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SFARUNS\FY22 Projections\"/>
    </mc:Choice>
  </mc:AlternateContent>
  <xr:revisionPtr revIDLastSave="0" documentId="13_ncr:1_{736CC714-990E-41DE-BDC1-1A6400FB1AFA}" xr6:coauthVersionLast="47" xr6:coauthVersionMax="47" xr10:uidLastSave="{00000000-0000-0000-0000-000000000000}"/>
  <bookViews>
    <workbookView xWindow="-120" yWindow="-120" windowWidth="20730" windowHeight="11160" xr2:uid="{2838B4CB-0B32-49A7-8607-4914E3128609}"/>
  </bookViews>
  <sheets>
    <sheet name="June 2022 Final" sheetId="1" r:id="rId1"/>
    <sheet name="district disk" sheetId="2" state="hidden" r:id="rId2"/>
  </sheets>
  <externalReferences>
    <externalReference r:id="rId3"/>
  </externalReferences>
  <definedNames>
    <definedName name="_Order1" hidden="1">255</definedName>
    <definedName name="DISTRICT" localSheetId="1">#REF!</definedName>
    <definedName name="DISTRICT" localSheetId="0">#REF!</definedName>
    <definedName name="DISTRICT">#REF!</definedName>
    <definedName name="MILL" localSheetId="1">#REF!</definedName>
    <definedName name="MILL" localSheetId="0">#REF!</definedName>
    <definedName name="MILL">#REF!</definedName>
    <definedName name="MOUNTAIN" localSheetId="1">#REF!</definedName>
    <definedName name="MOUNTAIN" localSheetId="0">#REF!</definedName>
    <definedName name="MOUNTAIN">#REF!</definedName>
    <definedName name="OUTLAY" localSheetId="1">#REF!</definedName>
    <definedName name="OUTLAY" localSheetId="0">#REF!</definedName>
    <definedName name="OUTLAY">#REF!</definedName>
    <definedName name="_xlnm.Print_Area" localSheetId="1">'district disk'!$F$1:$I$70</definedName>
    <definedName name="_xlnm.Print_Area" localSheetId="0">'June 2022 Final'!$A$8:$C$328</definedName>
    <definedName name="RURAL" localSheetId="1">#REF!</definedName>
    <definedName name="RURAL" localSheetId="0">#REF!</definedName>
    <definedName name="RURAL">#REF!</definedName>
    <definedName name="SUMMARY" localSheetId="1">#REF!</definedName>
    <definedName name="SUMMARY" localSheetId="0">'[1]district disk'!#REF!</definedName>
    <definedName name="SUMMARY">#REF!</definedName>
    <definedName name="URBAN" localSheetId="1">#REF!</definedName>
    <definedName name="URBAN" localSheetId="0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A282" i="1" l="1"/>
  <c r="FZ28" i="1" l="1"/>
  <c r="FZ27" i="1"/>
  <c r="FZ20" i="1"/>
  <c r="FZ21" i="1"/>
  <c r="FZ22" i="1"/>
  <c r="FZ23" i="1"/>
  <c r="FZ24" i="1"/>
  <c r="FZ25" i="1"/>
  <c r="FZ26" i="1"/>
  <c r="FZ9" i="1"/>
  <c r="FZ10" i="1"/>
  <c r="FZ11" i="1"/>
  <c r="FZ12" i="1"/>
  <c r="FZ13" i="1"/>
  <c r="FZ14" i="1"/>
  <c r="FZ15" i="1"/>
  <c r="FZ16" i="1"/>
  <c r="FZ17" i="1"/>
  <c r="FZ8" i="1"/>
  <c r="FT269" i="1"/>
  <c r="D16" i="2"/>
  <c r="D15" i="2"/>
  <c r="D13" i="2"/>
  <c r="D12" i="2"/>
  <c r="D9" i="2"/>
  <c r="D7" i="2"/>
  <c r="D6" i="2"/>
  <c r="D5" i="2"/>
  <c r="D4" i="2"/>
  <c r="C317" i="2" l="1"/>
  <c r="C315" i="2"/>
  <c r="C313" i="2"/>
  <c r="C277" i="2"/>
  <c r="C290" i="2" s="1"/>
  <c r="C304" i="2" s="1"/>
  <c r="H63" i="2" s="1"/>
  <c r="C264" i="2"/>
  <c r="C265" i="2" s="1"/>
  <c r="C248" i="2"/>
  <c r="C203" i="2"/>
  <c r="C201" i="2"/>
  <c r="C194" i="2"/>
  <c r="C193" i="2"/>
  <c r="C172" i="2"/>
  <c r="C169" i="2"/>
  <c r="C168" i="2"/>
  <c r="C170" i="2" s="1"/>
  <c r="C162" i="2"/>
  <c r="C137" i="2"/>
  <c r="C132" i="2"/>
  <c r="H26" i="2" s="1"/>
  <c r="C129" i="2"/>
  <c r="C128" i="2"/>
  <c r="C117" i="2"/>
  <c r="C116" i="2"/>
  <c r="C114" i="2"/>
  <c r="C98" i="2"/>
  <c r="C97" i="2"/>
  <c r="C96" i="2"/>
  <c r="C95" i="2"/>
  <c r="C93" i="2"/>
  <c r="C92" i="2"/>
  <c r="C91" i="2"/>
  <c r="C90" i="2"/>
  <c r="C89" i="2"/>
  <c r="C85" i="2"/>
  <c r="H12" i="2" s="1"/>
  <c r="C84" i="2"/>
  <c r="C83" i="2"/>
  <c r="C82" i="2"/>
  <c r="C86" i="2" s="1"/>
  <c r="C81" i="2"/>
  <c r="H8" i="2" s="1"/>
  <c r="D78" i="2"/>
  <c r="D77" i="2"/>
  <c r="D76" i="2"/>
  <c r="D75" i="2"/>
  <c r="D74" i="2"/>
  <c r="D63" i="2"/>
  <c r="D194" i="2" s="1"/>
  <c r="D59" i="2"/>
  <c r="D264" i="2" s="1"/>
  <c r="D58" i="2"/>
  <c r="D57" i="2"/>
  <c r="D56" i="2"/>
  <c r="D55" i="2"/>
  <c r="D54" i="2"/>
  <c r="D53" i="2"/>
  <c r="D52" i="2"/>
  <c r="D49" i="2"/>
  <c r="H48" i="2"/>
  <c r="D48" i="2"/>
  <c r="D193" i="2" s="1"/>
  <c r="H45" i="2"/>
  <c r="D45" i="2"/>
  <c r="D44" i="2"/>
  <c r="D248" i="2" s="1"/>
  <c r="D43" i="2"/>
  <c r="I45" i="2" s="1"/>
  <c r="D42" i="2"/>
  <c r="D277" i="2" s="1"/>
  <c r="D39" i="2"/>
  <c r="D38" i="2"/>
  <c r="D137" i="2" s="1"/>
  <c r="D37" i="2"/>
  <c r="D116" i="2" s="1"/>
  <c r="D36" i="2"/>
  <c r="D203" i="2" s="1"/>
  <c r="D35" i="2"/>
  <c r="D201" i="2" s="1"/>
  <c r="D34" i="2"/>
  <c r="D117" i="2" s="1"/>
  <c r="D31" i="2"/>
  <c r="D96" i="2" s="1"/>
  <c r="I19" i="2" s="1"/>
  <c r="D30" i="2"/>
  <c r="D91" i="2" s="1"/>
  <c r="I16" i="2" s="1"/>
  <c r="H29" i="2"/>
  <c r="D29" i="2"/>
  <c r="D98" i="2" s="1"/>
  <c r="D28" i="2"/>
  <c r="D93" i="2" s="1"/>
  <c r="D27" i="2"/>
  <c r="D26" i="2"/>
  <c r="D92" i="2" s="1"/>
  <c r="D25" i="2"/>
  <c r="D162" i="2" s="1"/>
  <c r="D24" i="2"/>
  <c r="D90" i="2" s="1"/>
  <c r="I15" i="2" s="1"/>
  <c r="D23" i="2"/>
  <c r="D22" i="2"/>
  <c r="D85" i="2" s="1"/>
  <c r="I12" i="2" s="1"/>
  <c r="D21" i="2"/>
  <c r="D84" i="2" s="1"/>
  <c r="I11" i="2" s="1"/>
  <c r="D20" i="2"/>
  <c r="D83" i="2" s="1"/>
  <c r="I10" i="2" s="1"/>
  <c r="H19" i="2"/>
  <c r="D19" i="2"/>
  <c r="D82" i="2" s="1"/>
  <c r="I9" i="2" s="1"/>
  <c r="H18" i="2"/>
  <c r="D18" i="2"/>
  <c r="D17" i="2"/>
  <c r="H15" i="2"/>
  <c r="D129" i="2"/>
  <c r="H14" i="2"/>
  <c r="D14" i="2"/>
  <c r="D132" i="2"/>
  <c r="I26" i="2" s="1"/>
  <c r="D128" i="2"/>
  <c r="D130" i="2" s="1"/>
  <c r="D131" i="2" s="1"/>
  <c r="H11" i="2"/>
  <c r="H10" i="2"/>
  <c r="D10" i="2"/>
  <c r="D172" i="2" s="1"/>
  <c r="D168" i="2"/>
  <c r="G6" i="2"/>
  <c r="D89" i="2"/>
  <c r="I14" i="2" s="1"/>
  <c r="I48" i="2" l="1"/>
  <c r="D290" i="2"/>
  <c r="D304" i="2" s="1"/>
  <c r="I63" i="2" s="1"/>
  <c r="C130" i="2"/>
  <c r="C131" i="2" s="1"/>
  <c r="D95" i="2"/>
  <c r="I18" i="2" s="1"/>
  <c r="D101" i="2"/>
  <c r="I23" i="2" s="1"/>
  <c r="D265" i="2"/>
  <c r="C204" i="2"/>
  <c r="D97" i="2"/>
  <c r="I20" i="2" s="1"/>
  <c r="C175" i="2"/>
  <c r="C212" i="2" s="1"/>
  <c r="H37" i="2" s="1"/>
  <c r="D313" i="2"/>
  <c r="D315" i="2"/>
  <c r="C173" i="2"/>
  <c r="D317" i="2"/>
  <c r="C101" i="2"/>
  <c r="H23" i="2" s="1"/>
  <c r="D114" i="2"/>
  <c r="D8" i="2"/>
  <c r="D11" i="2" s="1"/>
  <c r="D81" i="2" s="1"/>
  <c r="C94" i="2"/>
  <c r="H13" i="2"/>
  <c r="I25" i="2"/>
  <c r="D133" i="2"/>
  <c r="H25" i="2"/>
  <c r="C133" i="2"/>
  <c r="I29" i="2"/>
  <c r="H16" i="2"/>
  <c r="H20" i="2"/>
  <c r="D169" i="2"/>
  <c r="D173" i="2" s="1"/>
  <c r="H9" i="2"/>
  <c r="D204" i="2" l="1"/>
  <c r="F1" i="2"/>
  <c r="F4" i="2" s="1"/>
  <c r="F6" i="2"/>
  <c r="H27" i="2"/>
  <c r="C135" i="2"/>
  <c r="I27" i="2"/>
  <c r="D135" i="2"/>
  <c r="D86" i="2"/>
  <c r="I8" i="2"/>
  <c r="C99" i="2"/>
  <c r="H17" i="2"/>
  <c r="C202" i="2"/>
  <c r="C205" i="2" s="1"/>
  <c r="C214" i="2" s="1"/>
  <c r="H39" i="2" s="1"/>
  <c r="C123" i="2"/>
  <c r="D170" i="2"/>
  <c r="D175" i="2" s="1"/>
  <c r="D212" i="2" s="1"/>
  <c r="I37" i="2" s="1"/>
  <c r="F5" i="2"/>
  <c r="F2" i="2" l="1"/>
  <c r="F3" i="2"/>
  <c r="D179" i="2"/>
  <c r="D94" i="2"/>
  <c r="I13" i="2"/>
  <c r="C195" i="2"/>
  <c r="C111" i="2"/>
  <c r="C100" i="2"/>
  <c r="H22" i="2" s="1"/>
  <c r="H21" i="2"/>
  <c r="C146" i="2"/>
  <c r="C108" i="2"/>
  <c r="C178" i="2"/>
  <c r="C105" i="2"/>
  <c r="C107" i="2" s="1"/>
  <c r="C140" i="2"/>
  <c r="C138" i="2"/>
  <c r="C142" i="2" s="1"/>
  <c r="C144" i="2" s="1"/>
  <c r="C179" i="2"/>
  <c r="C109" i="2" l="1"/>
  <c r="C119" i="2" s="1"/>
  <c r="C197" i="2"/>
  <c r="C253" i="2"/>
  <c r="D99" i="2"/>
  <c r="I17" i="2"/>
  <c r="D202" i="2"/>
  <c r="D205" i="2" s="1"/>
  <c r="D214" i="2" s="1"/>
  <c r="I39" i="2" s="1"/>
  <c r="D123" i="2"/>
  <c r="C182" i="2"/>
  <c r="C180" i="2"/>
  <c r="C184" i="2" s="1"/>
  <c r="C186" i="2" s="1"/>
  <c r="C188" i="2"/>
  <c r="C118" i="2"/>
  <c r="C115" i="2"/>
  <c r="C120" i="2" s="1"/>
  <c r="D138" i="2" l="1"/>
  <c r="D142" i="2" s="1"/>
  <c r="D144" i="2" s="1"/>
  <c r="D140" i="2"/>
  <c r="D111" i="2"/>
  <c r="D100" i="2"/>
  <c r="I22" i="2" s="1"/>
  <c r="D195" i="2"/>
  <c r="I21" i="2"/>
  <c r="D105" i="2"/>
  <c r="D107" i="2" s="1"/>
  <c r="D108" i="2"/>
  <c r="D178" i="2"/>
  <c r="C163" i="2"/>
  <c r="C124" i="2"/>
  <c r="C208" i="2" s="1"/>
  <c r="C148" i="2"/>
  <c r="C222" i="2"/>
  <c r="H40" i="2" s="1"/>
  <c r="D182" i="2" l="1"/>
  <c r="D188" i="2"/>
  <c r="C150" i="2"/>
  <c r="C152" i="2" s="1"/>
  <c r="D253" i="2"/>
  <c r="D197" i="2"/>
  <c r="D118" i="2"/>
  <c r="D115" i="2"/>
  <c r="D109" i="2"/>
  <c r="D119" i="2" s="1"/>
  <c r="H33" i="2"/>
  <c r="C164" i="2"/>
  <c r="H30" i="2"/>
  <c r="D222" i="2" l="1"/>
  <c r="I40" i="2" s="1"/>
  <c r="C154" i="2"/>
  <c r="C156" i="2" s="1"/>
  <c r="C158" i="2" s="1"/>
  <c r="C209" i="2" s="1"/>
  <c r="H31" i="2"/>
  <c r="C165" i="2"/>
  <c r="D120" i="2"/>
  <c r="D180" i="2" l="1"/>
  <c r="D184" i="2" s="1"/>
  <c r="D186" i="2" s="1"/>
  <c r="D146" i="2"/>
  <c r="C211" i="2"/>
  <c r="H36" i="2" s="1"/>
  <c r="C189" i="2"/>
  <c r="C215" i="2" s="1"/>
  <c r="D163" i="2"/>
  <c r="D124" i="2"/>
  <c r="D208" i="2" s="1"/>
  <c r="D148" i="2"/>
  <c r="H34" i="2"/>
  <c r="C210" i="2"/>
  <c r="C213" i="2" l="1"/>
  <c r="H35" i="2"/>
  <c r="D150" i="2"/>
  <c r="D152" i="2" s="1"/>
  <c r="I33" i="2"/>
  <c r="D164" i="2"/>
  <c r="I30" i="2"/>
  <c r="C218" i="2" l="1"/>
  <c r="H38" i="2"/>
  <c r="D154" i="2"/>
  <c r="D156" i="2" s="1"/>
  <c r="D158" i="2" s="1"/>
  <c r="D209" i="2" s="1"/>
  <c r="I31" i="2"/>
  <c r="D165" i="2"/>
  <c r="D211" i="2" l="1"/>
  <c r="I36" i="2" s="1"/>
  <c r="D189" i="2"/>
  <c r="D215" i="2" s="1"/>
  <c r="I34" i="2"/>
  <c r="D210" i="2"/>
  <c r="C223" i="2"/>
  <c r="C219" i="2"/>
  <c r="H41" i="2" l="1"/>
  <c r="C225" i="2"/>
  <c r="C243" i="2"/>
  <c r="C234" i="2"/>
  <c r="C233" i="2"/>
  <c r="C231" i="2"/>
  <c r="C235" i="2" s="1"/>
  <c r="C239" i="2" s="1"/>
  <c r="C244" i="2" s="1"/>
  <c r="H42" i="2" s="1"/>
  <c r="D213" i="2"/>
  <c r="I35" i="2"/>
  <c r="D218" i="2" l="1"/>
  <c r="I38" i="2"/>
  <c r="C245" i="2"/>
  <c r="D223" i="2" l="1"/>
  <c r="D219" i="2"/>
  <c r="C250" i="2"/>
  <c r="C275" i="2"/>
  <c r="C256" i="2" l="1"/>
  <c r="C259" i="2" s="1"/>
  <c r="I41" i="2"/>
  <c r="D243" i="2"/>
  <c r="D225" i="2"/>
  <c r="D234" i="2"/>
  <c r="D233" i="2"/>
  <c r="D231" i="2"/>
  <c r="H43" i="2"/>
  <c r="C282" i="2"/>
  <c r="H51" i="2" s="1"/>
  <c r="D235" i="2" l="1"/>
  <c r="D239" i="2" s="1"/>
  <c r="D244" i="2" s="1"/>
  <c r="I42" i="2" s="1"/>
  <c r="H46" i="2"/>
  <c r="C276" i="2"/>
  <c r="C311" i="2"/>
  <c r="C267" i="2"/>
  <c r="D245" i="2" l="1"/>
  <c r="D250" i="2" s="1"/>
  <c r="C271" i="2"/>
  <c r="C273" i="2"/>
  <c r="C261" i="2"/>
  <c r="H47" i="2"/>
  <c r="C289" i="2"/>
  <c r="C303" i="2" s="1"/>
  <c r="H62" i="2" s="1"/>
  <c r="C278" i="2"/>
  <c r="D275" i="2" l="1"/>
  <c r="D282" i="2" s="1"/>
  <c r="I51" i="2" s="1"/>
  <c r="H49" i="2"/>
  <c r="C280" i="2"/>
  <c r="H50" i="2" s="1"/>
  <c r="C312" i="2"/>
  <c r="C319" i="2" s="1"/>
  <c r="D256" i="2"/>
  <c r="D259" i="2" s="1"/>
  <c r="I43" i="2" l="1"/>
  <c r="I46" i="2"/>
  <c r="D276" i="2"/>
  <c r="D311" i="2"/>
  <c r="D267" i="2"/>
  <c r="D271" i="2" l="1"/>
  <c r="D273" i="2"/>
  <c r="D261" i="2"/>
  <c r="D289" i="2"/>
  <c r="D303" i="2" s="1"/>
  <c r="I62" i="2" s="1"/>
  <c r="I47" i="2"/>
  <c r="D278" i="2"/>
  <c r="D312" i="2" l="1"/>
  <c r="D319" i="2" s="1"/>
  <c r="D280" i="2"/>
  <c r="I50" i="2" s="1"/>
  <c r="I49" i="2"/>
  <c r="FX321" i="1" l="1"/>
  <c r="FW321" i="1"/>
  <c r="FV321" i="1"/>
  <c r="FU321" i="1"/>
  <c r="FT321" i="1"/>
  <c r="FS321" i="1"/>
  <c r="FR321" i="1"/>
  <c r="FQ321" i="1"/>
  <c r="FP321" i="1"/>
  <c r="FO321" i="1"/>
  <c r="FN321" i="1"/>
  <c r="FM321" i="1"/>
  <c r="FL321" i="1"/>
  <c r="FK321" i="1"/>
  <c r="FI321" i="1"/>
  <c r="FH321" i="1"/>
  <c r="FG321" i="1"/>
  <c r="FF321" i="1"/>
  <c r="FE321" i="1"/>
  <c r="FD321" i="1"/>
  <c r="FC321" i="1"/>
  <c r="FB321" i="1"/>
  <c r="FA321" i="1"/>
  <c r="EZ321" i="1"/>
  <c r="EY321" i="1"/>
  <c r="EX321" i="1"/>
  <c r="EW321" i="1"/>
  <c r="EV321" i="1"/>
  <c r="EU321" i="1"/>
  <c r="ET321" i="1"/>
  <c r="ES321" i="1"/>
  <c r="ER321" i="1"/>
  <c r="EQ321" i="1"/>
  <c r="EP321" i="1"/>
  <c r="EO321" i="1"/>
  <c r="EN321" i="1"/>
  <c r="EM321" i="1"/>
  <c r="EL321" i="1"/>
  <c r="EK321" i="1"/>
  <c r="EJ321" i="1"/>
  <c r="EI321" i="1"/>
  <c r="EH321" i="1"/>
  <c r="EG321" i="1"/>
  <c r="EF321" i="1"/>
  <c r="EE321" i="1"/>
  <c r="ED321" i="1"/>
  <c r="EC321" i="1"/>
  <c r="EB321" i="1"/>
  <c r="EA321" i="1"/>
  <c r="DZ321" i="1"/>
  <c r="DY321" i="1"/>
  <c r="DX321" i="1"/>
  <c r="DW321" i="1"/>
  <c r="DV321" i="1"/>
  <c r="DU321" i="1"/>
  <c r="DT321" i="1"/>
  <c r="DS321" i="1"/>
  <c r="DR321" i="1"/>
  <c r="DQ321" i="1"/>
  <c r="DP321" i="1"/>
  <c r="DO321" i="1"/>
  <c r="DN321" i="1"/>
  <c r="DM321" i="1"/>
  <c r="DL321" i="1"/>
  <c r="DK321" i="1"/>
  <c r="DJ321" i="1"/>
  <c r="DI321" i="1"/>
  <c r="DH321" i="1"/>
  <c r="DG321" i="1"/>
  <c r="DE321" i="1"/>
  <c r="DD321" i="1"/>
  <c r="DC321" i="1"/>
  <c r="DB321" i="1"/>
  <c r="DA321" i="1"/>
  <c r="CZ321" i="1"/>
  <c r="CY321" i="1"/>
  <c r="CX321" i="1"/>
  <c r="CW321" i="1"/>
  <c r="CV321" i="1"/>
  <c r="CU321" i="1"/>
  <c r="CT321" i="1"/>
  <c r="CS321" i="1"/>
  <c r="CR321" i="1"/>
  <c r="CQ321" i="1"/>
  <c r="CP321" i="1"/>
  <c r="CO321" i="1"/>
  <c r="CN321" i="1"/>
  <c r="CM321" i="1"/>
  <c r="CL321" i="1"/>
  <c r="CK321" i="1"/>
  <c r="CJ321" i="1"/>
  <c r="CI321" i="1"/>
  <c r="CH321" i="1"/>
  <c r="CG321" i="1"/>
  <c r="CF321" i="1"/>
  <c r="CE321" i="1"/>
  <c r="CD321" i="1"/>
  <c r="CC321" i="1"/>
  <c r="CB321" i="1"/>
  <c r="CA321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FX319" i="1"/>
  <c r="FW319" i="1"/>
  <c r="FV319" i="1"/>
  <c r="FU319" i="1"/>
  <c r="FT319" i="1"/>
  <c r="FS319" i="1"/>
  <c r="FR319" i="1"/>
  <c r="FQ319" i="1"/>
  <c r="FP319" i="1"/>
  <c r="FO319" i="1"/>
  <c r="FN319" i="1"/>
  <c r="FM319" i="1"/>
  <c r="FL319" i="1"/>
  <c r="FK319" i="1"/>
  <c r="FJ319" i="1"/>
  <c r="FI319" i="1"/>
  <c r="FH319" i="1"/>
  <c r="FG319" i="1"/>
  <c r="FF319" i="1"/>
  <c r="FE319" i="1"/>
  <c r="FD319" i="1"/>
  <c r="FC319" i="1"/>
  <c r="FB319" i="1"/>
  <c r="FA319" i="1"/>
  <c r="EZ319" i="1"/>
  <c r="EY319" i="1"/>
  <c r="EX319" i="1"/>
  <c r="EW319" i="1"/>
  <c r="EV319" i="1"/>
  <c r="EU319" i="1"/>
  <c r="ET319" i="1"/>
  <c r="ES319" i="1"/>
  <c r="ER319" i="1"/>
  <c r="EQ319" i="1"/>
  <c r="EP319" i="1"/>
  <c r="EO319" i="1"/>
  <c r="EN319" i="1"/>
  <c r="EM319" i="1"/>
  <c r="EL319" i="1"/>
  <c r="EK319" i="1"/>
  <c r="EJ319" i="1"/>
  <c r="EI319" i="1"/>
  <c r="EH319" i="1"/>
  <c r="EG319" i="1"/>
  <c r="EF319" i="1"/>
  <c r="EE319" i="1"/>
  <c r="ED319" i="1"/>
  <c r="EC319" i="1"/>
  <c r="EB319" i="1"/>
  <c r="EA319" i="1"/>
  <c r="DZ319" i="1"/>
  <c r="DY319" i="1"/>
  <c r="DX319" i="1"/>
  <c r="DW319" i="1"/>
  <c r="DV319" i="1"/>
  <c r="DU319" i="1"/>
  <c r="DT319" i="1"/>
  <c r="DS319" i="1"/>
  <c r="DR319" i="1"/>
  <c r="DQ319" i="1"/>
  <c r="DP319" i="1"/>
  <c r="DO319" i="1"/>
  <c r="DN319" i="1"/>
  <c r="DM319" i="1"/>
  <c r="DL319" i="1"/>
  <c r="DK319" i="1"/>
  <c r="DJ319" i="1"/>
  <c r="DI319" i="1"/>
  <c r="DH319" i="1"/>
  <c r="DG319" i="1"/>
  <c r="DF319" i="1"/>
  <c r="DE319" i="1"/>
  <c r="DD319" i="1"/>
  <c r="DC319" i="1"/>
  <c r="DB319" i="1"/>
  <c r="DA319" i="1"/>
  <c r="CZ319" i="1"/>
  <c r="CY319" i="1"/>
  <c r="CX319" i="1"/>
  <c r="CW319" i="1"/>
  <c r="CV319" i="1"/>
  <c r="CU319" i="1"/>
  <c r="CT319" i="1"/>
  <c r="CS319" i="1"/>
  <c r="CR319" i="1"/>
  <c r="CQ319" i="1"/>
  <c r="CP319" i="1"/>
  <c r="CO319" i="1"/>
  <c r="CN319" i="1"/>
  <c r="CM319" i="1"/>
  <c r="CL319" i="1"/>
  <c r="CK319" i="1"/>
  <c r="CJ319" i="1"/>
  <c r="CI319" i="1"/>
  <c r="CH319" i="1"/>
  <c r="CG319" i="1"/>
  <c r="CF319" i="1"/>
  <c r="CE319" i="1"/>
  <c r="CD319" i="1"/>
  <c r="CC319" i="1"/>
  <c r="CB319" i="1"/>
  <c r="CA319" i="1"/>
  <c r="BZ319" i="1"/>
  <c r="BY319" i="1"/>
  <c r="BX319" i="1"/>
  <c r="BW319" i="1"/>
  <c r="BV319" i="1"/>
  <c r="BU319" i="1"/>
  <c r="BT319" i="1"/>
  <c r="BS319" i="1"/>
  <c r="BR319" i="1"/>
  <c r="BQ319" i="1"/>
  <c r="BP319" i="1"/>
  <c r="BO319" i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FX317" i="1"/>
  <c r="FW317" i="1"/>
  <c r="FV317" i="1"/>
  <c r="FU317" i="1"/>
  <c r="FT317" i="1"/>
  <c r="FS317" i="1"/>
  <c r="FR317" i="1"/>
  <c r="FQ317" i="1"/>
  <c r="FP317" i="1"/>
  <c r="FO317" i="1"/>
  <c r="FN317" i="1"/>
  <c r="FM317" i="1"/>
  <c r="FL317" i="1"/>
  <c r="FK317" i="1"/>
  <c r="FJ317" i="1"/>
  <c r="FI317" i="1"/>
  <c r="FH317" i="1"/>
  <c r="FG317" i="1"/>
  <c r="FF317" i="1"/>
  <c r="FE317" i="1"/>
  <c r="FD317" i="1"/>
  <c r="FC317" i="1"/>
  <c r="FB317" i="1"/>
  <c r="FA317" i="1"/>
  <c r="EZ317" i="1"/>
  <c r="EY317" i="1"/>
  <c r="EX317" i="1"/>
  <c r="EW317" i="1"/>
  <c r="EV317" i="1"/>
  <c r="EU317" i="1"/>
  <c r="ET317" i="1"/>
  <c r="ES317" i="1"/>
  <c r="ER317" i="1"/>
  <c r="EQ317" i="1"/>
  <c r="EP317" i="1"/>
  <c r="EO317" i="1"/>
  <c r="EN317" i="1"/>
  <c r="EM317" i="1"/>
  <c r="EL317" i="1"/>
  <c r="EK317" i="1"/>
  <c r="EJ317" i="1"/>
  <c r="EI317" i="1"/>
  <c r="EH317" i="1"/>
  <c r="EG317" i="1"/>
  <c r="EF317" i="1"/>
  <c r="EE317" i="1"/>
  <c r="ED317" i="1"/>
  <c r="EC317" i="1"/>
  <c r="EB317" i="1"/>
  <c r="EA317" i="1"/>
  <c r="DZ317" i="1"/>
  <c r="DY317" i="1"/>
  <c r="DX317" i="1"/>
  <c r="DW317" i="1"/>
  <c r="DV317" i="1"/>
  <c r="DU317" i="1"/>
  <c r="DT317" i="1"/>
  <c r="DS317" i="1"/>
  <c r="DR317" i="1"/>
  <c r="DQ317" i="1"/>
  <c r="DP317" i="1"/>
  <c r="DO317" i="1"/>
  <c r="DN317" i="1"/>
  <c r="DM317" i="1"/>
  <c r="DL317" i="1"/>
  <c r="DK317" i="1"/>
  <c r="DJ317" i="1"/>
  <c r="DI317" i="1"/>
  <c r="DH317" i="1"/>
  <c r="DG317" i="1"/>
  <c r="DF317" i="1"/>
  <c r="DE317" i="1"/>
  <c r="DD317" i="1"/>
  <c r="DC317" i="1"/>
  <c r="DB317" i="1"/>
  <c r="DA317" i="1"/>
  <c r="CZ317" i="1"/>
  <c r="CY317" i="1"/>
  <c r="CX317" i="1"/>
  <c r="CW317" i="1"/>
  <c r="CV317" i="1"/>
  <c r="CU317" i="1"/>
  <c r="CT317" i="1"/>
  <c r="CS317" i="1"/>
  <c r="CR317" i="1"/>
  <c r="CQ317" i="1"/>
  <c r="CP317" i="1"/>
  <c r="CO317" i="1"/>
  <c r="CN317" i="1"/>
  <c r="CM317" i="1"/>
  <c r="CL317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FY311" i="1"/>
  <c r="FY308" i="1"/>
  <c r="FY307" i="1"/>
  <c r="FX281" i="1"/>
  <c r="FX294" i="1" s="1"/>
  <c r="FX308" i="1" s="1"/>
  <c r="FW281" i="1"/>
  <c r="FW294" i="1" s="1"/>
  <c r="FW308" i="1" s="1"/>
  <c r="FV281" i="1"/>
  <c r="FV294" i="1" s="1"/>
  <c r="FV308" i="1" s="1"/>
  <c r="FU281" i="1"/>
  <c r="FU294" i="1" s="1"/>
  <c r="FU308" i="1" s="1"/>
  <c r="FT281" i="1"/>
  <c r="FT294" i="1" s="1"/>
  <c r="FT308" i="1" s="1"/>
  <c r="FS281" i="1"/>
  <c r="FS294" i="1" s="1"/>
  <c r="FS308" i="1" s="1"/>
  <c r="FR281" i="1"/>
  <c r="FR294" i="1" s="1"/>
  <c r="FR308" i="1" s="1"/>
  <c r="FQ281" i="1"/>
  <c r="FQ294" i="1" s="1"/>
  <c r="FQ308" i="1" s="1"/>
  <c r="FP281" i="1"/>
  <c r="FP294" i="1" s="1"/>
  <c r="FP308" i="1" s="1"/>
  <c r="FO281" i="1"/>
  <c r="FO294" i="1" s="1"/>
  <c r="FO308" i="1" s="1"/>
  <c r="FN281" i="1"/>
  <c r="FN294" i="1" s="1"/>
  <c r="FN308" i="1" s="1"/>
  <c r="FM281" i="1"/>
  <c r="FM294" i="1" s="1"/>
  <c r="FM308" i="1" s="1"/>
  <c r="FL281" i="1"/>
  <c r="FL294" i="1" s="1"/>
  <c r="FL308" i="1" s="1"/>
  <c r="FK281" i="1"/>
  <c r="FK294" i="1" s="1"/>
  <c r="FK308" i="1" s="1"/>
  <c r="FJ281" i="1"/>
  <c r="FJ294" i="1" s="1"/>
  <c r="FJ308" i="1" s="1"/>
  <c r="FI281" i="1"/>
  <c r="FI294" i="1" s="1"/>
  <c r="FI308" i="1" s="1"/>
  <c r="FH281" i="1"/>
  <c r="FH294" i="1" s="1"/>
  <c r="FH308" i="1" s="1"/>
  <c r="FG281" i="1"/>
  <c r="FG294" i="1" s="1"/>
  <c r="FG308" i="1" s="1"/>
  <c r="FF281" i="1"/>
  <c r="FF294" i="1" s="1"/>
  <c r="FF308" i="1" s="1"/>
  <c r="FE281" i="1"/>
  <c r="FE294" i="1" s="1"/>
  <c r="FE308" i="1" s="1"/>
  <c r="FD281" i="1"/>
  <c r="FD294" i="1" s="1"/>
  <c r="FD308" i="1" s="1"/>
  <c r="FC281" i="1"/>
  <c r="FC294" i="1" s="1"/>
  <c r="FC308" i="1" s="1"/>
  <c r="FB281" i="1"/>
  <c r="FB294" i="1" s="1"/>
  <c r="FB308" i="1" s="1"/>
  <c r="FA281" i="1"/>
  <c r="FA294" i="1" s="1"/>
  <c r="FA308" i="1" s="1"/>
  <c r="EZ281" i="1"/>
  <c r="EZ294" i="1" s="1"/>
  <c r="EZ308" i="1" s="1"/>
  <c r="EY281" i="1"/>
  <c r="EY294" i="1" s="1"/>
  <c r="EY308" i="1" s="1"/>
  <c r="EX281" i="1"/>
  <c r="EX294" i="1" s="1"/>
  <c r="EX308" i="1" s="1"/>
  <c r="EW281" i="1"/>
  <c r="EW294" i="1" s="1"/>
  <c r="EW308" i="1" s="1"/>
  <c r="EV281" i="1"/>
  <c r="EV294" i="1" s="1"/>
  <c r="EV308" i="1" s="1"/>
  <c r="EU281" i="1"/>
  <c r="EU294" i="1" s="1"/>
  <c r="EU308" i="1" s="1"/>
  <c r="ET281" i="1"/>
  <c r="ET294" i="1" s="1"/>
  <c r="ET308" i="1" s="1"/>
  <c r="ES281" i="1"/>
  <c r="ES294" i="1" s="1"/>
  <c r="ES308" i="1" s="1"/>
  <c r="ER281" i="1"/>
  <c r="ER294" i="1" s="1"/>
  <c r="ER308" i="1" s="1"/>
  <c r="EQ281" i="1"/>
  <c r="EQ294" i="1" s="1"/>
  <c r="EQ308" i="1" s="1"/>
  <c r="EP281" i="1"/>
  <c r="EP294" i="1" s="1"/>
  <c r="EP308" i="1" s="1"/>
  <c r="EO281" i="1"/>
  <c r="EO294" i="1" s="1"/>
  <c r="EO308" i="1" s="1"/>
  <c r="EN281" i="1"/>
  <c r="EN294" i="1" s="1"/>
  <c r="EN308" i="1" s="1"/>
  <c r="EM281" i="1"/>
  <c r="EM294" i="1" s="1"/>
  <c r="EM308" i="1" s="1"/>
  <c r="EL281" i="1"/>
  <c r="EL294" i="1" s="1"/>
  <c r="EL308" i="1" s="1"/>
  <c r="EK281" i="1"/>
  <c r="EK294" i="1" s="1"/>
  <c r="EK308" i="1" s="1"/>
  <c r="EJ281" i="1"/>
  <c r="EJ294" i="1" s="1"/>
  <c r="EJ308" i="1" s="1"/>
  <c r="EI281" i="1"/>
  <c r="EI294" i="1" s="1"/>
  <c r="EI308" i="1" s="1"/>
  <c r="EH281" i="1"/>
  <c r="EH294" i="1" s="1"/>
  <c r="EH308" i="1" s="1"/>
  <c r="EG281" i="1"/>
  <c r="EG294" i="1" s="1"/>
  <c r="EG308" i="1" s="1"/>
  <c r="EF281" i="1"/>
  <c r="EF294" i="1" s="1"/>
  <c r="EF308" i="1" s="1"/>
  <c r="EE281" i="1"/>
  <c r="EE294" i="1" s="1"/>
  <c r="EE308" i="1" s="1"/>
  <c r="ED281" i="1"/>
  <c r="ED294" i="1" s="1"/>
  <c r="ED308" i="1" s="1"/>
  <c r="EC281" i="1"/>
  <c r="EC294" i="1" s="1"/>
  <c r="EC308" i="1" s="1"/>
  <c r="EB281" i="1"/>
  <c r="EB294" i="1" s="1"/>
  <c r="EB308" i="1" s="1"/>
  <c r="EA281" i="1"/>
  <c r="EA294" i="1" s="1"/>
  <c r="EA308" i="1" s="1"/>
  <c r="DZ281" i="1"/>
  <c r="DZ294" i="1" s="1"/>
  <c r="DZ308" i="1" s="1"/>
  <c r="DY281" i="1"/>
  <c r="DY294" i="1" s="1"/>
  <c r="DY308" i="1" s="1"/>
  <c r="DX281" i="1"/>
  <c r="DX294" i="1" s="1"/>
  <c r="DX308" i="1" s="1"/>
  <c r="DW281" i="1"/>
  <c r="DW294" i="1" s="1"/>
  <c r="DW308" i="1" s="1"/>
  <c r="DV281" i="1"/>
  <c r="DV294" i="1" s="1"/>
  <c r="DV308" i="1" s="1"/>
  <c r="DU281" i="1"/>
  <c r="DU294" i="1" s="1"/>
  <c r="DU308" i="1" s="1"/>
  <c r="DT281" i="1"/>
  <c r="DT294" i="1" s="1"/>
  <c r="DT308" i="1" s="1"/>
  <c r="DS281" i="1"/>
  <c r="DS294" i="1" s="1"/>
  <c r="DS308" i="1" s="1"/>
  <c r="DR281" i="1"/>
  <c r="DR294" i="1" s="1"/>
  <c r="DR308" i="1" s="1"/>
  <c r="DQ281" i="1"/>
  <c r="DQ294" i="1" s="1"/>
  <c r="DQ308" i="1" s="1"/>
  <c r="DP281" i="1"/>
  <c r="DP294" i="1" s="1"/>
  <c r="DP308" i="1" s="1"/>
  <c r="DO281" i="1"/>
  <c r="DO294" i="1" s="1"/>
  <c r="DO308" i="1" s="1"/>
  <c r="DN281" i="1"/>
  <c r="DN294" i="1" s="1"/>
  <c r="DN308" i="1" s="1"/>
  <c r="DM281" i="1"/>
  <c r="DM294" i="1" s="1"/>
  <c r="DM308" i="1" s="1"/>
  <c r="DL281" i="1"/>
  <c r="DL294" i="1" s="1"/>
  <c r="DL308" i="1" s="1"/>
  <c r="DK281" i="1"/>
  <c r="DK294" i="1" s="1"/>
  <c r="DK308" i="1" s="1"/>
  <c r="DJ281" i="1"/>
  <c r="DJ294" i="1" s="1"/>
  <c r="DJ308" i="1" s="1"/>
  <c r="DI281" i="1"/>
  <c r="DI294" i="1" s="1"/>
  <c r="DI308" i="1" s="1"/>
  <c r="DH281" i="1"/>
  <c r="DH294" i="1" s="1"/>
  <c r="DH308" i="1" s="1"/>
  <c r="DG281" i="1"/>
  <c r="DG294" i="1" s="1"/>
  <c r="DG308" i="1" s="1"/>
  <c r="DF281" i="1"/>
  <c r="DF294" i="1" s="1"/>
  <c r="DF308" i="1" s="1"/>
  <c r="DE281" i="1"/>
  <c r="DE294" i="1" s="1"/>
  <c r="DE308" i="1" s="1"/>
  <c r="DD281" i="1"/>
  <c r="DD294" i="1" s="1"/>
  <c r="DD308" i="1" s="1"/>
  <c r="DC281" i="1"/>
  <c r="DC294" i="1" s="1"/>
  <c r="DC308" i="1" s="1"/>
  <c r="DB281" i="1"/>
  <c r="DB294" i="1" s="1"/>
  <c r="DB308" i="1" s="1"/>
  <c r="DA281" i="1"/>
  <c r="DA294" i="1" s="1"/>
  <c r="DA308" i="1" s="1"/>
  <c r="CZ281" i="1"/>
  <c r="CZ294" i="1" s="1"/>
  <c r="CZ308" i="1" s="1"/>
  <c r="CY281" i="1"/>
  <c r="CY294" i="1" s="1"/>
  <c r="CY308" i="1" s="1"/>
  <c r="CX281" i="1"/>
  <c r="CX294" i="1" s="1"/>
  <c r="CX308" i="1" s="1"/>
  <c r="CW281" i="1"/>
  <c r="CW294" i="1" s="1"/>
  <c r="CW308" i="1" s="1"/>
  <c r="CV281" i="1"/>
  <c r="CV294" i="1" s="1"/>
  <c r="CV308" i="1" s="1"/>
  <c r="CU281" i="1"/>
  <c r="CU294" i="1" s="1"/>
  <c r="CU308" i="1" s="1"/>
  <c r="CT281" i="1"/>
  <c r="CT294" i="1" s="1"/>
  <c r="CT308" i="1" s="1"/>
  <c r="CS281" i="1"/>
  <c r="CS294" i="1" s="1"/>
  <c r="CS308" i="1" s="1"/>
  <c r="CR281" i="1"/>
  <c r="CR294" i="1" s="1"/>
  <c r="CR308" i="1" s="1"/>
  <c r="CQ281" i="1"/>
  <c r="CQ294" i="1" s="1"/>
  <c r="CQ308" i="1" s="1"/>
  <c r="CP281" i="1"/>
  <c r="CP294" i="1" s="1"/>
  <c r="CP308" i="1" s="1"/>
  <c r="CO281" i="1"/>
  <c r="CO294" i="1" s="1"/>
  <c r="CO308" i="1" s="1"/>
  <c r="CN281" i="1"/>
  <c r="CN294" i="1" s="1"/>
  <c r="CN308" i="1" s="1"/>
  <c r="CM281" i="1"/>
  <c r="CM294" i="1" s="1"/>
  <c r="CM308" i="1" s="1"/>
  <c r="CL281" i="1"/>
  <c r="CL294" i="1" s="1"/>
  <c r="CL308" i="1" s="1"/>
  <c r="CK281" i="1"/>
  <c r="CK294" i="1" s="1"/>
  <c r="CK308" i="1" s="1"/>
  <c r="CJ281" i="1"/>
  <c r="CJ294" i="1" s="1"/>
  <c r="CJ308" i="1" s="1"/>
  <c r="CI281" i="1"/>
  <c r="CI294" i="1" s="1"/>
  <c r="CI308" i="1" s="1"/>
  <c r="CH281" i="1"/>
  <c r="CH294" i="1" s="1"/>
  <c r="CH308" i="1" s="1"/>
  <c r="CG281" i="1"/>
  <c r="CG294" i="1" s="1"/>
  <c r="CG308" i="1" s="1"/>
  <c r="CF281" i="1"/>
  <c r="CF294" i="1" s="1"/>
  <c r="CF308" i="1" s="1"/>
  <c r="CE281" i="1"/>
  <c r="CE294" i="1" s="1"/>
  <c r="CE308" i="1" s="1"/>
  <c r="CD281" i="1"/>
  <c r="CD294" i="1" s="1"/>
  <c r="CD308" i="1" s="1"/>
  <c r="CC281" i="1"/>
  <c r="CC294" i="1" s="1"/>
  <c r="CC308" i="1" s="1"/>
  <c r="CB281" i="1"/>
  <c r="CB294" i="1" s="1"/>
  <c r="CB308" i="1" s="1"/>
  <c r="CA281" i="1"/>
  <c r="CA294" i="1" s="1"/>
  <c r="CA308" i="1" s="1"/>
  <c r="BZ281" i="1"/>
  <c r="BZ294" i="1" s="1"/>
  <c r="BZ308" i="1" s="1"/>
  <c r="BY281" i="1"/>
  <c r="BY294" i="1" s="1"/>
  <c r="BY308" i="1" s="1"/>
  <c r="BX281" i="1"/>
  <c r="BX294" i="1" s="1"/>
  <c r="BX308" i="1" s="1"/>
  <c r="BW281" i="1"/>
  <c r="BW294" i="1" s="1"/>
  <c r="BW308" i="1" s="1"/>
  <c r="BV281" i="1"/>
  <c r="BV294" i="1" s="1"/>
  <c r="BV308" i="1" s="1"/>
  <c r="BU281" i="1"/>
  <c r="BU294" i="1" s="1"/>
  <c r="BU308" i="1" s="1"/>
  <c r="BT281" i="1"/>
  <c r="BT294" i="1" s="1"/>
  <c r="BT308" i="1" s="1"/>
  <c r="BS281" i="1"/>
  <c r="BS294" i="1" s="1"/>
  <c r="BS308" i="1" s="1"/>
  <c r="BR281" i="1"/>
  <c r="BR294" i="1" s="1"/>
  <c r="BR308" i="1" s="1"/>
  <c r="BQ281" i="1"/>
  <c r="BQ294" i="1" s="1"/>
  <c r="BQ308" i="1" s="1"/>
  <c r="BP281" i="1"/>
  <c r="BP294" i="1" s="1"/>
  <c r="BP308" i="1" s="1"/>
  <c r="BO281" i="1"/>
  <c r="BO294" i="1" s="1"/>
  <c r="BO308" i="1" s="1"/>
  <c r="BN281" i="1"/>
  <c r="BN294" i="1" s="1"/>
  <c r="BN308" i="1" s="1"/>
  <c r="BM281" i="1"/>
  <c r="BM294" i="1" s="1"/>
  <c r="BM308" i="1" s="1"/>
  <c r="BL281" i="1"/>
  <c r="BL294" i="1" s="1"/>
  <c r="BL308" i="1" s="1"/>
  <c r="BK281" i="1"/>
  <c r="BK294" i="1" s="1"/>
  <c r="BK308" i="1" s="1"/>
  <c r="BJ281" i="1"/>
  <c r="BJ294" i="1" s="1"/>
  <c r="BJ308" i="1" s="1"/>
  <c r="BI281" i="1"/>
  <c r="BI294" i="1" s="1"/>
  <c r="BI308" i="1" s="1"/>
  <c r="BH281" i="1"/>
  <c r="BH294" i="1" s="1"/>
  <c r="BH308" i="1" s="1"/>
  <c r="BG281" i="1"/>
  <c r="BG294" i="1" s="1"/>
  <c r="BG308" i="1" s="1"/>
  <c r="BF281" i="1"/>
  <c r="BF294" i="1" s="1"/>
  <c r="BF308" i="1" s="1"/>
  <c r="BE281" i="1"/>
  <c r="BE294" i="1" s="1"/>
  <c r="BE308" i="1" s="1"/>
  <c r="BD281" i="1"/>
  <c r="BD294" i="1" s="1"/>
  <c r="BD308" i="1" s="1"/>
  <c r="BC281" i="1"/>
  <c r="BC294" i="1" s="1"/>
  <c r="BC308" i="1" s="1"/>
  <c r="BB281" i="1"/>
  <c r="BB294" i="1" s="1"/>
  <c r="BB308" i="1" s="1"/>
  <c r="BA281" i="1"/>
  <c r="BA294" i="1" s="1"/>
  <c r="BA308" i="1" s="1"/>
  <c r="AZ281" i="1"/>
  <c r="AZ294" i="1" s="1"/>
  <c r="AZ308" i="1" s="1"/>
  <c r="AY281" i="1"/>
  <c r="AY294" i="1" s="1"/>
  <c r="AY308" i="1" s="1"/>
  <c r="AX281" i="1"/>
  <c r="AX294" i="1" s="1"/>
  <c r="AX308" i="1" s="1"/>
  <c r="AW281" i="1"/>
  <c r="AW294" i="1" s="1"/>
  <c r="AW308" i="1" s="1"/>
  <c r="AV281" i="1"/>
  <c r="AV294" i="1" s="1"/>
  <c r="AV308" i="1" s="1"/>
  <c r="AU281" i="1"/>
  <c r="AU294" i="1" s="1"/>
  <c r="AU308" i="1" s="1"/>
  <c r="AT281" i="1"/>
  <c r="AT294" i="1" s="1"/>
  <c r="AT308" i="1" s="1"/>
  <c r="AS281" i="1"/>
  <c r="AS294" i="1" s="1"/>
  <c r="AS308" i="1" s="1"/>
  <c r="AR281" i="1"/>
  <c r="AR294" i="1" s="1"/>
  <c r="AR308" i="1" s="1"/>
  <c r="AQ281" i="1"/>
  <c r="AQ294" i="1" s="1"/>
  <c r="AQ308" i="1" s="1"/>
  <c r="AP281" i="1"/>
  <c r="AP294" i="1" s="1"/>
  <c r="AP308" i="1" s="1"/>
  <c r="AO281" i="1"/>
  <c r="AO294" i="1" s="1"/>
  <c r="AO308" i="1" s="1"/>
  <c r="AN281" i="1"/>
  <c r="AN294" i="1" s="1"/>
  <c r="AN308" i="1" s="1"/>
  <c r="AM281" i="1"/>
  <c r="AM294" i="1" s="1"/>
  <c r="AM308" i="1" s="1"/>
  <c r="AL281" i="1"/>
  <c r="AL294" i="1" s="1"/>
  <c r="AL308" i="1" s="1"/>
  <c r="AK281" i="1"/>
  <c r="AK294" i="1" s="1"/>
  <c r="AK308" i="1" s="1"/>
  <c r="AJ281" i="1"/>
  <c r="AJ294" i="1" s="1"/>
  <c r="AJ308" i="1" s="1"/>
  <c r="AI281" i="1"/>
  <c r="AI294" i="1" s="1"/>
  <c r="AI308" i="1" s="1"/>
  <c r="AH281" i="1"/>
  <c r="AH294" i="1" s="1"/>
  <c r="AH308" i="1" s="1"/>
  <c r="AG281" i="1"/>
  <c r="AG294" i="1" s="1"/>
  <c r="AG308" i="1" s="1"/>
  <c r="AF281" i="1"/>
  <c r="AF294" i="1" s="1"/>
  <c r="AF308" i="1" s="1"/>
  <c r="AE281" i="1"/>
  <c r="AE294" i="1" s="1"/>
  <c r="AE308" i="1" s="1"/>
  <c r="AD281" i="1"/>
  <c r="AD294" i="1" s="1"/>
  <c r="AD308" i="1" s="1"/>
  <c r="AC281" i="1"/>
  <c r="AC294" i="1" s="1"/>
  <c r="AC308" i="1" s="1"/>
  <c r="AB281" i="1"/>
  <c r="AB294" i="1" s="1"/>
  <c r="AB308" i="1" s="1"/>
  <c r="AA281" i="1"/>
  <c r="AA294" i="1" s="1"/>
  <c r="AA308" i="1" s="1"/>
  <c r="Z281" i="1"/>
  <c r="Z294" i="1" s="1"/>
  <c r="Z308" i="1" s="1"/>
  <c r="Y281" i="1"/>
  <c r="Y294" i="1" s="1"/>
  <c r="Y308" i="1" s="1"/>
  <c r="X281" i="1"/>
  <c r="X294" i="1" s="1"/>
  <c r="X308" i="1" s="1"/>
  <c r="W281" i="1"/>
  <c r="W294" i="1" s="1"/>
  <c r="W308" i="1" s="1"/>
  <c r="V281" i="1"/>
  <c r="V294" i="1" s="1"/>
  <c r="V308" i="1" s="1"/>
  <c r="U281" i="1"/>
  <c r="U294" i="1" s="1"/>
  <c r="U308" i="1" s="1"/>
  <c r="T281" i="1"/>
  <c r="T294" i="1" s="1"/>
  <c r="T308" i="1" s="1"/>
  <c r="S281" i="1"/>
  <c r="S294" i="1" s="1"/>
  <c r="S308" i="1" s="1"/>
  <c r="R281" i="1"/>
  <c r="R294" i="1" s="1"/>
  <c r="R308" i="1" s="1"/>
  <c r="Q281" i="1"/>
  <c r="Q294" i="1" s="1"/>
  <c r="Q308" i="1" s="1"/>
  <c r="P281" i="1"/>
  <c r="P294" i="1" s="1"/>
  <c r="P308" i="1" s="1"/>
  <c r="O281" i="1"/>
  <c r="O294" i="1" s="1"/>
  <c r="O308" i="1" s="1"/>
  <c r="N281" i="1"/>
  <c r="N294" i="1" s="1"/>
  <c r="N308" i="1" s="1"/>
  <c r="M281" i="1"/>
  <c r="M294" i="1" s="1"/>
  <c r="M308" i="1" s="1"/>
  <c r="L281" i="1"/>
  <c r="L294" i="1" s="1"/>
  <c r="L308" i="1" s="1"/>
  <c r="K281" i="1"/>
  <c r="K294" i="1" s="1"/>
  <c r="K308" i="1" s="1"/>
  <c r="J281" i="1"/>
  <c r="J294" i="1" s="1"/>
  <c r="J308" i="1" s="1"/>
  <c r="I281" i="1"/>
  <c r="I294" i="1" s="1"/>
  <c r="I308" i="1" s="1"/>
  <c r="H281" i="1"/>
  <c r="H294" i="1" s="1"/>
  <c r="H308" i="1" s="1"/>
  <c r="G281" i="1"/>
  <c r="G294" i="1" s="1"/>
  <c r="G308" i="1" s="1"/>
  <c r="F281" i="1"/>
  <c r="F294" i="1" s="1"/>
  <c r="F308" i="1" s="1"/>
  <c r="E281" i="1"/>
  <c r="E294" i="1" s="1"/>
  <c r="E308" i="1" s="1"/>
  <c r="D281" i="1"/>
  <c r="D294" i="1" s="1"/>
  <c r="D308" i="1" s="1"/>
  <c r="C281" i="1"/>
  <c r="GC279" i="1"/>
  <c r="FX252" i="1"/>
  <c r="FW252" i="1"/>
  <c r="FV252" i="1"/>
  <c r="FU252" i="1"/>
  <c r="FT252" i="1"/>
  <c r="FS252" i="1"/>
  <c r="FR252" i="1"/>
  <c r="FQ252" i="1"/>
  <c r="FP252" i="1"/>
  <c r="FO252" i="1"/>
  <c r="FN252" i="1"/>
  <c r="FM252" i="1"/>
  <c r="FL252" i="1"/>
  <c r="FK252" i="1"/>
  <c r="FJ252" i="1"/>
  <c r="FI252" i="1"/>
  <c r="FH252" i="1"/>
  <c r="FG252" i="1"/>
  <c r="FF252" i="1"/>
  <c r="FE252" i="1"/>
  <c r="FD252" i="1"/>
  <c r="FC252" i="1"/>
  <c r="FB252" i="1"/>
  <c r="FA252" i="1"/>
  <c r="EZ252" i="1"/>
  <c r="EY252" i="1"/>
  <c r="EX252" i="1"/>
  <c r="EW252" i="1"/>
  <c r="EV252" i="1"/>
  <c r="EU252" i="1"/>
  <c r="ET252" i="1"/>
  <c r="ES252" i="1"/>
  <c r="ER252" i="1"/>
  <c r="EQ252" i="1"/>
  <c r="EP252" i="1"/>
  <c r="EO252" i="1"/>
  <c r="EN252" i="1"/>
  <c r="EM252" i="1"/>
  <c r="EL252" i="1"/>
  <c r="EK252" i="1"/>
  <c r="EJ252" i="1"/>
  <c r="EI252" i="1"/>
  <c r="EH252" i="1"/>
  <c r="EG252" i="1"/>
  <c r="EF252" i="1"/>
  <c r="EE252" i="1"/>
  <c r="ED252" i="1"/>
  <c r="EC252" i="1"/>
  <c r="EB252" i="1"/>
  <c r="EA252" i="1"/>
  <c r="DZ252" i="1"/>
  <c r="DY252" i="1"/>
  <c r="DX252" i="1"/>
  <c r="DW252" i="1"/>
  <c r="DV252" i="1"/>
  <c r="DU252" i="1"/>
  <c r="DT252" i="1"/>
  <c r="DS252" i="1"/>
  <c r="DR252" i="1"/>
  <c r="DQ252" i="1"/>
  <c r="DP252" i="1"/>
  <c r="DO252" i="1"/>
  <c r="DM252" i="1"/>
  <c r="DL252" i="1"/>
  <c r="DK252" i="1"/>
  <c r="DJ252" i="1"/>
  <c r="DI252" i="1"/>
  <c r="DH252" i="1"/>
  <c r="DG252" i="1"/>
  <c r="DF252" i="1"/>
  <c r="DE252" i="1"/>
  <c r="DD252" i="1"/>
  <c r="DC252" i="1"/>
  <c r="DB252" i="1"/>
  <c r="DA252" i="1"/>
  <c r="CZ252" i="1"/>
  <c r="CY252" i="1"/>
  <c r="CX252" i="1"/>
  <c r="CW252" i="1"/>
  <c r="CV252" i="1"/>
  <c r="CU252" i="1"/>
  <c r="CT252" i="1"/>
  <c r="CS252" i="1"/>
  <c r="CR252" i="1"/>
  <c r="CQ252" i="1"/>
  <c r="CP252" i="1"/>
  <c r="CO252" i="1"/>
  <c r="CN252" i="1"/>
  <c r="CM252" i="1"/>
  <c r="CL252" i="1"/>
  <c r="CK252" i="1"/>
  <c r="CJ252" i="1"/>
  <c r="CI252" i="1"/>
  <c r="CH252" i="1"/>
  <c r="CG252" i="1"/>
  <c r="CF252" i="1"/>
  <c r="CE252" i="1"/>
  <c r="CD252" i="1"/>
  <c r="CC252" i="1"/>
  <c r="CB252" i="1"/>
  <c r="CA252" i="1"/>
  <c r="BZ252" i="1"/>
  <c r="BY252" i="1"/>
  <c r="BX252" i="1"/>
  <c r="BW252" i="1"/>
  <c r="BV252" i="1"/>
  <c r="BU252" i="1"/>
  <c r="BT252" i="1"/>
  <c r="BS252" i="1"/>
  <c r="BR252" i="1"/>
  <c r="BQ252" i="1"/>
  <c r="BP252" i="1"/>
  <c r="BO252" i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FZ234" i="1"/>
  <c r="FZ224" i="1"/>
  <c r="C205" i="1"/>
  <c r="FX197" i="1"/>
  <c r="FW197" i="1"/>
  <c r="FV197" i="1"/>
  <c r="FU197" i="1"/>
  <c r="FT197" i="1"/>
  <c r="FS197" i="1"/>
  <c r="FR197" i="1"/>
  <c r="FQ197" i="1"/>
  <c r="FP197" i="1"/>
  <c r="FO197" i="1"/>
  <c r="FN197" i="1"/>
  <c r="FM197" i="1"/>
  <c r="FL197" i="1"/>
  <c r="FK197" i="1"/>
  <c r="FJ197" i="1"/>
  <c r="FI197" i="1"/>
  <c r="FH197" i="1"/>
  <c r="FG197" i="1"/>
  <c r="FF197" i="1"/>
  <c r="FE197" i="1"/>
  <c r="FD197" i="1"/>
  <c r="FC197" i="1"/>
  <c r="FB197" i="1"/>
  <c r="FA197" i="1"/>
  <c r="EZ197" i="1"/>
  <c r="EY197" i="1"/>
  <c r="EX197" i="1"/>
  <c r="EW197" i="1"/>
  <c r="EV197" i="1"/>
  <c r="EU197" i="1"/>
  <c r="ET197" i="1"/>
  <c r="ES197" i="1"/>
  <c r="ER197" i="1"/>
  <c r="EQ197" i="1"/>
  <c r="EP197" i="1"/>
  <c r="EO197" i="1"/>
  <c r="EN197" i="1"/>
  <c r="EM197" i="1"/>
  <c r="EL197" i="1"/>
  <c r="EK197" i="1"/>
  <c r="EJ197" i="1"/>
  <c r="EI197" i="1"/>
  <c r="EH197" i="1"/>
  <c r="EG197" i="1"/>
  <c r="EF197" i="1"/>
  <c r="EE197" i="1"/>
  <c r="ED197" i="1"/>
  <c r="EC197" i="1"/>
  <c r="EB197" i="1"/>
  <c r="EA197" i="1"/>
  <c r="DZ197" i="1"/>
  <c r="DY197" i="1"/>
  <c r="DX197" i="1"/>
  <c r="DW197" i="1"/>
  <c r="DV197" i="1"/>
  <c r="DU197" i="1"/>
  <c r="DT197" i="1"/>
  <c r="DS197" i="1"/>
  <c r="DR197" i="1"/>
  <c r="DQ197" i="1"/>
  <c r="DP197" i="1"/>
  <c r="DO197" i="1"/>
  <c r="DN197" i="1"/>
  <c r="DM197" i="1"/>
  <c r="DL197" i="1"/>
  <c r="DK197" i="1"/>
  <c r="DJ197" i="1"/>
  <c r="DI197" i="1"/>
  <c r="DH197" i="1"/>
  <c r="DG197" i="1"/>
  <c r="DF197" i="1"/>
  <c r="DE197" i="1"/>
  <c r="DD197" i="1"/>
  <c r="DC197" i="1"/>
  <c r="DB197" i="1"/>
  <c r="DA197" i="1"/>
  <c r="CZ197" i="1"/>
  <c r="CY197" i="1"/>
  <c r="CX197" i="1"/>
  <c r="CW197" i="1"/>
  <c r="CV197" i="1"/>
  <c r="CU197" i="1"/>
  <c r="CT197" i="1"/>
  <c r="CS197" i="1"/>
  <c r="CR197" i="1"/>
  <c r="CQ197" i="1"/>
  <c r="CP197" i="1"/>
  <c r="CO197" i="1"/>
  <c r="CN197" i="1"/>
  <c r="CM197" i="1"/>
  <c r="CL197" i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FX176" i="1"/>
  <c r="FW176" i="1"/>
  <c r="FV176" i="1"/>
  <c r="FU176" i="1"/>
  <c r="FT176" i="1"/>
  <c r="FS176" i="1"/>
  <c r="FR176" i="1"/>
  <c r="FQ176" i="1"/>
  <c r="FP176" i="1"/>
  <c r="FO176" i="1"/>
  <c r="FN176" i="1"/>
  <c r="FM176" i="1"/>
  <c r="FL176" i="1"/>
  <c r="FK176" i="1"/>
  <c r="FJ176" i="1"/>
  <c r="FI176" i="1"/>
  <c r="FH176" i="1"/>
  <c r="FG176" i="1"/>
  <c r="FF176" i="1"/>
  <c r="FE176" i="1"/>
  <c r="FD176" i="1"/>
  <c r="FC176" i="1"/>
  <c r="FB176" i="1"/>
  <c r="FA176" i="1"/>
  <c r="EZ176" i="1"/>
  <c r="EY176" i="1"/>
  <c r="EX176" i="1"/>
  <c r="EW176" i="1"/>
  <c r="EV176" i="1"/>
  <c r="EU176" i="1"/>
  <c r="ET176" i="1"/>
  <c r="ES176" i="1"/>
  <c r="ER176" i="1"/>
  <c r="EQ176" i="1"/>
  <c r="EP176" i="1"/>
  <c r="EO176" i="1"/>
  <c r="EN176" i="1"/>
  <c r="EM176" i="1"/>
  <c r="EL176" i="1"/>
  <c r="EK176" i="1"/>
  <c r="EJ176" i="1"/>
  <c r="EI176" i="1"/>
  <c r="EH176" i="1"/>
  <c r="EG176" i="1"/>
  <c r="EF176" i="1"/>
  <c r="EE176" i="1"/>
  <c r="ED176" i="1"/>
  <c r="EC176" i="1"/>
  <c r="EB176" i="1"/>
  <c r="EA176" i="1"/>
  <c r="DZ176" i="1"/>
  <c r="DY176" i="1"/>
  <c r="DX176" i="1"/>
  <c r="DW176" i="1"/>
  <c r="DV176" i="1"/>
  <c r="DU176" i="1"/>
  <c r="DT176" i="1"/>
  <c r="DS176" i="1"/>
  <c r="DR176" i="1"/>
  <c r="DQ176" i="1"/>
  <c r="DP176" i="1"/>
  <c r="DO176" i="1"/>
  <c r="DN176" i="1"/>
  <c r="DM176" i="1"/>
  <c r="DL176" i="1"/>
  <c r="DK176" i="1"/>
  <c r="DJ176" i="1"/>
  <c r="DI176" i="1"/>
  <c r="DH176" i="1"/>
  <c r="DG176" i="1"/>
  <c r="DF176" i="1"/>
  <c r="DE176" i="1"/>
  <c r="DD176" i="1"/>
  <c r="DC176" i="1"/>
  <c r="DB176" i="1"/>
  <c r="DA176" i="1"/>
  <c r="CZ176" i="1"/>
  <c r="CY176" i="1"/>
  <c r="CX176" i="1"/>
  <c r="CW176" i="1"/>
  <c r="CV176" i="1"/>
  <c r="CU176" i="1"/>
  <c r="CT176" i="1"/>
  <c r="CS176" i="1"/>
  <c r="CR176" i="1"/>
  <c r="CQ176" i="1"/>
  <c r="CP176" i="1"/>
  <c r="CO176" i="1"/>
  <c r="CN176" i="1"/>
  <c r="CM176" i="1"/>
  <c r="CL176" i="1"/>
  <c r="CK176" i="1"/>
  <c r="CJ176" i="1"/>
  <c r="CI176" i="1"/>
  <c r="CH176" i="1"/>
  <c r="CG176" i="1"/>
  <c r="CF176" i="1"/>
  <c r="CE176" i="1"/>
  <c r="CD176" i="1"/>
  <c r="CC176" i="1"/>
  <c r="CB176" i="1"/>
  <c r="CA176" i="1"/>
  <c r="BZ176" i="1"/>
  <c r="BY176" i="1"/>
  <c r="BX176" i="1"/>
  <c r="BW176" i="1"/>
  <c r="BV176" i="1"/>
  <c r="BU176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FZ173" i="1"/>
  <c r="FX172" i="1"/>
  <c r="FW172" i="1"/>
  <c r="FV172" i="1"/>
  <c r="FU172" i="1"/>
  <c r="FT172" i="1"/>
  <c r="FS172" i="1"/>
  <c r="FR172" i="1"/>
  <c r="FQ172" i="1"/>
  <c r="FP172" i="1"/>
  <c r="FO172" i="1"/>
  <c r="FN172" i="1"/>
  <c r="FM172" i="1"/>
  <c r="FL172" i="1"/>
  <c r="FK172" i="1"/>
  <c r="FJ172" i="1"/>
  <c r="FI172" i="1"/>
  <c r="FH172" i="1"/>
  <c r="FG172" i="1"/>
  <c r="FF172" i="1"/>
  <c r="FE172" i="1"/>
  <c r="FD172" i="1"/>
  <c r="FC172" i="1"/>
  <c r="FB172" i="1"/>
  <c r="FA172" i="1"/>
  <c r="EZ172" i="1"/>
  <c r="EY172" i="1"/>
  <c r="EX172" i="1"/>
  <c r="EW172" i="1"/>
  <c r="EV172" i="1"/>
  <c r="EU172" i="1"/>
  <c r="ET172" i="1"/>
  <c r="ES172" i="1"/>
  <c r="ER172" i="1"/>
  <c r="EQ172" i="1"/>
  <c r="EP172" i="1"/>
  <c r="EO172" i="1"/>
  <c r="EN172" i="1"/>
  <c r="EM172" i="1"/>
  <c r="EL172" i="1"/>
  <c r="EK172" i="1"/>
  <c r="EJ172" i="1"/>
  <c r="EI172" i="1"/>
  <c r="EH172" i="1"/>
  <c r="EG172" i="1"/>
  <c r="EF172" i="1"/>
  <c r="EE172" i="1"/>
  <c r="ED172" i="1"/>
  <c r="EC172" i="1"/>
  <c r="EB172" i="1"/>
  <c r="EA172" i="1"/>
  <c r="DZ172" i="1"/>
  <c r="DY172" i="1"/>
  <c r="DX172" i="1"/>
  <c r="DW172" i="1"/>
  <c r="DV172" i="1"/>
  <c r="DU172" i="1"/>
  <c r="DT172" i="1"/>
  <c r="DS172" i="1"/>
  <c r="DR172" i="1"/>
  <c r="DQ172" i="1"/>
  <c r="DP172" i="1"/>
  <c r="DO172" i="1"/>
  <c r="DN172" i="1"/>
  <c r="DM172" i="1"/>
  <c r="DL172" i="1"/>
  <c r="DK172" i="1"/>
  <c r="DJ172" i="1"/>
  <c r="DI172" i="1"/>
  <c r="DH172" i="1"/>
  <c r="DG172" i="1"/>
  <c r="DF172" i="1"/>
  <c r="DE172" i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CR172" i="1"/>
  <c r="CQ172" i="1"/>
  <c r="CP172" i="1"/>
  <c r="CO172" i="1"/>
  <c r="CN172" i="1"/>
  <c r="CM172" i="1"/>
  <c r="CL172" i="1"/>
  <c r="CK172" i="1"/>
  <c r="CJ172" i="1"/>
  <c r="CI172" i="1"/>
  <c r="CH172" i="1"/>
  <c r="CG172" i="1"/>
  <c r="CF172" i="1"/>
  <c r="CE172" i="1"/>
  <c r="CD172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FZ172" i="1" s="1"/>
  <c r="C172" i="1"/>
  <c r="FX166" i="1"/>
  <c r="FW166" i="1"/>
  <c r="FV166" i="1"/>
  <c r="FU166" i="1"/>
  <c r="FT166" i="1"/>
  <c r="FS166" i="1"/>
  <c r="FR166" i="1"/>
  <c r="FQ166" i="1"/>
  <c r="FP166" i="1"/>
  <c r="FO166" i="1"/>
  <c r="FN166" i="1"/>
  <c r="FM166" i="1"/>
  <c r="FL166" i="1"/>
  <c r="FK166" i="1"/>
  <c r="FJ166" i="1"/>
  <c r="FI166" i="1"/>
  <c r="FH166" i="1"/>
  <c r="FG166" i="1"/>
  <c r="FF166" i="1"/>
  <c r="FE166" i="1"/>
  <c r="FD166" i="1"/>
  <c r="FC166" i="1"/>
  <c r="FB166" i="1"/>
  <c r="FA166" i="1"/>
  <c r="EZ166" i="1"/>
  <c r="EY166" i="1"/>
  <c r="EX166" i="1"/>
  <c r="EW166" i="1"/>
  <c r="EV166" i="1"/>
  <c r="EU166" i="1"/>
  <c r="ET166" i="1"/>
  <c r="ES166" i="1"/>
  <c r="ER166" i="1"/>
  <c r="EQ166" i="1"/>
  <c r="EP166" i="1"/>
  <c r="EO166" i="1"/>
  <c r="EN166" i="1"/>
  <c r="EM166" i="1"/>
  <c r="EL166" i="1"/>
  <c r="EK166" i="1"/>
  <c r="EJ166" i="1"/>
  <c r="EI166" i="1"/>
  <c r="EH166" i="1"/>
  <c r="EG166" i="1"/>
  <c r="EF166" i="1"/>
  <c r="EE166" i="1"/>
  <c r="ED166" i="1"/>
  <c r="EC166" i="1"/>
  <c r="EB166" i="1"/>
  <c r="EA166" i="1"/>
  <c r="DZ166" i="1"/>
  <c r="DY166" i="1"/>
  <c r="DX166" i="1"/>
  <c r="DW166" i="1"/>
  <c r="DV166" i="1"/>
  <c r="DU166" i="1"/>
  <c r="DT166" i="1"/>
  <c r="DS166" i="1"/>
  <c r="DR166" i="1"/>
  <c r="DQ166" i="1"/>
  <c r="DP166" i="1"/>
  <c r="DO166" i="1"/>
  <c r="DN166" i="1"/>
  <c r="DM166" i="1"/>
  <c r="DL166" i="1"/>
  <c r="DK166" i="1"/>
  <c r="DJ166" i="1"/>
  <c r="DI166" i="1"/>
  <c r="DH166" i="1"/>
  <c r="DG166" i="1"/>
  <c r="DF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R166" i="1"/>
  <c r="CQ166" i="1"/>
  <c r="CP166" i="1"/>
  <c r="CO166" i="1"/>
  <c r="CN166" i="1"/>
  <c r="CM166" i="1"/>
  <c r="CL166" i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FZ166" i="1" s="1"/>
  <c r="FX141" i="1"/>
  <c r="FW141" i="1"/>
  <c r="FV141" i="1"/>
  <c r="FU141" i="1"/>
  <c r="FT141" i="1"/>
  <c r="FS141" i="1"/>
  <c r="FR141" i="1"/>
  <c r="FQ141" i="1"/>
  <c r="FP141" i="1"/>
  <c r="FO141" i="1"/>
  <c r="FN141" i="1"/>
  <c r="FM141" i="1"/>
  <c r="FL141" i="1"/>
  <c r="FK141" i="1"/>
  <c r="FJ141" i="1"/>
  <c r="FI141" i="1"/>
  <c r="FH141" i="1"/>
  <c r="FG141" i="1"/>
  <c r="FF141" i="1"/>
  <c r="FE141" i="1"/>
  <c r="FD141" i="1"/>
  <c r="FC141" i="1"/>
  <c r="FB141" i="1"/>
  <c r="FA141" i="1"/>
  <c r="EZ141" i="1"/>
  <c r="EY141" i="1"/>
  <c r="EX141" i="1"/>
  <c r="EW141" i="1"/>
  <c r="EV141" i="1"/>
  <c r="EU141" i="1"/>
  <c r="ET141" i="1"/>
  <c r="ES141" i="1"/>
  <c r="ER141" i="1"/>
  <c r="EQ141" i="1"/>
  <c r="EP141" i="1"/>
  <c r="EO141" i="1"/>
  <c r="EN141" i="1"/>
  <c r="EM141" i="1"/>
  <c r="EL141" i="1"/>
  <c r="EK141" i="1"/>
  <c r="EJ141" i="1"/>
  <c r="EI141" i="1"/>
  <c r="EH141" i="1"/>
  <c r="EG141" i="1"/>
  <c r="EF141" i="1"/>
  <c r="EE141" i="1"/>
  <c r="ED141" i="1"/>
  <c r="EC141" i="1"/>
  <c r="EB141" i="1"/>
  <c r="EA141" i="1"/>
  <c r="DZ141" i="1"/>
  <c r="DY141" i="1"/>
  <c r="DX141" i="1"/>
  <c r="DW141" i="1"/>
  <c r="DV141" i="1"/>
  <c r="DU141" i="1"/>
  <c r="DT141" i="1"/>
  <c r="DS141" i="1"/>
  <c r="DR141" i="1"/>
  <c r="DQ141" i="1"/>
  <c r="DP141" i="1"/>
  <c r="DO141" i="1"/>
  <c r="DN141" i="1"/>
  <c r="DM141" i="1"/>
  <c r="DL141" i="1"/>
  <c r="DK141" i="1"/>
  <c r="DJ141" i="1"/>
  <c r="DI141" i="1"/>
  <c r="DH141" i="1"/>
  <c r="DG141" i="1"/>
  <c r="DF141" i="1"/>
  <c r="DE141" i="1"/>
  <c r="DD141" i="1"/>
  <c r="DC141" i="1"/>
  <c r="DB141" i="1"/>
  <c r="DA141" i="1"/>
  <c r="CZ141" i="1"/>
  <c r="CY141" i="1"/>
  <c r="CX141" i="1"/>
  <c r="CW141" i="1"/>
  <c r="CV141" i="1"/>
  <c r="CU141" i="1"/>
  <c r="CT141" i="1"/>
  <c r="CS141" i="1"/>
  <c r="CR141" i="1"/>
  <c r="CQ141" i="1"/>
  <c r="CP141" i="1"/>
  <c r="CO141" i="1"/>
  <c r="CN141" i="1"/>
  <c r="CM141" i="1"/>
  <c r="CL141" i="1"/>
  <c r="CK141" i="1"/>
  <c r="CJ141" i="1"/>
  <c r="CI141" i="1"/>
  <c r="CH141" i="1"/>
  <c r="CG141" i="1"/>
  <c r="CF141" i="1"/>
  <c r="CE141" i="1"/>
  <c r="CD141" i="1"/>
  <c r="CC141" i="1"/>
  <c r="CB141" i="1"/>
  <c r="CA141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FX136" i="1"/>
  <c r="FW136" i="1"/>
  <c r="FV136" i="1"/>
  <c r="FU136" i="1"/>
  <c r="FT136" i="1"/>
  <c r="FS136" i="1"/>
  <c r="FR136" i="1"/>
  <c r="FQ136" i="1"/>
  <c r="FP136" i="1"/>
  <c r="FO136" i="1"/>
  <c r="FN136" i="1"/>
  <c r="FM136" i="1"/>
  <c r="FL136" i="1"/>
  <c r="FK136" i="1"/>
  <c r="FJ136" i="1"/>
  <c r="FI136" i="1"/>
  <c r="FH136" i="1"/>
  <c r="FG136" i="1"/>
  <c r="FF136" i="1"/>
  <c r="FE136" i="1"/>
  <c r="FD136" i="1"/>
  <c r="FC136" i="1"/>
  <c r="FB136" i="1"/>
  <c r="FA136" i="1"/>
  <c r="EZ136" i="1"/>
  <c r="EY136" i="1"/>
  <c r="EX136" i="1"/>
  <c r="EW136" i="1"/>
  <c r="EV136" i="1"/>
  <c r="EU136" i="1"/>
  <c r="ET136" i="1"/>
  <c r="ES136" i="1"/>
  <c r="ER136" i="1"/>
  <c r="EQ136" i="1"/>
  <c r="EP136" i="1"/>
  <c r="EO136" i="1"/>
  <c r="EN136" i="1"/>
  <c r="EM136" i="1"/>
  <c r="EL136" i="1"/>
  <c r="EK136" i="1"/>
  <c r="EJ136" i="1"/>
  <c r="EI136" i="1"/>
  <c r="EH136" i="1"/>
  <c r="EG136" i="1"/>
  <c r="EF136" i="1"/>
  <c r="EE136" i="1"/>
  <c r="ED136" i="1"/>
  <c r="EC136" i="1"/>
  <c r="EB136" i="1"/>
  <c r="EA136" i="1"/>
  <c r="DZ136" i="1"/>
  <c r="DY136" i="1"/>
  <c r="DX136" i="1"/>
  <c r="DW136" i="1"/>
  <c r="DV136" i="1"/>
  <c r="DU136" i="1"/>
  <c r="DT136" i="1"/>
  <c r="DS136" i="1"/>
  <c r="DR136" i="1"/>
  <c r="DQ136" i="1"/>
  <c r="DP136" i="1"/>
  <c r="DO136" i="1"/>
  <c r="DN136" i="1"/>
  <c r="DM136" i="1"/>
  <c r="DL136" i="1"/>
  <c r="DK136" i="1"/>
  <c r="DJ136" i="1"/>
  <c r="DI136" i="1"/>
  <c r="DH136" i="1"/>
  <c r="DG136" i="1"/>
  <c r="DF136" i="1"/>
  <c r="DE136" i="1"/>
  <c r="DD136" i="1"/>
  <c r="DC136" i="1"/>
  <c r="DB136" i="1"/>
  <c r="DA136" i="1"/>
  <c r="CZ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FX132" i="1"/>
  <c r="FX134" i="1" s="1"/>
  <c r="FX135" i="1" s="1"/>
  <c r="FW132" i="1"/>
  <c r="FW134" i="1" s="1"/>
  <c r="FW135" i="1" s="1"/>
  <c r="FV132" i="1"/>
  <c r="FV134" i="1" s="1"/>
  <c r="FV135" i="1" s="1"/>
  <c r="FU132" i="1"/>
  <c r="FU134" i="1" s="1"/>
  <c r="FU135" i="1" s="1"/>
  <c r="FT132" i="1"/>
  <c r="FT134" i="1" s="1"/>
  <c r="FT135" i="1" s="1"/>
  <c r="FS132" i="1"/>
  <c r="FS134" i="1" s="1"/>
  <c r="FS135" i="1" s="1"/>
  <c r="FR132" i="1"/>
  <c r="FR134" i="1" s="1"/>
  <c r="FR135" i="1" s="1"/>
  <c r="FQ132" i="1"/>
  <c r="FQ134" i="1" s="1"/>
  <c r="FQ135" i="1" s="1"/>
  <c r="FP132" i="1"/>
  <c r="FP134" i="1" s="1"/>
  <c r="FP135" i="1" s="1"/>
  <c r="FO132" i="1"/>
  <c r="FO134" i="1" s="1"/>
  <c r="FO135" i="1" s="1"/>
  <c r="FN132" i="1"/>
  <c r="FN134" i="1" s="1"/>
  <c r="FN135" i="1" s="1"/>
  <c r="FM132" i="1"/>
  <c r="FM134" i="1" s="1"/>
  <c r="FM135" i="1" s="1"/>
  <c r="FL132" i="1"/>
  <c r="FL134" i="1" s="1"/>
  <c r="FL135" i="1" s="1"/>
  <c r="FK132" i="1"/>
  <c r="FK134" i="1" s="1"/>
  <c r="FK135" i="1" s="1"/>
  <c r="FJ132" i="1"/>
  <c r="FJ134" i="1" s="1"/>
  <c r="FJ135" i="1" s="1"/>
  <c r="FI132" i="1"/>
  <c r="FI134" i="1" s="1"/>
  <c r="FI135" i="1" s="1"/>
  <c r="FH132" i="1"/>
  <c r="FH134" i="1" s="1"/>
  <c r="FH135" i="1" s="1"/>
  <c r="FG132" i="1"/>
  <c r="FG134" i="1" s="1"/>
  <c r="FG135" i="1" s="1"/>
  <c r="FF132" i="1"/>
  <c r="FF134" i="1" s="1"/>
  <c r="FF135" i="1" s="1"/>
  <c r="FE132" i="1"/>
  <c r="FE134" i="1" s="1"/>
  <c r="FE135" i="1" s="1"/>
  <c r="FD132" i="1"/>
  <c r="FD134" i="1" s="1"/>
  <c r="FD135" i="1" s="1"/>
  <c r="FC132" i="1"/>
  <c r="FC134" i="1" s="1"/>
  <c r="FC135" i="1" s="1"/>
  <c r="FB132" i="1"/>
  <c r="FB134" i="1" s="1"/>
  <c r="FB135" i="1" s="1"/>
  <c r="FA132" i="1"/>
  <c r="FA134" i="1" s="1"/>
  <c r="FA135" i="1" s="1"/>
  <c r="EZ132" i="1"/>
  <c r="EZ134" i="1" s="1"/>
  <c r="EZ135" i="1" s="1"/>
  <c r="EY132" i="1"/>
  <c r="EY134" i="1" s="1"/>
  <c r="EY135" i="1" s="1"/>
  <c r="EX132" i="1"/>
  <c r="EX134" i="1" s="1"/>
  <c r="EX135" i="1" s="1"/>
  <c r="EW132" i="1"/>
  <c r="EW134" i="1" s="1"/>
  <c r="EW135" i="1" s="1"/>
  <c r="EV132" i="1"/>
  <c r="EV134" i="1" s="1"/>
  <c r="EV135" i="1" s="1"/>
  <c r="EU132" i="1"/>
  <c r="EU134" i="1" s="1"/>
  <c r="EU135" i="1" s="1"/>
  <c r="ET132" i="1"/>
  <c r="ET134" i="1" s="1"/>
  <c r="ET135" i="1" s="1"/>
  <c r="ES132" i="1"/>
  <c r="ES134" i="1" s="1"/>
  <c r="ES135" i="1" s="1"/>
  <c r="ER132" i="1"/>
  <c r="ER134" i="1" s="1"/>
  <c r="ER135" i="1" s="1"/>
  <c r="EQ132" i="1"/>
  <c r="EQ134" i="1" s="1"/>
  <c r="EQ135" i="1" s="1"/>
  <c r="EP132" i="1"/>
  <c r="EP134" i="1" s="1"/>
  <c r="EP135" i="1" s="1"/>
  <c r="EO132" i="1"/>
  <c r="EO134" i="1" s="1"/>
  <c r="EO135" i="1" s="1"/>
  <c r="EN132" i="1"/>
  <c r="EN134" i="1" s="1"/>
  <c r="EN135" i="1" s="1"/>
  <c r="EM132" i="1"/>
  <c r="EM134" i="1" s="1"/>
  <c r="EM135" i="1" s="1"/>
  <c r="EL132" i="1"/>
  <c r="EL134" i="1" s="1"/>
  <c r="EL135" i="1" s="1"/>
  <c r="EK132" i="1"/>
  <c r="EK134" i="1" s="1"/>
  <c r="EK135" i="1" s="1"/>
  <c r="EJ132" i="1"/>
  <c r="EJ134" i="1" s="1"/>
  <c r="EJ135" i="1" s="1"/>
  <c r="EI132" i="1"/>
  <c r="EI134" i="1" s="1"/>
  <c r="EI135" i="1" s="1"/>
  <c r="EH132" i="1"/>
  <c r="EH134" i="1" s="1"/>
  <c r="EH135" i="1" s="1"/>
  <c r="EG132" i="1"/>
  <c r="EG134" i="1" s="1"/>
  <c r="EG135" i="1" s="1"/>
  <c r="EF132" i="1"/>
  <c r="EF134" i="1" s="1"/>
  <c r="EF135" i="1" s="1"/>
  <c r="EE132" i="1"/>
  <c r="EE134" i="1" s="1"/>
  <c r="EE135" i="1" s="1"/>
  <c r="ED132" i="1"/>
  <c r="ED134" i="1" s="1"/>
  <c r="ED135" i="1" s="1"/>
  <c r="EC132" i="1"/>
  <c r="EC134" i="1" s="1"/>
  <c r="EC135" i="1" s="1"/>
  <c r="EB132" i="1"/>
  <c r="EB134" i="1" s="1"/>
  <c r="EB135" i="1" s="1"/>
  <c r="EA132" i="1"/>
  <c r="EA134" i="1" s="1"/>
  <c r="EA135" i="1" s="1"/>
  <c r="DZ132" i="1"/>
  <c r="DZ134" i="1" s="1"/>
  <c r="DZ135" i="1" s="1"/>
  <c r="DY132" i="1"/>
  <c r="DY134" i="1" s="1"/>
  <c r="DY135" i="1" s="1"/>
  <c r="DX132" i="1"/>
  <c r="DX134" i="1" s="1"/>
  <c r="DX135" i="1" s="1"/>
  <c r="DW132" i="1"/>
  <c r="DW134" i="1" s="1"/>
  <c r="DW135" i="1" s="1"/>
  <c r="DV132" i="1"/>
  <c r="DV134" i="1" s="1"/>
  <c r="DV135" i="1" s="1"/>
  <c r="DU132" i="1"/>
  <c r="DU134" i="1" s="1"/>
  <c r="DU135" i="1" s="1"/>
  <c r="DT132" i="1"/>
  <c r="DT134" i="1" s="1"/>
  <c r="DT135" i="1" s="1"/>
  <c r="DS132" i="1"/>
  <c r="DS134" i="1" s="1"/>
  <c r="DS135" i="1" s="1"/>
  <c r="DR132" i="1"/>
  <c r="DR134" i="1" s="1"/>
  <c r="DR135" i="1" s="1"/>
  <c r="DQ132" i="1"/>
  <c r="DQ134" i="1" s="1"/>
  <c r="DQ135" i="1" s="1"/>
  <c r="DP132" i="1"/>
  <c r="DP134" i="1" s="1"/>
  <c r="DP135" i="1" s="1"/>
  <c r="DO132" i="1"/>
  <c r="DO134" i="1" s="1"/>
  <c r="DO135" i="1" s="1"/>
  <c r="DN132" i="1"/>
  <c r="DN134" i="1" s="1"/>
  <c r="DN135" i="1" s="1"/>
  <c r="DM132" i="1"/>
  <c r="DM134" i="1" s="1"/>
  <c r="DM135" i="1" s="1"/>
  <c r="DL132" i="1"/>
  <c r="DL134" i="1" s="1"/>
  <c r="DL135" i="1" s="1"/>
  <c r="DK132" i="1"/>
  <c r="DK134" i="1" s="1"/>
  <c r="DK135" i="1" s="1"/>
  <c r="DJ132" i="1"/>
  <c r="DJ134" i="1" s="1"/>
  <c r="DJ135" i="1" s="1"/>
  <c r="DI132" i="1"/>
  <c r="DI134" i="1" s="1"/>
  <c r="DI135" i="1" s="1"/>
  <c r="DH132" i="1"/>
  <c r="DH134" i="1" s="1"/>
  <c r="DH135" i="1" s="1"/>
  <c r="DG132" i="1"/>
  <c r="DG134" i="1" s="1"/>
  <c r="DG135" i="1" s="1"/>
  <c r="DF132" i="1"/>
  <c r="DF134" i="1" s="1"/>
  <c r="DF135" i="1" s="1"/>
  <c r="DE132" i="1"/>
  <c r="DE134" i="1" s="1"/>
  <c r="DE135" i="1" s="1"/>
  <c r="DD132" i="1"/>
  <c r="DD134" i="1" s="1"/>
  <c r="DD135" i="1" s="1"/>
  <c r="DC132" i="1"/>
  <c r="DC134" i="1" s="1"/>
  <c r="DC135" i="1" s="1"/>
  <c r="DB132" i="1"/>
  <c r="DB134" i="1" s="1"/>
  <c r="DB135" i="1" s="1"/>
  <c r="DA132" i="1"/>
  <c r="DA134" i="1" s="1"/>
  <c r="DA135" i="1" s="1"/>
  <c r="CZ132" i="1"/>
  <c r="CZ134" i="1" s="1"/>
  <c r="CZ135" i="1" s="1"/>
  <c r="CY132" i="1"/>
  <c r="CY134" i="1" s="1"/>
  <c r="CY135" i="1" s="1"/>
  <c r="CX132" i="1"/>
  <c r="CX134" i="1" s="1"/>
  <c r="CX135" i="1" s="1"/>
  <c r="CW132" i="1"/>
  <c r="CW134" i="1" s="1"/>
  <c r="CW135" i="1" s="1"/>
  <c r="CV132" i="1"/>
  <c r="CV134" i="1" s="1"/>
  <c r="CV135" i="1" s="1"/>
  <c r="CU132" i="1"/>
  <c r="CU134" i="1" s="1"/>
  <c r="CU135" i="1" s="1"/>
  <c r="CT132" i="1"/>
  <c r="CT134" i="1" s="1"/>
  <c r="CT135" i="1" s="1"/>
  <c r="CS132" i="1"/>
  <c r="CS134" i="1" s="1"/>
  <c r="CS135" i="1" s="1"/>
  <c r="CR132" i="1"/>
  <c r="CR134" i="1" s="1"/>
  <c r="CR135" i="1" s="1"/>
  <c r="CQ132" i="1"/>
  <c r="CQ134" i="1" s="1"/>
  <c r="CQ135" i="1" s="1"/>
  <c r="CP132" i="1"/>
  <c r="CP134" i="1" s="1"/>
  <c r="CP135" i="1" s="1"/>
  <c r="CO132" i="1"/>
  <c r="CO134" i="1" s="1"/>
  <c r="CO135" i="1" s="1"/>
  <c r="CN132" i="1"/>
  <c r="CN134" i="1" s="1"/>
  <c r="CN135" i="1" s="1"/>
  <c r="CM132" i="1"/>
  <c r="CM134" i="1" s="1"/>
  <c r="CM135" i="1" s="1"/>
  <c r="CL132" i="1"/>
  <c r="CL134" i="1" s="1"/>
  <c r="CL135" i="1" s="1"/>
  <c r="CK132" i="1"/>
  <c r="CK134" i="1" s="1"/>
  <c r="CK135" i="1" s="1"/>
  <c r="CJ132" i="1"/>
  <c r="CJ134" i="1" s="1"/>
  <c r="CJ135" i="1" s="1"/>
  <c r="CI132" i="1"/>
  <c r="CI134" i="1" s="1"/>
  <c r="CI135" i="1" s="1"/>
  <c r="CH132" i="1"/>
  <c r="CH134" i="1" s="1"/>
  <c r="CH135" i="1" s="1"/>
  <c r="CG132" i="1"/>
  <c r="CG134" i="1" s="1"/>
  <c r="CG135" i="1" s="1"/>
  <c r="CF132" i="1"/>
  <c r="CF134" i="1" s="1"/>
  <c r="CF135" i="1" s="1"/>
  <c r="CE132" i="1"/>
  <c r="CE134" i="1" s="1"/>
  <c r="CE135" i="1" s="1"/>
  <c r="CD132" i="1"/>
  <c r="CD134" i="1" s="1"/>
  <c r="CD135" i="1" s="1"/>
  <c r="CC132" i="1"/>
  <c r="CC134" i="1" s="1"/>
  <c r="CC135" i="1" s="1"/>
  <c r="CB132" i="1"/>
  <c r="CB134" i="1" s="1"/>
  <c r="CB135" i="1" s="1"/>
  <c r="CA132" i="1"/>
  <c r="CA134" i="1" s="1"/>
  <c r="CA135" i="1" s="1"/>
  <c r="BZ132" i="1"/>
  <c r="BZ134" i="1" s="1"/>
  <c r="BZ135" i="1" s="1"/>
  <c r="BY132" i="1"/>
  <c r="BY134" i="1" s="1"/>
  <c r="BY135" i="1" s="1"/>
  <c r="BX132" i="1"/>
  <c r="BX134" i="1" s="1"/>
  <c r="BX135" i="1" s="1"/>
  <c r="BW132" i="1"/>
  <c r="BW134" i="1" s="1"/>
  <c r="BW135" i="1" s="1"/>
  <c r="BV132" i="1"/>
  <c r="BV134" i="1" s="1"/>
  <c r="BV135" i="1" s="1"/>
  <c r="BU132" i="1"/>
  <c r="BU134" i="1" s="1"/>
  <c r="BU135" i="1" s="1"/>
  <c r="BT132" i="1"/>
  <c r="BT134" i="1" s="1"/>
  <c r="BT135" i="1" s="1"/>
  <c r="BS132" i="1"/>
  <c r="BS134" i="1" s="1"/>
  <c r="BS135" i="1" s="1"/>
  <c r="BR132" i="1"/>
  <c r="BR134" i="1" s="1"/>
  <c r="BR135" i="1" s="1"/>
  <c r="BQ132" i="1"/>
  <c r="BQ134" i="1" s="1"/>
  <c r="BQ135" i="1" s="1"/>
  <c r="BP132" i="1"/>
  <c r="BP134" i="1" s="1"/>
  <c r="BP135" i="1" s="1"/>
  <c r="BO132" i="1"/>
  <c r="BO134" i="1" s="1"/>
  <c r="BO135" i="1" s="1"/>
  <c r="BN132" i="1"/>
  <c r="BN134" i="1" s="1"/>
  <c r="BN135" i="1" s="1"/>
  <c r="BM132" i="1"/>
  <c r="BM134" i="1" s="1"/>
  <c r="BM135" i="1" s="1"/>
  <c r="BL132" i="1"/>
  <c r="BL134" i="1" s="1"/>
  <c r="BL135" i="1" s="1"/>
  <c r="BK132" i="1"/>
  <c r="BK134" i="1" s="1"/>
  <c r="BK135" i="1" s="1"/>
  <c r="BJ132" i="1"/>
  <c r="BJ134" i="1" s="1"/>
  <c r="BJ135" i="1" s="1"/>
  <c r="BI132" i="1"/>
  <c r="BI134" i="1" s="1"/>
  <c r="BI135" i="1" s="1"/>
  <c r="BH132" i="1"/>
  <c r="BH134" i="1" s="1"/>
  <c r="BH135" i="1" s="1"/>
  <c r="BG132" i="1"/>
  <c r="BG134" i="1" s="1"/>
  <c r="BG135" i="1" s="1"/>
  <c r="BF132" i="1"/>
  <c r="BF134" i="1" s="1"/>
  <c r="BF135" i="1" s="1"/>
  <c r="BE132" i="1"/>
  <c r="BE134" i="1" s="1"/>
  <c r="BE135" i="1" s="1"/>
  <c r="BD132" i="1"/>
  <c r="BD134" i="1" s="1"/>
  <c r="BD135" i="1" s="1"/>
  <c r="BC132" i="1"/>
  <c r="BC134" i="1" s="1"/>
  <c r="BC135" i="1" s="1"/>
  <c r="BB132" i="1"/>
  <c r="BB134" i="1" s="1"/>
  <c r="BB135" i="1" s="1"/>
  <c r="BA132" i="1"/>
  <c r="BA134" i="1" s="1"/>
  <c r="BA135" i="1" s="1"/>
  <c r="AZ132" i="1"/>
  <c r="AZ134" i="1" s="1"/>
  <c r="AZ135" i="1" s="1"/>
  <c r="AY132" i="1"/>
  <c r="AY134" i="1" s="1"/>
  <c r="AY135" i="1" s="1"/>
  <c r="AX132" i="1"/>
  <c r="AX134" i="1" s="1"/>
  <c r="AX135" i="1" s="1"/>
  <c r="AW132" i="1"/>
  <c r="AW134" i="1" s="1"/>
  <c r="AW135" i="1" s="1"/>
  <c r="AV132" i="1"/>
  <c r="AV134" i="1" s="1"/>
  <c r="AV135" i="1" s="1"/>
  <c r="AU132" i="1"/>
  <c r="AU134" i="1" s="1"/>
  <c r="AU135" i="1" s="1"/>
  <c r="AT132" i="1"/>
  <c r="AT134" i="1" s="1"/>
  <c r="AT135" i="1" s="1"/>
  <c r="AS132" i="1"/>
  <c r="AS134" i="1" s="1"/>
  <c r="AS135" i="1" s="1"/>
  <c r="AR132" i="1"/>
  <c r="AR134" i="1" s="1"/>
  <c r="AR135" i="1" s="1"/>
  <c r="AQ132" i="1"/>
  <c r="AQ134" i="1" s="1"/>
  <c r="AQ135" i="1" s="1"/>
  <c r="AP132" i="1"/>
  <c r="AP134" i="1" s="1"/>
  <c r="AP135" i="1" s="1"/>
  <c r="AO132" i="1"/>
  <c r="AO134" i="1" s="1"/>
  <c r="AO135" i="1" s="1"/>
  <c r="AN132" i="1"/>
  <c r="AN134" i="1" s="1"/>
  <c r="AN135" i="1" s="1"/>
  <c r="AM132" i="1"/>
  <c r="AM134" i="1" s="1"/>
  <c r="AM135" i="1" s="1"/>
  <c r="AL132" i="1"/>
  <c r="AL134" i="1" s="1"/>
  <c r="AL135" i="1" s="1"/>
  <c r="AK132" i="1"/>
  <c r="AK134" i="1" s="1"/>
  <c r="AK135" i="1" s="1"/>
  <c r="AJ132" i="1"/>
  <c r="AJ134" i="1" s="1"/>
  <c r="AJ135" i="1" s="1"/>
  <c r="AI132" i="1"/>
  <c r="AI134" i="1" s="1"/>
  <c r="AI135" i="1" s="1"/>
  <c r="AH132" i="1"/>
  <c r="AH134" i="1" s="1"/>
  <c r="AH135" i="1" s="1"/>
  <c r="AG132" i="1"/>
  <c r="AG134" i="1" s="1"/>
  <c r="AG135" i="1" s="1"/>
  <c r="AF132" i="1"/>
  <c r="AF134" i="1" s="1"/>
  <c r="AF135" i="1" s="1"/>
  <c r="AE132" i="1"/>
  <c r="AE134" i="1" s="1"/>
  <c r="AE135" i="1" s="1"/>
  <c r="AD132" i="1"/>
  <c r="AD134" i="1" s="1"/>
  <c r="AD135" i="1" s="1"/>
  <c r="AC132" i="1"/>
  <c r="AC134" i="1" s="1"/>
  <c r="AC135" i="1" s="1"/>
  <c r="AB132" i="1"/>
  <c r="AB134" i="1" s="1"/>
  <c r="AB135" i="1" s="1"/>
  <c r="AA132" i="1"/>
  <c r="AA134" i="1" s="1"/>
  <c r="AA135" i="1" s="1"/>
  <c r="Z132" i="1"/>
  <c r="Z134" i="1" s="1"/>
  <c r="Z135" i="1" s="1"/>
  <c r="Y132" i="1"/>
  <c r="Y134" i="1" s="1"/>
  <c r="Y135" i="1" s="1"/>
  <c r="X132" i="1"/>
  <c r="X134" i="1" s="1"/>
  <c r="X135" i="1" s="1"/>
  <c r="W132" i="1"/>
  <c r="W134" i="1" s="1"/>
  <c r="W135" i="1" s="1"/>
  <c r="V132" i="1"/>
  <c r="V134" i="1" s="1"/>
  <c r="V135" i="1" s="1"/>
  <c r="U132" i="1"/>
  <c r="U134" i="1" s="1"/>
  <c r="U135" i="1" s="1"/>
  <c r="T132" i="1"/>
  <c r="T134" i="1" s="1"/>
  <c r="T135" i="1" s="1"/>
  <c r="S132" i="1"/>
  <c r="S134" i="1" s="1"/>
  <c r="S135" i="1" s="1"/>
  <c r="R132" i="1"/>
  <c r="R134" i="1" s="1"/>
  <c r="R135" i="1" s="1"/>
  <c r="Q132" i="1"/>
  <c r="Q134" i="1" s="1"/>
  <c r="Q135" i="1" s="1"/>
  <c r="P132" i="1"/>
  <c r="P134" i="1" s="1"/>
  <c r="P135" i="1" s="1"/>
  <c r="O132" i="1"/>
  <c r="O134" i="1" s="1"/>
  <c r="O135" i="1" s="1"/>
  <c r="N132" i="1"/>
  <c r="N134" i="1" s="1"/>
  <c r="N135" i="1" s="1"/>
  <c r="M132" i="1"/>
  <c r="M134" i="1" s="1"/>
  <c r="M135" i="1" s="1"/>
  <c r="L132" i="1"/>
  <c r="L134" i="1" s="1"/>
  <c r="L135" i="1" s="1"/>
  <c r="K132" i="1"/>
  <c r="K134" i="1" s="1"/>
  <c r="K135" i="1" s="1"/>
  <c r="J132" i="1"/>
  <c r="J134" i="1" s="1"/>
  <c r="J135" i="1" s="1"/>
  <c r="I132" i="1"/>
  <c r="I134" i="1" s="1"/>
  <c r="I135" i="1" s="1"/>
  <c r="H132" i="1"/>
  <c r="H134" i="1" s="1"/>
  <c r="H135" i="1" s="1"/>
  <c r="G132" i="1"/>
  <c r="G134" i="1" s="1"/>
  <c r="G135" i="1" s="1"/>
  <c r="F132" i="1"/>
  <c r="F134" i="1" s="1"/>
  <c r="F135" i="1" s="1"/>
  <c r="E132" i="1"/>
  <c r="E134" i="1" s="1"/>
  <c r="E135" i="1" s="1"/>
  <c r="D132" i="1"/>
  <c r="D134" i="1" s="1"/>
  <c r="D135" i="1" s="1"/>
  <c r="C132" i="1"/>
  <c r="C134" i="1" s="1"/>
  <c r="C135" i="1" s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FZ120" i="1" s="1"/>
  <c r="FS105" i="1"/>
  <c r="FG105" i="1"/>
  <c r="EU105" i="1"/>
  <c r="EI105" i="1"/>
  <c r="DW105" i="1"/>
  <c r="DK105" i="1"/>
  <c r="CY105" i="1"/>
  <c r="CM105" i="1"/>
  <c r="CA105" i="1"/>
  <c r="BO105" i="1"/>
  <c r="BC105" i="1"/>
  <c r="AQ105" i="1"/>
  <c r="AE105" i="1"/>
  <c r="S105" i="1"/>
  <c r="G105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FZ102" i="1" s="1"/>
  <c r="FX101" i="1"/>
  <c r="FW101" i="1"/>
  <c r="FV101" i="1"/>
  <c r="FU101" i="1"/>
  <c r="FT101" i="1"/>
  <c r="FS101" i="1"/>
  <c r="FR101" i="1"/>
  <c r="FQ101" i="1"/>
  <c r="FP101" i="1"/>
  <c r="FO101" i="1"/>
  <c r="FN101" i="1"/>
  <c r="FN208" i="1" s="1"/>
  <c r="FM101" i="1"/>
  <c r="FL101" i="1"/>
  <c r="FK101" i="1"/>
  <c r="FJ101" i="1"/>
  <c r="FI101" i="1"/>
  <c r="FH101" i="1"/>
  <c r="FG101" i="1"/>
  <c r="FF101" i="1"/>
  <c r="FE101" i="1"/>
  <c r="FD101" i="1"/>
  <c r="FC101" i="1"/>
  <c r="FB101" i="1"/>
  <c r="FB208" i="1" s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P208" i="1" s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D208" i="1" s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R208" i="1" s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F208" i="1" s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T208" i="1" s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H208" i="1" s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V208" i="1" s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J208" i="1" s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X208" i="1" s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L208" i="1" s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Z208" i="1" s="1"/>
  <c r="Y101" i="1"/>
  <c r="X101" i="1"/>
  <c r="W101" i="1"/>
  <c r="V101" i="1"/>
  <c r="U101" i="1"/>
  <c r="T101" i="1"/>
  <c r="S101" i="1"/>
  <c r="R101" i="1"/>
  <c r="Q101" i="1"/>
  <c r="P101" i="1"/>
  <c r="O101" i="1"/>
  <c r="N101" i="1"/>
  <c r="N208" i="1" s="1"/>
  <c r="M101" i="1"/>
  <c r="L101" i="1"/>
  <c r="K101" i="1"/>
  <c r="J101" i="1"/>
  <c r="I101" i="1"/>
  <c r="H101" i="1"/>
  <c r="G101" i="1"/>
  <c r="F101" i="1"/>
  <c r="E101" i="1"/>
  <c r="D101" i="1"/>
  <c r="C101" i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FZ100" i="1" s="1"/>
  <c r="L100" i="1"/>
  <c r="K100" i="1"/>
  <c r="J100" i="1"/>
  <c r="I100" i="1"/>
  <c r="H100" i="1"/>
  <c r="G100" i="1"/>
  <c r="F100" i="1"/>
  <c r="E100" i="1"/>
  <c r="D100" i="1"/>
  <c r="C100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FX95" i="1"/>
  <c r="FX105" i="1" s="1"/>
  <c r="FW95" i="1"/>
  <c r="FW105" i="1" s="1"/>
  <c r="FV95" i="1"/>
  <c r="FU95" i="1"/>
  <c r="FU105" i="1" s="1"/>
  <c r="FT95" i="1"/>
  <c r="FT105" i="1" s="1"/>
  <c r="FS95" i="1"/>
  <c r="FR95" i="1"/>
  <c r="FR105" i="1" s="1"/>
  <c r="FQ95" i="1"/>
  <c r="FQ105" i="1" s="1"/>
  <c r="FP95" i="1"/>
  <c r="FP105" i="1" s="1"/>
  <c r="FO95" i="1"/>
  <c r="FO105" i="1" s="1"/>
  <c r="FN95" i="1"/>
  <c r="FN105" i="1" s="1"/>
  <c r="FM95" i="1"/>
  <c r="FL95" i="1"/>
  <c r="FL105" i="1" s="1"/>
  <c r="FK95" i="1"/>
  <c r="FK105" i="1" s="1"/>
  <c r="FJ95" i="1"/>
  <c r="FI95" i="1"/>
  <c r="FI105" i="1" s="1"/>
  <c r="FH95" i="1"/>
  <c r="FH105" i="1" s="1"/>
  <c r="FG95" i="1"/>
  <c r="FF95" i="1"/>
  <c r="FF105" i="1" s="1"/>
  <c r="FE95" i="1"/>
  <c r="FE105" i="1" s="1"/>
  <c r="FD95" i="1"/>
  <c r="FD105" i="1" s="1"/>
  <c r="FC95" i="1"/>
  <c r="FC105" i="1" s="1"/>
  <c r="FB95" i="1"/>
  <c r="FB105" i="1" s="1"/>
  <c r="FA95" i="1"/>
  <c r="EZ95" i="1"/>
  <c r="EZ105" i="1" s="1"/>
  <c r="EY95" i="1"/>
  <c r="EY105" i="1" s="1"/>
  <c r="EX95" i="1"/>
  <c r="EW95" i="1"/>
  <c r="EW105" i="1" s="1"/>
  <c r="EV95" i="1"/>
  <c r="EV105" i="1" s="1"/>
  <c r="EU95" i="1"/>
  <c r="ET95" i="1"/>
  <c r="ET105" i="1" s="1"/>
  <c r="ES95" i="1"/>
  <c r="ES105" i="1" s="1"/>
  <c r="ER95" i="1"/>
  <c r="ER105" i="1" s="1"/>
  <c r="EQ95" i="1"/>
  <c r="EQ105" i="1" s="1"/>
  <c r="EP95" i="1"/>
  <c r="EP105" i="1" s="1"/>
  <c r="EO95" i="1"/>
  <c r="EN95" i="1"/>
  <c r="EN105" i="1" s="1"/>
  <c r="EM95" i="1"/>
  <c r="EM105" i="1" s="1"/>
  <c r="EL95" i="1"/>
  <c r="EK95" i="1"/>
  <c r="EK105" i="1" s="1"/>
  <c r="EJ95" i="1"/>
  <c r="EJ105" i="1" s="1"/>
  <c r="EI95" i="1"/>
  <c r="EH95" i="1"/>
  <c r="EH105" i="1" s="1"/>
  <c r="EG95" i="1"/>
  <c r="EG105" i="1" s="1"/>
  <c r="EF95" i="1"/>
  <c r="EF105" i="1" s="1"/>
  <c r="EE95" i="1"/>
  <c r="EE105" i="1" s="1"/>
  <c r="ED95" i="1"/>
  <c r="ED105" i="1" s="1"/>
  <c r="EC95" i="1"/>
  <c r="EB95" i="1"/>
  <c r="EB105" i="1" s="1"/>
  <c r="EA95" i="1"/>
  <c r="EA105" i="1" s="1"/>
  <c r="DZ95" i="1"/>
  <c r="DY95" i="1"/>
  <c r="DY105" i="1" s="1"/>
  <c r="DX95" i="1"/>
  <c r="DX105" i="1" s="1"/>
  <c r="DW95" i="1"/>
  <c r="DV95" i="1"/>
  <c r="DV105" i="1" s="1"/>
  <c r="DU95" i="1"/>
  <c r="DU105" i="1" s="1"/>
  <c r="DT95" i="1"/>
  <c r="DT105" i="1" s="1"/>
  <c r="DS95" i="1"/>
  <c r="DS105" i="1" s="1"/>
  <c r="DR95" i="1"/>
  <c r="DR105" i="1" s="1"/>
  <c r="DQ95" i="1"/>
  <c r="DP95" i="1"/>
  <c r="DP105" i="1" s="1"/>
  <c r="DO95" i="1"/>
  <c r="DO105" i="1" s="1"/>
  <c r="DN95" i="1"/>
  <c r="DM95" i="1"/>
  <c r="DM105" i="1" s="1"/>
  <c r="DL95" i="1"/>
  <c r="DL105" i="1" s="1"/>
  <c r="DK95" i="1"/>
  <c r="DJ95" i="1"/>
  <c r="DJ105" i="1" s="1"/>
  <c r="DI95" i="1"/>
  <c r="DI105" i="1" s="1"/>
  <c r="DH95" i="1"/>
  <c r="DH105" i="1" s="1"/>
  <c r="DG95" i="1"/>
  <c r="DG105" i="1" s="1"/>
  <c r="DF95" i="1"/>
  <c r="DF105" i="1" s="1"/>
  <c r="DE95" i="1"/>
  <c r="DD95" i="1"/>
  <c r="DD105" i="1" s="1"/>
  <c r="DC95" i="1"/>
  <c r="DC105" i="1" s="1"/>
  <c r="DB95" i="1"/>
  <c r="DA95" i="1"/>
  <c r="DA105" i="1" s="1"/>
  <c r="CZ95" i="1"/>
  <c r="CZ105" i="1" s="1"/>
  <c r="CY95" i="1"/>
  <c r="CX95" i="1"/>
  <c r="CX105" i="1" s="1"/>
  <c r="CW95" i="1"/>
  <c r="CW105" i="1" s="1"/>
  <c r="CV95" i="1"/>
  <c r="CV105" i="1" s="1"/>
  <c r="CU95" i="1"/>
  <c r="CU105" i="1" s="1"/>
  <c r="CT95" i="1"/>
  <c r="CT105" i="1" s="1"/>
  <c r="CS95" i="1"/>
  <c r="CR95" i="1"/>
  <c r="CR105" i="1" s="1"/>
  <c r="CQ95" i="1"/>
  <c r="CQ105" i="1" s="1"/>
  <c r="CP95" i="1"/>
  <c r="CO95" i="1"/>
  <c r="CO105" i="1" s="1"/>
  <c r="CN95" i="1"/>
  <c r="CN105" i="1" s="1"/>
  <c r="CM95" i="1"/>
  <c r="CL95" i="1"/>
  <c r="CL105" i="1" s="1"/>
  <c r="CK95" i="1"/>
  <c r="CK105" i="1" s="1"/>
  <c r="CJ95" i="1"/>
  <c r="CJ105" i="1" s="1"/>
  <c r="CI95" i="1"/>
  <c r="CI105" i="1" s="1"/>
  <c r="CH95" i="1"/>
  <c r="CH105" i="1" s="1"/>
  <c r="CG95" i="1"/>
  <c r="CF95" i="1"/>
  <c r="CF105" i="1" s="1"/>
  <c r="CE95" i="1"/>
  <c r="CE105" i="1" s="1"/>
  <c r="CD95" i="1"/>
  <c r="CC95" i="1"/>
  <c r="CC105" i="1" s="1"/>
  <c r="CB95" i="1"/>
  <c r="CB105" i="1" s="1"/>
  <c r="CA95" i="1"/>
  <c r="BZ95" i="1"/>
  <c r="BZ105" i="1" s="1"/>
  <c r="BY95" i="1"/>
  <c r="BY105" i="1" s="1"/>
  <c r="BX95" i="1"/>
  <c r="BX105" i="1" s="1"/>
  <c r="BW95" i="1"/>
  <c r="BW105" i="1" s="1"/>
  <c r="BV95" i="1"/>
  <c r="BV105" i="1" s="1"/>
  <c r="BU95" i="1"/>
  <c r="BT95" i="1"/>
  <c r="BT105" i="1" s="1"/>
  <c r="BS95" i="1"/>
  <c r="BS105" i="1" s="1"/>
  <c r="BR95" i="1"/>
  <c r="BQ95" i="1"/>
  <c r="BQ105" i="1" s="1"/>
  <c r="BP95" i="1"/>
  <c r="BP105" i="1" s="1"/>
  <c r="BO95" i="1"/>
  <c r="BN95" i="1"/>
  <c r="BN105" i="1" s="1"/>
  <c r="BM95" i="1"/>
  <c r="BM105" i="1" s="1"/>
  <c r="BL95" i="1"/>
  <c r="BL105" i="1" s="1"/>
  <c r="BK95" i="1"/>
  <c r="BK105" i="1" s="1"/>
  <c r="BJ95" i="1"/>
  <c r="BJ105" i="1" s="1"/>
  <c r="BI95" i="1"/>
  <c r="BH95" i="1"/>
  <c r="BH105" i="1" s="1"/>
  <c r="BG95" i="1"/>
  <c r="BG105" i="1" s="1"/>
  <c r="BF95" i="1"/>
  <c r="BE95" i="1"/>
  <c r="BE105" i="1" s="1"/>
  <c r="BD95" i="1"/>
  <c r="BD105" i="1" s="1"/>
  <c r="BC95" i="1"/>
  <c r="BB95" i="1"/>
  <c r="BB105" i="1" s="1"/>
  <c r="BA95" i="1"/>
  <c r="BA105" i="1" s="1"/>
  <c r="AZ95" i="1"/>
  <c r="AZ105" i="1" s="1"/>
  <c r="AY95" i="1"/>
  <c r="AY105" i="1" s="1"/>
  <c r="AX95" i="1"/>
  <c r="AX105" i="1" s="1"/>
  <c r="AW95" i="1"/>
  <c r="AV95" i="1"/>
  <c r="AV105" i="1" s="1"/>
  <c r="AU95" i="1"/>
  <c r="AU105" i="1" s="1"/>
  <c r="AT95" i="1"/>
  <c r="AS95" i="1"/>
  <c r="AS105" i="1" s="1"/>
  <c r="AR95" i="1"/>
  <c r="AR105" i="1" s="1"/>
  <c r="AQ95" i="1"/>
  <c r="AP95" i="1"/>
  <c r="AP105" i="1" s="1"/>
  <c r="AO95" i="1"/>
  <c r="AO105" i="1" s="1"/>
  <c r="AN95" i="1"/>
  <c r="AN105" i="1" s="1"/>
  <c r="AM95" i="1"/>
  <c r="AM105" i="1" s="1"/>
  <c r="AL95" i="1"/>
  <c r="AL105" i="1" s="1"/>
  <c r="AK95" i="1"/>
  <c r="AJ95" i="1"/>
  <c r="AJ105" i="1" s="1"/>
  <c r="AI95" i="1"/>
  <c r="AI105" i="1" s="1"/>
  <c r="AH95" i="1"/>
  <c r="AG95" i="1"/>
  <c r="AG105" i="1" s="1"/>
  <c r="AF95" i="1"/>
  <c r="AF105" i="1" s="1"/>
  <c r="AE95" i="1"/>
  <c r="AD95" i="1"/>
  <c r="AD105" i="1" s="1"/>
  <c r="AC95" i="1"/>
  <c r="AC105" i="1" s="1"/>
  <c r="AB95" i="1"/>
  <c r="AB105" i="1" s="1"/>
  <c r="AA95" i="1"/>
  <c r="AA105" i="1" s="1"/>
  <c r="Z95" i="1"/>
  <c r="Z105" i="1" s="1"/>
  <c r="Y95" i="1"/>
  <c r="X95" i="1"/>
  <c r="X105" i="1" s="1"/>
  <c r="W95" i="1"/>
  <c r="W105" i="1" s="1"/>
  <c r="V95" i="1"/>
  <c r="U95" i="1"/>
  <c r="U105" i="1" s="1"/>
  <c r="T95" i="1"/>
  <c r="T105" i="1" s="1"/>
  <c r="S95" i="1"/>
  <c r="R95" i="1"/>
  <c r="R105" i="1" s="1"/>
  <c r="Q95" i="1"/>
  <c r="Q105" i="1" s="1"/>
  <c r="P95" i="1"/>
  <c r="P105" i="1" s="1"/>
  <c r="O95" i="1"/>
  <c r="O105" i="1" s="1"/>
  <c r="N95" i="1"/>
  <c r="N105" i="1" s="1"/>
  <c r="M95" i="1"/>
  <c r="L95" i="1"/>
  <c r="L105" i="1" s="1"/>
  <c r="K95" i="1"/>
  <c r="K105" i="1" s="1"/>
  <c r="J95" i="1"/>
  <c r="I95" i="1"/>
  <c r="I105" i="1" s="1"/>
  <c r="H95" i="1"/>
  <c r="H105" i="1" s="1"/>
  <c r="G95" i="1"/>
  <c r="F95" i="1"/>
  <c r="F105" i="1" s="1"/>
  <c r="E95" i="1"/>
  <c r="E105" i="1" s="1"/>
  <c r="D95" i="1"/>
  <c r="D105" i="1" s="1"/>
  <c r="C95" i="1"/>
  <c r="C105" i="1" s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FZ89" i="1" s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FZ88" i="1" s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Z87" i="1" s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FZ86" i="1" s="1"/>
  <c r="DF83" i="1"/>
  <c r="FZ81" i="1"/>
  <c r="CG81" i="1"/>
  <c r="FZ80" i="1"/>
  <c r="FJ80" i="1"/>
  <c r="FJ321" i="1" s="1"/>
  <c r="DF80" i="1"/>
  <c r="DF321" i="1" s="1"/>
  <c r="FZ79" i="1"/>
  <c r="FZ78" i="1"/>
  <c r="FZ73" i="1"/>
  <c r="FZ68" i="1"/>
  <c r="FX67" i="1"/>
  <c r="FX198" i="1" s="1"/>
  <c r="FW67" i="1"/>
  <c r="FW198" i="1" s="1"/>
  <c r="FV67" i="1"/>
  <c r="FV198" i="1" s="1"/>
  <c r="FU67" i="1"/>
  <c r="FU198" i="1" s="1"/>
  <c r="FT67" i="1"/>
  <c r="FT198" i="1" s="1"/>
  <c r="FS67" i="1"/>
  <c r="FS198" i="1" s="1"/>
  <c r="FR67" i="1"/>
  <c r="FR198" i="1" s="1"/>
  <c r="FQ67" i="1"/>
  <c r="FQ198" i="1" s="1"/>
  <c r="FP67" i="1"/>
  <c r="FP198" i="1" s="1"/>
  <c r="FO67" i="1"/>
  <c r="FO198" i="1" s="1"/>
  <c r="FN67" i="1"/>
  <c r="FN198" i="1" s="1"/>
  <c r="FM67" i="1"/>
  <c r="FM198" i="1" s="1"/>
  <c r="FL67" i="1"/>
  <c r="FL198" i="1" s="1"/>
  <c r="FK67" i="1"/>
  <c r="FK198" i="1" s="1"/>
  <c r="FJ67" i="1"/>
  <c r="FJ198" i="1" s="1"/>
  <c r="FI67" i="1"/>
  <c r="FI198" i="1" s="1"/>
  <c r="FH67" i="1"/>
  <c r="FH198" i="1" s="1"/>
  <c r="FG67" i="1"/>
  <c r="FG198" i="1" s="1"/>
  <c r="FF67" i="1"/>
  <c r="FF198" i="1" s="1"/>
  <c r="FE67" i="1"/>
  <c r="FE198" i="1" s="1"/>
  <c r="FD67" i="1"/>
  <c r="FD198" i="1" s="1"/>
  <c r="FC67" i="1"/>
  <c r="FC198" i="1" s="1"/>
  <c r="FB67" i="1"/>
  <c r="FB198" i="1" s="1"/>
  <c r="FA67" i="1"/>
  <c r="FA198" i="1" s="1"/>
  <c r="EZ67" i="1"/>
  <c r="EZ198" i="1" s="1"/>
  <c r="EY67" i="1"/>
  <c r="EY198" i="1" s="1"/>
  <c r="EX67" i="1"/>
  <c r="EX198" i="1" s="1"/>
  <c r="EW67" i="1"/>
  <c r="EW198" i="1" s="1"/>
  <c r="EV67" i="1"/>
  <c r="EV198" i="1" s="1"/>
  <c r="EU67" i="1"/>
  <c r="EU198" i="1" s="1"/>
  <c r="ET67" i="1"/>
  <c r="ET198" i="1" s="1"/>
  <c r="ES67" i="1"/>
  <c r="ES198" i="1" s="1"/>
  <c r="ER67" i="1"/>
  <c r="ER198" i="1" s="1"/>
  <c r="EQ67" i="1"/>
  <c r="EQ198" i="1" s="1"/>
  <c r="EP67" i="1"/>
  <c r="EP198" i="1" s="1"/>
  <c r="EO67" i="1"/>
  <c r="EO198" i="1" s="1"/>
  <c r="EN67" i="1"/>
  <c r="EN198" i="1" s="1"/>
  <c r="EM67" i="1"/>
  <c r="EM198" i="1" s="1"/>
  <c r="EL67" i="1"/>
  <c r="EL198" i="1" s="1"/>
  <c r="EK67" i="1"/>
  <c r="EK198" i="1" s="1"/>
  <c r="EJ67" i="1"/>
  <c r="EJ198" i="1" s="1"/>
  <c r="EI67" i="1"/>
  <c r="EI198" i="1" s="1"/>
  <c r="EH67" i="1"/>
  <c r="EH198" i="1" s="1"/>
  <c r="EG67" i="1"/>
  <c r="EG198" i="1" s="1"/>
  <c r="EF67" i="1"/>
  <c r="EF198" i="1" s="1"/>
  <c r="EE67" i="1"/>
  <c r="EE198" i="1" s="1"/>
  <c r="ED67" i="1"/>
  <c r="ED198" i="1" s="1"/>
  <c r="EC67" i="1"/>
  <c r="EC198" i="1" s="1"/>
  <c r="EB67" i="1"/>
  <c r="EB198" i="1" s="1"/>
  <c r="EA67" i="1"/>
  <c r="EA198" i="1" s="1"/>
  <c r="DZ67" i="1"/>
  <c r="DZ198" i="1" s="1"/>
  <c r="DY67" i="1"/>
  <c r="DY198" i="1" s="1"/>
  <c r="DX67" i="1"/>
  <c r="DX198" i="1" s="1"/>
  <c r="DW67" i="1"/>
  <c r="DW198" i="1" s="1"/>
  <c r="DV67" i="1"/>
  <c r="DV198" i="1" s="1"/>
  <c r="DU67" i="1"/>
  <c r="DU198" i="1" s="1"/>
  <c r="DT67" i="1"/>
  <c r="DT198" i="1" s="1"/>
  <c r="DS67" i="1"/>
  <c r="DS198" i="1" s="1"/>
  <c r="DR67" i="1"/>
  <c r="DR198" i="1" s="1"/>
  <c r="DQ67" i="1"/>
  <c r="DQ198" i="1" s="1"/>
  <c r="DP67" i="1"/>
  <c r="DP198" i="1" s="1"/>
  <c r="DO67" i="1"/>
  <c r="DO198" i="1" s="1"/>
  <c r="DN67" i="1"/>
  <c r="DN198" i="1" s="1"/>
  <c r="DM67" i="1"/>
  <c r="DM198" i="1" s="1"/>
  <c r="DL67" i="1"/>
  <c r="DL198" i="1" s="1"/>
  <c r="DK67" i="1"/>
  <c r="DK198" i="1" s="1"/>
  <c r="DJ67" i="1"/>
  <c r="DJ198" i="1" s="1"/>
  <c r="DI67" i="1"/>
  <c r="DI198" i="1" s="1"/>
  <c r="DH67" i="1"/>
  <c r="DH198" i="1" s="1"/>
  <c r="DG67" i="1"/>
  <c r="DG198" i="1" s="1"/>
  <c r="DF67" i="1"/>
  <c r="DF198" i="1" s="1"/>
  <c r="DE67" i="1"/>
  <c r="DE198" i="1" s="1"/>
  <c r="DD67" i="1"/>
  <c r="DD198" i="1" s="1"/>
  <c r="DC67" i="1"/>
  <c r="DC198" i="1" s="1"/>
  <c r="DB67" i="1"/>
  <c r="DB198" i="1" s="1"/>
  <c r="DA67" i="1"/>
  <c r="DA198" i="1" s="1"/>
  <c r="CZ67" i="1"/>
  <c r="CZ198" i="1" s="1"/>
  <c r="CY67" i="1"/>
  <c r="CY198" i="1" s="1"/>
  <c r="CX67" i="1"/>
  <c r="CX198" i="1" s="1"/>
  <c r="CW67" i="1"/>
  <c r="CW198" i="1" s="1"/>
  <c r="CV67" i="1"/>
  <c r="CV198" i="1" s="1"/>
  <c r="CU67" i="1"/>
  <c r="CU198" i="1" s="1"/>
  <c r="CT67" i="1"/>
  <c r="CT198" i="1" s="1"/>
  <c r="CS67" i="1"/>
  <c r="CS198" i="1" s="1"/>
  <c r="CR67" i="1"/>
  <c r="CR198" i="1" s="1"/>
  <c r="CQ67" i="1"/>
  <c r="CQ198" i="1" s="1"/>
  <c r="CP67" i="1"/>
  <c r="CP198" i="1" s="1"/>
  <c r="CO67" i="1"/>
  <c r="CO198" i="1" s="1"/>
  <c r="CN67" i="1"/>
  <c r="CN198" i="1" s="1"/>
  <c r="CM67" i="1"/>
  <c r="CM198" i="1" s="1"/>
  <c r="CL67" i="1"/>
  <c r="CL198" i="1" s="1"/>
  <c r="CK67" i="1"/>
  <c r="CK198" i="1" s="1"/>
  <c r="CJ67" i="1"/>
  <c r="CJ198" i="1" s="1"/>
  <c r="CI67" i="1"/>
  <c r="CI198" i="1" s="1"/>
  <c r="CH67" i="1"/>
  <c r="CH198" i="1" s="1"/>
  <c r="CG67" i="1"/>
  <c r="CG198" i="1" s="1"/>
  <c r="CF67" i="1"/>
  <c r="CF198" i="1" s="1"/>
  <c r="CE67" i="1"/>
  <c r="CE198" i="1" s="1"/>
  <c r="CD67" i="1"/>
  <c r="CD198" i="1" s="1"/>
  <c r="CC67" i="1"/>
  <c r="CC198" i="1" s="1"/>
  <c r="CB67" i="1"/>
  <c r="CB198" i="1" s="1"/>
  <c r="CA67" i="1"/>
  <c r="CA198" i="1" s="1"/>
  <c r="BZ67" i="1"/>
  <c r="BZ198" i="1" s="1"/>
  <c r="BY67" i="1"/>
  <c r="BY198" i="1" s="1"/>
  <c r="BX67" i="1"/>
  <c r="BX198" i="1" s="1"/>
  <c r="BW67" i="1"/>
  <c r="BW198" i="1" s="1"/>
  <c r="BV67" i="1"/>
  <c r="BV198" i="1" s="1"/>
  <c r="BU67" i="1"/>
  <c r="BU198" i="1" s="1"/>
  <c r="BT67" i="1"/>
  <c r="BT198" i="1" s="1"/>
  <c r="BS67" i="1"/>
  <c r="BS198" i="1" s="1"/>
  <c r="BR67" i="1"/>
  <c r="BR198" i="1" s="1"/>
  <c r="BQ67" i="1"/>
  <c r="BQ198" i="1" s="1"/>
  <c r="BP67" i="1"/>
  <c r="BP198" i="1" s="1"/>
  <c r="BO67" i="1"/>
  <c r="BO198" i="1" s="1"/>
  <c r="BN67" i="1"/>
  <c r="BN198" i="1" s="1"/>
  <c r="BM67" i="1"/>
  <c r="BM198" i="1" s="1"/>
  <c r="BL67" i="1"/>
  <c r="BL198" i="1" s="1"/>
  <c r="BK67" i="1"/>
  <c r="BK198" i="1" s="1"/>
  <c r="BJ67" i="1"/>
  <c r="BJ198" i="1" s="1"/>
  <c r="BI67" i="1"/>
  <c r="BI198" i="1" s="1"/>
  <c r="BH67" i="1"/>
  <c r="BH198" i="1" s="1"/>
  <c r="BG67" i="1"/>
  <c r="BG198" i="1" s="1"/>
  <c r="BF67" i="1"/>
  <c r="BF198" i="1" s="1"/>
  <c r="BE67" i="1"/>
  <c r="BE198" i="1" s="1"/>
  <c r="BD67" i="1"/>
  <c r="BD198" i="1" s="1"/>
  <c r="BC67" i="1"/>
  <c r="BC198" i="1" s="1"/>
  <c r="BB67" i="1"/>
  <c r="BB198" i="1" s="1"/>
  <c r="BA67" i="1"/>
  <c r="BA198" i="1" s="1"/>
  <c r="AZ67" i="1"/>
  <c r="AZ198" i="1" s="1"/>
  <c r="AY67" i="1"/>
  <c r="AY198" i="1" s="1"/>
  <c r="AX67" i="1"/>
  <c r="AX198" i="1" s="1"/>
  <c r="AW67" i="1"/>
  <c r="AW198" i="1" s="1"/>
  <c r="AV67" i="1"/>
  <c r="AV198" i="1" s="1"/>
  <c r="AU67" i="1"/>
  <c r="AU198" i="1" s="1"/>
  <c r="AT67" i="1"/>
  <c r="AT198" i="1" s="1"/>
  <c r="AS67" i="1"/>
  <c r="AS198" i="1" s="1"/>
  <c r="AR67" i="1"/>
  <c r="AR198" i="1" s="1"/>
  <c r="AQ67" i="1"/>
  <c r="AQ198" i="1" s="1"/>
  <c r="AP67" i="1"/>
  <c r="AP198" i="1" s="1"/>
  <c r="AO67" i="1"/>
  <c r="AO198" i="1" s="1"/>
  <c r="AN67" i="1"/>
  <c r="AN198" i="1" s="1"/>
  <c r="AM67" i="1"/>
  <c r="AM198" i="1" s="1"/>
  <c r="AL67" i="1"/>
  <c r="AL198" i="1" s="1"/>
  <c r="AK67" i="1"/>
  <c r="AK198" i="1" s="1"/>
  <c r="AJ67" i="1"/>
  <c r="AJ198" i="1" s="1"/>
  <c r="AI67" i="1"/>
  <c r="AI198" i="1" s="1"/>
  <c r="AH67" i="1"/>
  <c r="AH198" i="1" s="1"/>
  <c r="AG67" i="1"/>
  <c r="AG198" i="1" s="1"/>
  <c r="AF67" i="1"/>
  <c r="AF198" i="1" s="1"/>
  <c r="AE67" i="1"/>
  <c r="AE198" i="1" s="1"/>
  <c r="AD67" i="1"/>
  <c r="AD198" i="1" s="1"/>
  <c r="AC67" i="1"/>
  <c r="AC198" i="1" s="1"/>
  <c r="AB67" i="1"/>
  <c r="AB198" i="1" s="1"/>
  <c r="AA67" i="1"/>
  <c r="AA198" i="1" s="1"/>
  <c r="Z67" i="1"/>
  <c r="Z198" i="1" s="1"/>
  <c r="Y67" i="1"/>
  <c r="Y198" i="1" s="1"/>
  <c r="X67" i="1"/>
  <c r="X198" i="1" s="1"/>
  <c r="W67" i="1"/>
  <c r="W198" i="1" s="1"/>
  <c r="V67" i="1"/>
  <c r="V198" i="1" s="1"/>
  <c r="U67" i="1"/>
  <c r="U198" i="1" s="1"/>
  <c r="T67" i="1"/>
  <c r="T198" i="1" s="1"/>
  <c r="S67" i="1"/>
  <c r="S198" i="1" s="1"/>
  <c r="R67" i="1"/>
  <c r="R198" i="1" s="1"/>
  <c r="Q67" i="1"/>
  <c r="Q198" i="1" s="1"/>
  <c r="P67" i="1"/>
  <c r="P198" i="1" s="1"/>
  <c r="O67" i="1"/>
  <c r="O198" i="1" s="1"/>
  <c r="N67" i="1"/>
  <c r="N198" i="1" s="1"/>
  <c r="M67" i="1"/>
  <c r="M198" i="1" s="1"/>
  <c r="L67" i="1"/>
  <c r="L198" i="1" s="1"/>
  <c r="K67" i="1"/>
  <c r="K198" i="1" s="1"/>
  <c r="J67" i="1"/>
  <c r="J198" i="1" s="1"/>
  <c r="I67" i="1"/>
  <c r="I198" i="1" s="1"/>
  <c r="H67" i="1"/>
  <c r="H198" i="1" s="1"/>
  <c r="G67" i="1"/>
  <c r="G198" i="1" s="1"/>
  <c r="F67" i="1"/>
  <c r="F198" i="1" s="1"/>
  <c r="E67" i="1"/>
  <c r="E198" i="1" s="1"/>
  <c r="D67" i="1"/>
  <c r="D198" i="1" s="1"/>
  <c r="C67" i="1"/>
  <c r="C198" i="1" s="1"/>
  <c r="FY63" i="1"/>
  <c r="FX63" i="1"/>
  <c r="FX268" i="1" s="1"/>
  <c r="FX269" i="1" s="1"/>
  <c r="FW63" i="1"/>
  <c r="FW268" i="1" s="1"/>
  <c r="FW269" i="1" s="1"/>
  <c r="FV63" i="1"/>
  <c r="FV268" i="1" s="1"/>
  <c r="FV269" i="1" s="1"/>
  <c r="FU63" i="1"/>
  <c r="FU268" i="1" s="1"/>
  <c r="FU269" i="1" s="1"/>
  <c r="FT63" i="1"/>
  <c r="FT268" i="1" s="1"/>
  <c r="FS63" i="1"/>
  <c r="FS268" i="1" s="1"/>
  <c r="FS269" i="1" s="1"/>
  <c r="FR63" i="1"/>
  <c r="FR268" i="1" s="1"/>
  <c r="FR269" i="1" s="1"/>
  <c r="FQ63" i="1"/>
  <c r="FQ268" i="1" s="1"/>
  <c r="FQ269" i="1" s="1"/>
  <c r="FP63" i="1"/>
  <c r="FP268" i="1" s="1"/>
  <c r="FP269" i="1" s="1"/>
  <c r="FO63" i="1"/>
  <c r="FO268" i="1" s="1"/>
  <c r="FO269" i="1" s="1"/>
  <c r="FN63" i="1"/>
  <c r="FN268" i="1" s="1"/>
  <c r="FN269" i="1" s="1"/>
  <c r="FM63" i="1"/>
  <c r="FM268" i="1" s="1"/>
  <c r="FM269" i="1" s="1"/>
  <c r="FL63" i="1"/>
  <c r="FL268" i="1" s="1"/>
  <c r="FL269" i="1" s="1"/>
  <c r="FK63" i="1"/>
  <c r="FK268" i="1" s="1"/>
  <c r="FK269" i="1" s="1"/>
  <c r="FJ63" i="1"/>
  <c r="FJ268" i="1" s="1"/>
  <c r="FJ269" i="1" s="1"/>
  <c r="FI63" i="1"/>
  <c r="FI268" i="1" s="1"/>
  <c r="FI269" i="1" s="1"/>
  <c r="FH63" i="1"/>
  <c r="FH268" i="1" s="1"/>
  <c r="FH269" i="1" s="1"/>
  <c r="FG63" i="1"/>
  <c r="FG268" i="1" s="1"/>
  <c r="FG269" i="1" s="1"/>
  <c r="FF63" i="1"/>
  <c r="FF268" i="1" s="1"/>
  <c r="FF269" i="1" s="1"/>
  <c r="FE63" i="1"/>
  <c r="FE268" i="1" s="1"/>
  <c r="FE269" i="1" s="1"/>
  <c r="FD63" i="1"/>
  <c r="FD268" i="1" s="1"/>
  <c r="FD269" i="1" s="1"/>
  <c r="FC63" i="1"/>
  <c r="FC268" i="1" s="1"/>
  <c r="FC269" i="1" s="1"/>
  <c r="FB63" i="1"/>
  <c r="FB268" i="1" s="1"/>
  <c r="FB269" i="1" s="1"/>
  <c r="FA63" i="1"/>
  <c r="FA268" i="1" s="1"/>
  <c r="FA269" i="1" s="1"/>
  <c r="EZ63" i="1"/>
  <c r="EZ268" i="1" s="1"/>
  <c r="EZ269" i="1" s="1"/>
  <c r="EY63" i="1"/>
  <c r="EY268" i="1" s="1"/>
  <c r="EY269" i="1" s="1"/>
  <c r="EX63" i="1"/>
  <c r="EX268" i="1" s="1"/>
  <c r="EX269" i="1" s="1"/>
  <c r="EW63" i="1"/>
  <c r="EW268" i="1" s="1"/>
  <c r="EW269" i="1" s="1"/>
  <c r="EV63" i="1"/>
  <c r="EV268" i="1" s="1"/>
  <c r="EV269" i="1" s="1"/>
  <c r="EU63" i="1"/>
  <c r="EU268" i="1" s="1"/>
  <c r="EU269" i="1" s="1"/>
  <c r="ET63" i="1"/>
  <c r="ET268" i="1" s="1"/>
  <c r="ET269" i="1" s="1"/>
  <c r="ES63" i="1"/>
  <c r="ES268" i="1" s="1"/>
  <c r="ES269" i="1" s="1"/>
  <c r="ER63" i="1"/>
  <c r="ER268" i="1" s="1"/>
  <c r="ER269" i="1" s="1"/>
  <c r="EQ63" i="1"/>
  <c r="EQ268" i="1" s="1"/>
  <c r="EQ269" i="1" s="1"/>
  <c r="EP63" i="1"/>
  <c r="EP268" i="1" s="1"/>
  <c r="EP269" i="1" s="1"/>
  <c r="EO63" i="1"/>
  <c r="EO268" i="1" s="1"/>
  <c r="EO269" i="1" s="1"/>
  <c r="EN63" i="1"/>
  <c r="EN268" i="1" s="1"/>
  <c r="EN269" i="1" s="1"/>
  <c r="EM63" i="1"/>
  <c r="EM268" i="1" s="1"/>
  <c r="EM269" i="1" s="1"/>
  <c r="EL63" i="1"/>
  <c r="EL268" i="1" s="1"/>
  <c r="EL269" i="1" s="1"/>
  <c r="EK63" i="1"/>
  <c r="EK268" i="1" s="1"/>
  <c r="EK269" i="1" s="1"/>
  <c r="EJ63" i="1"/>
  <c r="EJ268" i="1" s="1"/>
  <c r="EJ269" i="1" s="1"/>
  <c r="EI63" i="1"/>
  <c r="EI268" i="1" s="1"/>
  <c r="EI269" i="1" s="1"/>
  <c r="EH63" i="1"/>
  <c r="EH268" i="1" s="1"/>
  <c r="EH269" i="1" s="1"/>
  <c r="EG63" i="1"/>
  <c r="EG268" i="1" s="1"/>
  <c r="EG269" i="1" s="1"/>
  <c r="EF63" i="1"/>
  <c r="EF268" i="1" s="1"/>
  <c r="EF269" i="1" s="1"/>
  <c r="EE63" i="1"/>
  <c r="EE268" i="1" s="1"/>
  <c r="EE269" i="1" s="1"/>
  <c r="ED63" i="1"/>
  <c r="ED268" i="1" s="1"/>
  <c r="ED269" i="1" s="1"/>
  <c r="EC63" i="1"/>
  <c r="EC268" i="1" s="1"/>
  <c r="EC269" i="1" s="1"/>
  <c r="EB63" i="1"/>
  <c r="EB268" i="1" s="1"/>
  <c r="EB269" i="1" s="1"/>
  <c r="EA63" i="1"/>
  <c r="EA268" i="1" s="1"/>
  <c r="EA269" i="1" s="1"/>
  <c r="DZ63" i="1"/>
  <c r="DZ268" i="1" s="1"/>
  <c r="DZ269" i="1" s="1"/>
  <c r="DY63" i="1"/>
  <c r="DY268" i="1" s="1"/>
  <c r="DY269" i="1" s="1"/>
  <c r="DX63" i="1"/>
  <c r="DX268" i="1" s="1"/>
  <c r="DX269" i="1" s="1"/>
  <c r="DW63" i="1"/>
  <c r="DW268" i="1" s="1"/>
  <c r="DW269" i="1" s="1"/>
  <c r="DV63" i="1"/>
  <c r="DV268" i="1" s="1"/>
  <c r="DV269" i="1" s="1"/>
  <c r="DU63" i="1"/>
  <c r="DU268" i="1" s="1"/>
  <c r="DU269" i="1" s="1"/>
  <c r="DT63" i="1"/>
  <c r="DT268" i="1" s="1"/>
  <c r="DT269" i="1" s="1"/>
  <c r="DS63" i="1"/>
  <c r="DS268" i="1" s="1"/>
  <c r="DS269" i="1" s="1"/>
  <c r="DR63" i="1"/>
  <c r="DR268" i="1" s="1"/>
  <c r="DR269" i="1" s="1"/>
  <c r="DQ63" i="1"/>
  <c r="DQ268" i="1" s="1"/>
  <c r="DQ269" i="1" s="1"/>
  <c r="DP63" i="1"/>
  <c r="DP268" i="1" s="1"/>
  <c r="DP269" i="1" s="1"/>
  <c r="DO63" i="1"/>
  <c r="DO268" i="1" s="1"/>
  <c r="DO269" i="1" s="1"/>
  <c r="DN63" i="1"/>
  <c r="DN268" i="1" s="1"/>
  <c r="DN269" i="1" s="1"/>
  <c r="DM63" i="1"/>
  <c r="DM268" i="1" s="1"/>
  <c r="DM269" i="1" s="1"/>
  <c r="DL63" i="1"/>
  <c r="DL268" i="1" s="1"/>
  <c r="DL269" i="1" s="1"/>
  <c r="DK63" i="1"/>
  <c r="DK268" i="1" s="1"/>
  <c r="DK269" i="1" s="1"/>
  <c r="DJ63" i="1"/>
  <c r="DJ268" i="1" s="1"/>
  <c r="DJ269" i="1" s="1"/>
  <c r="DI63" i="1"/>
  <c r="DI268" i="1" s="1"/>
  <c r="DI269" i="1" s="1"/>
  <c r="DH63" i="1"/>
  <c r="DH268" i="1" s="1"/>
  <c r="DH269" i="1" s="1"/>
  <c r="DG63" i="1"/>
  <c r="DG268" i="1" s="1"/>
  <c r="DG269" i="1" s="1"/>
  <c r="DF63" i="1"/>
  <c r="DF268" i="1" s="1"/>
  <c r="DF269" i="1" s="1"/>
  <c r="DE63" i="1"/>
  <c r="DE268" i="1" s="1"/>
  <c r="DE269" i="1" s="1"/>
  <c r="DD63" i="1"/>
  <c r="DD268" i="1" s="1"/>
  <c r="DD269" i="1" s="1"/>
  <c r="DC63" i="1"/>
  <c r="DC268" i="1" s="1"/>
  <c r="DC269" i="1" s="1"/>
  <c r="DB63" i="1"/>
  <c r="DB268" i="1" s="1"/>
  <c r="DB269" i="1" s="1"/>
  <c r="DA63" i="1"/>
  <c r="DA268" i="1" s="1"/>
  <c r="DA269" i="1" s="1"/>
  <c r="CZ63" i="1"/>
  <c r="CZ268" i="1" s="1"/>
  <c r="CZ269" i="1" s="1"/>
  <c r="CY63" i="1"/>
  <c r="CY268" i="1" s="1"/>
  <c r="CY269" i="1" s="1"/>
  <c r="CX63" i="1"/>
  <c r="CX268" i="1" s="1"/>
  <c r="CX269" i="1" s="1"/>
  <c r="CW63" i="1"/>
  <c r="CW268" i="1" s="1"/>
  <c r="CW269" i="1" s="1"/>
  <c r="CV63" i="1"/>
  <c r="CV268" i="1" s="1"/>
  <c r="CV269" i="1" s="1"/>
  <c r="CU63" i="1"/>
  <c r="CU268" i="1" s="1"/>
  <c r="CU269" i="1" s="1"/>
  <c r="CT63" i="1"/>
  <c r="CT268" i="1" s="1"/>
  <c r="CT269" i="1" s="1"/>
  <c r="CS63" i="1"/>
  <c r="CS268" i="1" s="1"/>
  <c r="CS269" i="1" s="1"/>
  <c r="CR63" i="1"/>
  <c r="CR268" i="1" s="1"/>
  <c r="CR269" i="1" s="1"/>
  <c r="CQ63" i="1"/>
  <c r="CQ268" i="1" s="1"/>
  <c r="CQ269" i="1" s="1"/>
  <c r="CP63" i="1"/>
  <c r="CP268" i="1" s="1"/>
  <c r="CP269" i="1" s="1"/>
  <c r="CO63" i="1"/>
  <c r="CO268" i="1" s="1"/>
  <c r="CO269" i="1" s="1"/>
  <c r="CN63" i="1"/>
  <c r="CN268" i="1" s="1"/>
  <c r="CN269" i="1" s="1"/>
  <c r="CM63" i="1"/>
  <c r="CM268" i="1" s="1"/>
  <c r="CM269" i="1" s="1"/>
  <c r="CL63" i="1"/>
  <c r="CL268" i="1" s="1"/>
  <c r="CL269" i="1" s="1"/>
  <c r="CK63" i="1"/>
  <c r="CK268" i="1" s="1"/>
  <c r="CK269" i="1" s="1"/>
  <c r="CJ63" i="1"/>
  <c r="CJ268" i="1" s="1"/>
  <c r="CJ269" i="1" s="1"/>
  <c r="CI63" i="1"/>
  <c r="CI268" i="1" s="1"/>
  <c r="CI269" i="1" s="1"/>
  <c r="CH63" i="1"/>
  <c r="CH268" i="1" s="1"/>
  <c r="CH269" i="1" s="1"/>
  <c r="CG63" i="1"/>
  <c r="CG268" i="1" s="1"/>
  <c r="CG269" i="1" s="1"/>
  <c r="CF63" i="1"/>
  <c r="CF268" i="1" s="1"/>
  <c r="CF269" i="1" s="1"/>
  <c r="CE63" i="1"/>
  <c r="CE268" i="1" s="1"/>
  <c r="CE269" i="1" s="1"/>
  <c r="CD63" i="1"/>
  <c r="CD268" i="1" s="1"/>
  <c r="CD269" i="1" s="1"/>
  <c r="CC63" i="1"/>
  <c r="CC268" i="1" s="1"/>
  <c r="CC269" i="1" s="1"/>
  <c r="CB63" i="1"/>
  <c r="CB268" i="1" s="1"/>
  <c r="CB269" i="1" s="1"/>
  <c r="CA63" i="1"/>
  <c r="CA268" i="1" s="1"/>
  <c r="CA269" i="1" s="1"/>
  <c r="BZ63" i="1"/>
  <c r="BZ268" i="1" s="1"/>
  <c r="BZ269" i="1" s="1"/>
  <c r="BY63" i="1"/>
  <c r="BY268" i="1" s="1"/>
  <c r="BY269" i="1" s="1"/>
  <c r="BX63" i="1"/>
  <c r="BX268" i="1" s="1"/>
  <c r="BX269" i="1" s="1"/>
  <c r="BW63" i="1"/>
  <c r="BW268" i="1" s="1"/>
  <c r="BW269" i="1" s="1"/>
  <c r="BV63" i="1"/>
  <c r="BV268" i="1" s="1"/>
  <c r="BV269" i="1" s="1"/>
  <c r="BU63" i="1"/>
  <c r="BU268" i="1" s="1"/>
  <c r="BU269" i="1" s="1"/>
  <c r="BT63" i="1"/>
  <c r="BT268" i="1" s="1"/>
  <c r="BT269" i="1" s="1"/>
  <c r="BS63" i="1"/>
  <c r="BS268" i="1" s="1"/>
  <c r="BS269" i="1" s="1"/>
  <c r="BR63" i="1"/>
  <c r="BR268" i="1" s="1"/>
  <c r="BR269" i="1" s="1"/>
  <c r="BQ63" i="1"/>
  <c r="BQ268" i="1" s="1"/>
  <c r="BQ269" i="1" s="1"/>
  <c r="BP63" i="1"/>
  <c r="BP268" i="1" s="1"/>
  <c r="BP269" i="1" s="1"/>
  <c r="BO63" i="1"/>
  <c r="BO268" i="1" s="1"/>
  <c r="BO269" i="1" s="1"/>
  <c r="BN63" i="1"/>
  <c r="BN268" i="1" s="1"/>
  <c r="BN269" i="1" s="1"/>
  <c r="BM63" i="1"/>
  <c r="BM268" i="1" s="1"/>
  <c r="BM269" i="1" s="1"/>
  <c r="BL63" i="1"/>
  <c r="BL268" i="1" s="1"/>
  <c r="BL269" i="1" s="1"/>
  <c r="BK63" i="1"/>
  <c r="BK268" i="1" s="1"/>
  <c r="BK269" i="1" s="1"/>
  <c r="BJ63" i="1"/>
  <c r="BJ268" i="1" s="1"/>
  <c r="BJ269" i="1" s="1"/>
  <c r="BI63" i="1"/>
  <c r="BI268" i="1" s="1"/>
  <c r="BI269" i="1" s="1"/>
  <c r="BH63" i="1"/>
  <c r="BH268" i="1" s="1"/>
  <c r="BH269" i="1" s="1"/>
  <c r="BG63" i="1"/>
  <c r="BG268" i="1" s="1"/>
  <c r="BG269" i="1" s="1"/>
  <c r="BF63" i="1"/>
  <c r="BF268" i="1" s="1"/>
  <c r="BF269" i="1" s="1"/>
  <c r="BE63" i="1"/>
  <c r="BE268" i="1" s="1"/>
  <c r="BE269" i="1" s="1"/>
  <c r="BD63" i="1"/>
  <c r="BD268" i="1" s="1"/>
  <c r="BD269" i="1" s="1"/>
  <c r="BC63" i="1"/>
  <c r="BC268" i="1" s="1"/>
  <c r="BC269" i="1" s="1"/>
  <c r="BB63" i="1"/>
  <c r="BB268" i="1" s="1"/>
  <c r="BB269" i="1" s="1"/>
  <c r="BA63" i="1"/>
  <c r="BA268" i="1" s="1"/>
  <c r="BA269" i="1" s="1"/>
  <c r="AZ63" i="1"/>
  <c r="AZ268" i="1" s="1"/>
  <c r="AZ269" i="1" s="1"/>
  <c r="AY63" i="1"/>
  <c r="AY268" i="1" s="1"/>
  <c r="AY269" i="1" s="1"/>
  <c r="AX63" i="1"/>
  <c r="AX268" i="1" s="1"/>
  <c r="AX269" i="1" s="1"/>
  <c r="AW63" i="1"/>
  <c r="AW268" i="1" s="1"/>
  <c r="AW269" i="1" s="1"/>
  <c r="AV63" i="1"/>
  <c r="AV268" i="1" s="1"/>
  <c r="AV269" i="1" s="1"/>
  <c r="AU63" i="1"/>
  <c r="AU268" i="1" s="1"/>
  <c r="AU269" i="1" s="1"/>
  <c r="AT63" i="1"/>
  <c r="AT268" i="1" s="1"/>
  <c r="AT269" i="1" s="1"/>
  <c r="AS63" i="1"/>
  <c r="AS268" i="1" s="1"/>
  <c r="AS269" i="1" s="1"/>
  <c r="AR63" i="1"/>
  <c r="AR268" i="1" s="1"/>
  <c r="AR269" i="1" s="1"/>
  <c r="AQ63" i="1"/>
  <c r="AQ268" i="1" s="1"/>
  <c r="AQ269" i="1" s="1"/>
  <c r="AP63" i="1"/>
  <c r="AP268" i="1" s="1"/>
  <c r="AP269" i="1" s="1"/>
  <c r="AO63" i="1"/>
  <c r="AO268" i="1" s="1"/>
  <c r="AO269" i="1" s="1"/>
  <c r="AN63" i="1"/>
  <c r="AN268" i="1" s="1"/>
  <c r="AN269" i="1" s="1"/>
  <c r="AM63" i="1"/>
  <c r="AM268" i="1" s="1"/>
  <c r="AM269" i="1" s="1"/>
  <c r="AL63" i="1"/>
  <c r="AL268" i="1" s="1"/>
  <c r="AL269" i="1" s="1"/>
  <c r="AK63" i="1"/>
  <c r="AK268" i="1" s="1"/>
  <c r="AK269" i="1" s="1"/>
  <c r="AJ63" i="1"/>
  <c r="AJ268" i="1" s="1"/>
  <c r="AJ269" i="1" s="1"/>
  <c r="AI63" i="1"/>
  <c r="AI268" i="1" s="1"/>
  <c r="AI269" i="1" s="1"/>
  <c r="AH63" i="1"/>
  <c r="AH268" i="1" s="1"/>
  <c r="AH269" i="1" s="1"/>
  <c r="AG63" i="1"/>
  <c r="AG268" i="1" s="1"/>
  <c r="AG269" i="1" s="1"/>
  <c r="AF63" i="1"/>
  <c r="AF268" i="1" s="1"/>
  <c r="AF269" i="1" s="1"/>
  <c r="AE63" i="1"/>
  <c r="AE268" i="1" s="1"/>
  <c r="AE269" i="1" s="1"/>
  <c r="AD63" i="1"/>
  <c r="AD268" i="1" s="1"/>
  <c r="AD269" i="1" s="1"/>
  <c r="AC63" i="1"/>
  <c r="AC268" i="1" s="1"/>
  <c r="AC269" i="1" s="1"/>
  <c r="AB63" i="1"/>
  <c r="AB268" i="1" s="1"/>
  <c r="AB269" i="1" s="1"/>
  <c r="AA63" i="1"/>
  <c r="AA268" i="1" s="1"/>
  <c r="AA269" i="1" s="1"/>
  <c r="Z63" i="1"/>
  <c r="Z268" i="1" s="1"/>
  <c r="Z269" i="1" s="1"/>
  <c r="Y63" i="1"/>
  <c r="Y268" i="1" s="1"/>
  <c r="Y269" i="1" s="1"/>
  <c r="X63" i="1"/>
  <c r="X268" i="1" s="1"/>
  <c r="X269" i="1" s="1"/>
  <c r="W63" i="1"/>
  <c r="W268" i="1" s="1"/>
  <c r="W269" i="1" s="1"/>
  <c r="V63" i="1"/>
  <c r="V268" i="1" s="1"/>
  <c r="V269" i="1" s="1"/>
  <c r="U63" i="1"/>
  <c r="U268" i="1" s="1"/>
  <c r="U269" i="1" s="1"/>
  <c r="T63" i="1"/>
  <c r="T268" i="1" s="1"/>
  <c r="T269" i="1" s="1"/>
  <c r="S63" i="1"/>
  <c r="S268" i="1" s="1"/>
  <c r="S269" i="1" s="1"/>
  <c r="R63" i="1"/>
  <c r="R268" i="1" s="1"/>
  <c r="R269" i="1" s="1"/>
  <c r="Q63" i="1"/>
  <c r="Q268" i="1" s="1"/>
  <c r="Q269" i="1" s="1"/>
  <c r="P63" i="1"/>
  <c r="P268" i="1" s="1"/>
  <c r="P269" i="1" s="1"/>
  <c r="O63" i="1"/>
  <c r="O268" i="1" s="1"/>
  <c r="O269" i="1" s="1"/>
  <c r="N63" i="1"/>
  <c r="N268" i="1" s="1"/>
  <c r="N269" i="1" s="1"/>
  <c r="M63" i="1"/>
  <c r="M268" i="1" s="1"/>
  <c r="M269" i="1" s="1"/>
  <c r="L63" i="1"/>
  <c r="L268" i="1" s="1"/>
  <c r="L269" i="1" s="1"/>
  <c r="K63" i="1"/>
  <c r="K268" i="1" s="1"/>
  <c r="K269" i="1" s="1"/>
  <c r="J63" i="1"/>
  <c r="J268" i="1" s="1"/>
  <c r="J269" i="1" s="1"/>
  <c r="I63" i="1"/>
  <c r="I268" i="1" s="1"/>
  <c r="I269" i="1" s="1"/>
  <c r="H63" i="1"/>
  <c r="H268" i="1" s="1"/>
  <c r="H269" i="1" s="1"/>
  <c r="G63" i="1"/>
  <c r="G268" i="1" s="1"/>
  <c r="G269" i="1" s="1"/>
  <c r="F63" i="1"/>
  <c r="F268" i="1" s="1"/>
  <c r="F269" i="1" s="1"/>
  <c r="E63" i="1"/>
  <c r="E268" i="1" s="1"/>
  <c r="E269" i="1" s="1"/>
  <c r="D63" i="1"/>
  <c r="D268" i="1" s="1"/>
  <c r="D269" i="1" s="1"/>
  <c r="C63" i="1"/>
  <c r="C268" i="1" s="1"/>
  <c r="C269" i="1" s="1"/>
  <c r="FZ62" i="1"/>
  <c r="FZ61" i="1"/>
  <c r="FZ59" i="1"/>
  <c r="FZ58" i="1"/>
  <c r="FZ57" i="1"/>
  <c r="FZ56" i="1"/>
  <c r="FZ52" i="1"/>
  <c r="FZ53" i="1" s="1"/>
  <c r="FT50" i="1"/>
  <c r="ER50" i="1"/>
  <c r="FZ49" i="1"/>
  <c r="FZ48" i="1"/>
  <c r="FZ47" i="1"/>
  <c r="FZ46" i="1"/>
  <c r="FX39" i="1"/>
  <c r="FX205" i="1" s="1"/>
  <c r="FW39" i="1"/>
  <c r="FW205" i="1" s="1"/>
  <c r="FV39" i="1"/>
  <c r="FV205" i="1" s="1"/>
  <c r="FU39" i="1"/>
  <c r="FU205" i="1" s="1"/>
  <c r="FT39" i="1"/>
  <c r="FT205" i="1" s="1"/>
  <c r="FS39" i="1"/>
  <c r="FS205" i="1" s="1"/>
  <c r="FR39" i="1"/>
  <c r="FR205" i="1" s="1"/>
  <c r="FQ39" i="1"/>
  <c r="FQ205" i="1" s="1"/>
  <c r="FP39" i="1"/>
  <c r="FP205" i="1" s="1"/>
  <c r="FO39" i="1"/>
  <c r="FO205" i="1" s="1"/>
  <c r="FN39" i="1"/>
  <c r="FN205" i="1" s="1"/>
  <c r="FM39" i="1"/>
  <c r="FM205" i="1" s="1"/>
  <c r="FL39" i="1"/>
  <c r="FL205" i="1" s="1"/>
  <c r="FK39" i="1"/>
  <c r="FK205" i="1" s="1"/>
  <c r="FJ39" i="1"/>
  <c r="FJ205" i="1" s="1"/>
  <c r="FI39" i="1"/>
  <c r="FI205" i="1" s="1"/>
  <c r="FH39" i="1"/>
  <c r="FH205" i="1" s="1"/>
  <c r="FG39" i="1"/>
  <c r="FG205" i="1" s="1"/>
  <c r="FF39" i="1"/>
  <c r="FF205" i="1" s="1"/>
  <c r="FE39" i="1"/>
  <c r="FE205" i="1" s="1"/>
  <c r="FD39" i="1"/>
  <c r="FD205" i="1" s="1"/>
  <c r="FC39" i="1"/>
  <c r="FC205" i="1" s="1"/>
  <c r="FB39" i="1"/>
  <c r="FB205" i="1" s="1"/>
  <c r="FA39" i="1"/>
  <c r="FA205" i="1" s="1"/>
  <c r="EZ39" i="1"/>
  <c r="EZ205" i="1" s="1"/>
  <c r="EY39" i="1"/>
  <c r="EY205" i="1" s="1"/>
  <c r="EX39" i="1"/>
  <c r="EX205" i="1" s="1"/>
  <c r="EW39" i="1"/>
  <c r="EW205" i="1" s="1"/>
  <c r="EV39" i="1"/>
  <c r="EV205" i="1" s="1"/>
  <c r="EU39" i="1"/>
  <c r="EU205" i="1" s="1"/>
  <c r="ET39" i="1"/>
  <c r="ET205" i="1" s="1"/>
  <c r="ES39" i="1"/>
  <c r="ES205" i="1" s="1"/>
  <c r="ER39" i="1"/>
  <c r="ER205" i="1" s="1"/>
  <c r="EQ39" i="1"/>
  <c r="EQ205" i="1" s="1"/>
  <c r="EP39" i="1"/>
  <c r="EP205" i="1" s="1"/>
  <c r="EO39" i="1"/>
  <c r="EO205" i="1" s="1"/>
  <c r="EN39" i="1"/>
  <c r="EN205" i="1" s="1"/>
  <c r="EM39" i="1"/>
  <c r="EM205" i="1" s="1"/>
  <c r="EL39" i="1"/>
  <c r="EL205" i="1" s="1"/>
  <c r="EK39" i="1"/>
  <c r="EK205" i="1" s="1"/>
  <c r="EJ39" i="1"/>
  <c r="EJ205" i="1" s="1"/>
  <c r="EI39" i="1"/>
  <c r="EI205" i="1" s="1"/>
  <c r="EH39" i="1"/>
  <c r="EH205" i="1" s="1"/>
  <c r="EG39" i="1"/>
  <c r="EG205" i="1" s="1"/>
  <c r="EF39" i="1"/>
  <c r="EF205" i="1" s="1"/>
  <c r="EE39" i="1"/>
  <c r="EE205" i="1" s="1"/>
  <c r="ED39" i="1"/>
  <c r="ED205" i="1" s="1"/>
  <c r="EC39" i="1"/>
  <c r="EC205" i="1" s="1"/>
  <c r="EB39" i="1"/>
  <c r="EB205" i="1" s="1"/>
  <c r="EA39" i="1"/>
  <c r="EA205" i="1" s="1"/>
  <c r="DZ39" i="1"/>
  <c r="DZ205" i="1" s="1"/>
  <c r="DY39" i="1"/>
  <c r="DY205" i="1" s="1"/>
  <c r="DX39" i="1"/>
  <c r="DX205" i="1" s="1"/>
  <c r="DW39" i="1"/>
  <c r="DW205" i="1" s="1"/>
  <c r="DV39" i="1"/>
  <c r="DV205" i="1" s="1"/>
  <c r="DU39" i="1"/>
  <c r="DU205" i="1" s="1"/>
  <c r="DT39" i="1"/>
  <c r="DT205" i="1" s="1"/>
  <c r="DS39" i="1"/>
  <c r="DS205" i="1" s="1"/>
  <c r="DR39" i="1"/>
  <c r="DR205" i="1" s="1"/>
  <c r="DQ39" i="1"/>
  <c r="DQ205" i="1" s="1"/>
  <c r="DP39" i="1"/>
  <c r="DP205" i="1" s="1"/>
  <c r="DO39" i="1"/>
  <c r="DO205" i="1" s="1"/>
  <c r="DN39" i="1"/>
  <c r="DN205" i="1" s="1"/>
  <c r="DM39" i="1"/>
  <c r="DM205" i="1" s="1"/>
  <c r="DL39" i="1"/>
  <c r="DL205" i="1" s="1"/>
  <c r="DK39" i="1"/>
  <c r="DK205" i="1" s="1"/>
  <c r="DJ39" i="1"/>
  <c r="DJ205" i="1" s="1"/>
  <c r="DI39" i="1"/>
  <c r="DI205" i="1" s="1"/>
  <c r="DH39" i="1"/>
  <c r="DH205" i="1" s="1"/>
  <c r="DG39" i="1"/>
  <c r="DG205" i="1" s="1"/>
  <c r="DF39" i="1"/>
  <c r="DF205" i="1" s="1"/>
  <c r="DE39" i="1"/>
  <c r="DE205" i="1" s="1"/>
  <c r="DD39" i="1"/>
  <c r="DD205" i="1" s="1"/>
  <c r="DC39" i="1"/>
  <c r="DC205" i="1" s="1"/>
  <c r="DB39" i="1"/>
  <c r="DB205" i="1" s="1"/>
  <c r="DA39" i="1"/>
  <c r="DA205" i="1" s="1"/>
  <c r="CZ39" i="1"/>
  <c r="CZ205" i="1" s="1"/>
  <c r="CY39" i="1"/>
  <c r="CY205" i="1" s="1"/>
  <c r="CX39" i="1"/>
  <c r="CX205" i="1" s="1"/>
  <c r="CW39" i="1"/>
  <c r="CW205" i="1" s="1"/>
  <c r="CV39" i="1"/>
  <c r="CV205" i="1" s="1"/>
  <c r="CU39" i="1"/>
  <c r="CU205" i="1" s="1"/>
  <c r="CT39" i="1"/>
  <c r="CT205" i="1" s="1"/>
  <c r="CS39" i="1"/>
  <c r="CS205" i="1" s="1"/>
  <c r="CR39" i="1"/>
  <c r="CR205" i="1" s="1"/>
  <c r="CQ39" i="1"/>
  <c r="CQ205" i="1" s="1"/>
  <c r="CP39" i="1"/>
  <c r="CP205" i="1" s="1"/>
  <c r="CO39" i="1"/>
  <c r="CO205" i="1" s="1"/>
  <c r="CN39" i="1"/>
  <c r="CN205" i="1" s="1"/>
  <c r="CM39" i="1"/>
  <c r="CM205" i="1" s="1"/>
  <c r="CL39" i="1"/>
  <c r="CL205" i="1" s="1"/>
  <c r="CK39" i="1"/>
  <c r="CK205" i="1" s="1"/>
  <c r="CJ39" i="1"/>
  <c r="CJ205" i="1" s="1"/>
  <c r="CI39" i="1"/>
  <c r="CI205" i="1" s="1"/>
  <c r="CH39" i="1"/>
  <c r="CH205" i="1" s="1"/>
  <c r="CG39" i="1"/>
  <c r="CG205" i="1" s="1"/>
  <c r="CF39" i="1"/>
  <c r="CF205" i="1" s="1"/>
  <c r="CE39" i="1"/>
  <c r="CE205" i="1" s="1"/>
  <c r="CD39" i="1"/>
  <c r="CD205" i="1" s="1"/>
  <c r="CC39" i="1"/>
  <c r="CC205" i="1" s="1"/>
  <c r="CB39" i="1"/>
  <c r="CB205" i="1" s="1"/>
  <c r="CA39" i="1"/>
  <c r="CA205" i="1" s="1"/>
  <c r="BZ39" i="1"/>
  <c r="BZ205" i="1" s="1"/>
  <c r="BY39" i="1"/>
  <c r="BY205" i="1" s="1"/>
  <c r="BX39" i="1"/>
  <c r="BX205" i="1" s="1"/>
  <c r="BW39" i="1"/>
  <c r="BW205" i="1" s="1"/>
  <c r="BV39" i="1"/>
  <c r="BV205" i="1" s="1"/>
  <c r="BU39" i="1"/>
  <c r="BU205" i="1" s="1"/>
  <c r="BT39" i="1"/>
  <c r="BT205" i="1" s="1"/>
  <c r="BS39" i="1"/>
  <c r="BS205" i="1" s="1"/>
  <c r="BR39" i="1"/>
  <c r="BR205" i="1" s="1"/>
  <c r="BQ39" i="1"/>
  <c r="BQ205" i="1" s="1"/>
  <c r="BP39" i="1"/>
  <c r="BP205" i="1" s="1"/>
  <c r="BO39" i="1"/>
  <c r="BO205" i="1" s="1"/>
  <c r="BN39" i="1"/>
  <c r="BN205" i="1" s="1"/>
  <c r="BM39" i="1"/>
  <c r="BM205" i="1" s="1"/>
  <c r="BL39" i="1"/>
  <c r="BL205" i="1" s="1"/>
  <c r="BK39" i="1"/>
  <c r="BK205" i="1" s="1"/>
  <c r="BJ39" i="1"/>
  <c r="BJ205" i="1" s="1"/>
  <c r="BI39" i="1"/>
  <c r="BI205" i="1" s="1"/>
  <c r="BH39" i="1"/>
  <c r="BH205" i="1" s="1"/>
  <c r="BG39" i="1"/>
  <c r="BG205" i="1" s="1"/>
  <c r="BF39" i="1"/>
  <c r="BF205" i="1" s="1"/>
  <c r="BE39" i="1"/>
  <c r="BE205" i="1" s="1"/>
  <c r="BD39" i="1"/>
  <c r="BD205" i="1" s="1"/>
  <c r="BC39" i="1"/>
  <c r="BC205" i="1" s="1"/>
  <c r="BB39" i="1"/>
  <c r="BB205" i="1" s="1"/>
  <c r="BA39" i="1"/>
  <c r="BA205" i="1" s="1"/>
  <c r="AZ39" i="1"/>
  <c r="AZ205" i="1" s="1"/>
  <c r="AY39" i="1"/>
  <c r="AY205" i="1" s="1"/>
  <c r="AX39" i="1"/>
  <c r="AX205" i="1" s="1"/>
  <c r="AW39" i="1"/>
  <c r="AW205" i="1" s="1"/>
  <c r="AV39" i="1"/>
  <c r="AV205" i="1" s="1"/>
  <c r="AU39" i="1"/>
  <c r="AU205" i="1" s="1"/>
  <c r="AT39" i="1"/>
  <c r="AT205" i="1" s="1"/>
  <c r="AS39" i="1"/>
  <c r="AS205" i="1" s="1"/>
  <c r="AR39" i="1"/>
  <c r="AR205" i="1" s="1"/>
  <c r="AQ39" i="1"/>
  <c r="AQ205" i="1" s="1"/>
  <c r="AP39" i="1"/>
  <c r="AP205" i="1" s="1"/>
  <c r="AO39" i="1"/>
  <c r="AO205" i="1" s="1"/>
  <c r="AN39" i="1"/>
  <c r="AN205" i="1" s="1"/>
  <c r="AM39" i="1"/>
  <c r="AM205" i="1" s="1"/>
  <c r="AL39" i="1"/>
  <c r="AL205" i="1" s="1"/>
  <c r="AK39" i="1"/>
  <c r="AK205" i="1" s="1"/>
  <c r="AJ39" i="1"/>
  <c r="AJ205" i="1" s="1"/>
  <c r="AI39" i="1"/>
  <c r="AI205" i="1" s="1"/>
  <c r="AH39" i="1"/>
  <c r="AH205" i="1" s="1"/>
  <c r="AG39" i="1"/>
  <c r="AG205" i="1" s="1"/>
  <c r="AF39" i="1"/>
  <c r="AF205" i="1" s="1"/>
  <c r="AE39" i="1"/>
  <c r="AE205" i="1" s="1"/>
  <c r="AD39" i="1"/>
  <c r="AD205" i="1" s="1"/>
  <c r="AC39" i="1"/>
  <c r="AC205" i="1" s="1"/>
  <c r="AB39" i="1"/>
  <c r="AB205" i="1" s="1"/>
  <c r="AA39" i="1"/>
  <c r="AA205" i="1" s="1"/>
  <c r="Z39" i="1"/>
  <c r="Z205" i="1" s="1"/>
  <c r="Y39" i="1"/>
  <c r="Y205" i="1" s="1"/>
  <c r="X39" i="1"/>
  <c r="X205" i="1" s="1"/>
  <c r="W39" i="1"/>
  <c r="W205" i="1" s="1"/>
  <c r="V39" i="1"/>
  <c r="V205" i="1" s="1"/>
  <c r="U39" i="1"/>
  <c r="U205" i="1" s="1"/>
  <c r="T39" i="1"/>
  <c r="T205" i="1" s="1"/>
  <c r="S39" i="1"/>
  <c r="S205" i="1" s="1"/>
  <c r="R39" i="1"/>
  <c r="R205" i="1" s="1"/>
  <c r="Q39" i="1"/>
  <c r="Q205" i="1" s="1"/>
  <c r="P39" i="1"/>
  <c r="P205" i="1" s="1"/>
  <c r="O39" i="1"/>
  <c r="O205" i="1" s="1"/>
  <c r="N39" i="1"/>
  <c r="N205" i="1" s="1"/>
  <c r="M39" i="1"/>
  <c r="M205" i="1" s="1"/>
  <c r="L39" i="1"/>
  <c r="L205" i="1" s="1"/>
  <c r="K39" i="1"/>
  <c r="K205" i="1" s="1"/>
  <c r="J39" i="1"/>
  <c r="J205" i="1" s="1"/>
  <c r="I39" i="1"/>
  <c r="I205" i="1" s="1"/>
  <c r="H39" i="1"/>
  <c r="H205" i="1" s="1"/>
  <c r="G39" i="1"/>
  <c r="G205" i="1" s="1"/>
  <c r="F39" i="1"/>
  <c r="F205" i="1" s="1"/>
  <c r="E39" i="1"/>
  <c r="E205" i="1" s="1"/>
  <c r="D39" i="1"/>
  <c r="D205" i="1" s="1"/>
  <c r="FZ35" i="1"/>
  <c r="FZ34" i="1"/>
  <c r="FZ33" i="1"/>
  <c r="FZ32" i="1"/>
  <c r="FZ31" i="1"/>
  <c r="FZ30" i="1"/>
  <c r="FZ29" i="1"/>
  <c r="FZ19" i="1"/>
  <c r="FZ18" i="1"/>
  <c r="FQ15" i="1"/>
  <c r="FQ85" i="1" s="1"/>
  <c r="FQ90" i="1" s="1"/>
  <c r="FQ98" i="1" s="1"/>
  <c r="FM15" i="1"/>
  <c r="FM85" i="1" s="1"/>
  <c r="FM90" i="1" s="1"/>
  <c r="FM98" i="1" s="1"/>
  <c r="FE15" i="1"/>
  <c r="FE85" i="1" s="1"/>
  <c r="FE90" i="1" s="1"/>
  <c r="FE98" i="1" s="1"/>
  <c r="FA15" i="1"/>
  <c r="FA85" i="1" s="1"/>
  <c r="FA90" i="1" s="1"/>
  <c r="FA98" i="1" s="1"/>
  <c r="ES15" i="1"/>
  <c r="ES85" i="1" s="1"/>
  <c r="ES90" i="1" s="1"/>
  <c r="ES98" i="1" s="1"/>
  <c r="EO15" i="1"/>
  <c r="EO85" i="1" s="1"/>
  <c r="EO90" i="1" s="1"/>
  <c r="EO98" i="1" s="1"/>
  <c r="EG15" i="1"/>
  <c r="EG85" i="1" s="1"/>
  <c r="EG90" i="1" s="1"/>
  <c r="EG98" i="1" s="1"/>
  <c r="EC15" i="1"/>
  <c r="EC85" i="1" s="1"/>
  <c r="EC90" i="1" s="1"/>
  <c r="EC98" i="1" s="1"/>
  <c r="DU15" i="1"/>
  <c r="DU85" i="1" s="1"/>
  <c r="DU90" i="1" s="1"/>
  <c r="DU98" i="1" s="1"/>
  <c r="DQ15" i="1"/>
  <c r="DQ85" i="1" s="1"/>
  <c r="DQ90" i="1" s="1"/>
  <c r="DQ98" i="1" s="1"/>
  <c r="DI15" i="1"/>
  <c r="DI85" i="1" s="1"/>
  <c r="DI90" i="1" s="1"/>
  <c r="DI98" i="1" s="1"/>
  <c r="DE15" i="1"/>
  <c r="DE85" i="1" s="1"/>
  <c r="DE90" i="1" s="1"/>
  <c r="DE98" i="1" s="1"/>
  <c r="CW15" i="1"/>
  <c r="CW85" i="1" s="1"/>
  <c r="CW90" i="1" s="1"/>
  <c r="CW98" i="1" s="1"/>
  <c r="CS15" i="1"/>
  <c r="CS85" i="1" s="1"/>
  <c r="CS90" i="1" s="1"/>
  <c r="CS98" i="1" s="1"/>
  <c r="CK15" i="1"/>
  <c r="CK85" i="1" s="1"/>
  <c r="CK90" i="1" s="1"/>
  <c r="CK98" i="1" s="1"/>
  <c r="CG15" i="1"/>
  <c r="CG85" i="1" s="1"/>
  <c r="CG90" i="1" s="1"/>
  <c r="CG98" i="1" s="1"/>
  <c r="BY15" i="1"/>
  <c r="BY85" i="1" s="1"/>
  <c r="BY90" i="1" s="1"/>
  <c r="BY98" i="1" s="1"/>
  <c r="BU15" i="1"/>
  <c r="BU85" i="1" s="1"/>
  <c r="BU90" i="1" s="1"/>
  <c r="BU98" i="1" s="1"/>
  <c r="BM15" i="1"/>
  <c r="BM85" i="1" s="1"/>
  <c r="BM90" i="1" s="1"/>
  <c r="BM98" i="1" s="1"/>
  <c r="BI15" i="1"/>
  <c r="BI85" i="1" s="1"/>
  <c r="BI90" i="1" s="1"/>
  <c r="BI98" i="1" s="1"/>
  <c r="BA15" i="1"/>
  <c r="BA85" i="1" s="1"/>
  <c r="BA90" i="1" s="1"/>
  <c r="BA98" i="1" s="1"/>
  <c r="AW15" i="1"/>
  <c r="AW85" i="1" s="1"/>
  <c r="AW90" i="1" s="1"/>
  <c r="AW98" i="1" s="1"/>
  <c r="AO15" i="1"/>
  <c r="AO85" i="1" s="1"/>
  <c r="AO90" i="1" s="1"/>
  <c r="AO98" i="1" s="1"/>
  <c r="AK15" i="1"/>
  <c r="AK85" i="1" s="1"/>
  <c r="AK90" i="1" s="1"/>
  <c r="AK98" i="1" s="1"/>
  <c r="AC15" i="1"/>
  <c r="AC85" i="1" s="1"/>
  <c r="AC90" i="1" s="1"/>
  <c r="AC98" i="1" s="1"/>
  <c r="Y15" i="1"/>
  <c r="Y85" i="1" s="1"/>
  <c r="Y90" i="1" s="1"/>
  <c r="Y98" i="1" s="1"/>
  <c r="Q15" i="1"/>
  <c r="Q85" i="1" s="1"/>
  <c r="Q90" i="1" s="1"/>
  <c r="Q98" i="1" s="1"/>
  <c r="M15" i="1"/>
  <c r="M85" i="1" s="1"/>
  <c r="M90" i="1" s="1"/>
  <c r="M98" i="1" s="1"/>
  <c r="E15" i="1"/>
  <c r="E85" i="1" s="1"/>
  <c r="E90" i="1" s="1"/>
  <c r="E98" i="1" s="1"/>
  <c r="FX12" i="1"/>
  <c r="FX15" i="1" s="1"/>
  <c r="FX85" i="1" s="1"/>
  <c r="FX90" i="1" s="1"/>
  <c r="FX98" i="1" s="1"/>
  <c r="FW12" i="1"/>
  <c r="FW15" i="1" s="1"/>
  <c r="FW85" i="1" s="1"/>
  <c r="FW90" i="1" s="1"/>
  <c r="FW98" i="1" s="1"/>
  <c r="FV12" i="1"/>
  <c r="FV15" i="1" s="1"/>
  <c r="FV85" i="1" s="1"/>
  <c r="FV90" i="1" s="1"/>
  <c r="FV98" i="1" s="1"/>
  <c r="FU12" i="1"/>
  <c r="FU15" i="1" s="1"/>
  <c r="FU85" i="1" s="1"/>
  <c r="FU90" i="1" s="1"/>
  <c r="FU98" i="1" s="1"/>
  <c r="FT12" i="1"/>
  <c r="FT15" i="1" s="1"/>
  <c r="FT85" i="1" s="1"/>
  <c r="FT90" i="1" s="1"/>
  <c r="FT98" i="1" s="1"/>
  <c r="FS12" i="1"/>
  <c r="FS15" i="1" s="1"/>
  <c r="FS85" i="1" s="1"/>
  <c r="FS90" i="1" s="1"/>
  <c r="FS98" i="1" s="1"/>
  <c r="FR12" i="1"/>
  <c r="FR15" i="1" s="1"/>
  <c r="FR85" i="1" s="1"/>
  <c r="FR90" i="1" s="1"/>
  <c r="FR98" i="1" s="1"/>
  <c r="FQ12" i="1"/>
  <c r="FP12" i="1"/>
  <c r="FP15" i="1" s="1"/>
  <c r="FP85" i="1" s="1"/>
  <c r="FP90" i="1" s="1"/>
  <c r="FP98" i="1" s="1"/>
  <c r="FO12" i="1"/>
  <c r="FO15" i="1" s="1"/>
  <c r="FO85" i="1" s="1"/>
  <c r="FO90" i="1" s="1"/>
  <c r="FO98" i="1" s="1"/>
  <c r="FN12" i="1"/>
  <c r="FN15" i="1" s="1"/>
  <c r="FN85" i="1" s="1"/>
  <c r="FN90" i="1" s="1"/>
  <c r="FN98" i="1" s="1"/>
  <c r="FM12" i="1"/>
  <c r="FL12" i="1"/>
  <c r="FL15" i="1" s="1"/>
  <c r="FL85" i="1" s="1"/>
  <c r="FL90" i="1" s="1"/>
  <c r="FL98" i="1" s="1"/>
  <c r="FK12" i="1"/>
  <c r="FK15" i="1" s="1"/>
  <c r="FK85" i="1" s="1"/>
  <c r="FK90" i="1" s="1"/>
  <c r="FK98" i="1" s="1"/>
  <c r="FJ12" i="1"/>
  <c r="FJ15" i="1" s="1"/>
  <c r="FJ85" i="1" s="1"/>
  <c r="FJ90" i="1" s="1"/>
  <c r="FJ98" i="1" s="1"/>
  <c r="FI12" i="1"/>
  <c r="FI15" i="1" s="1"/>
  <c r="FI85" i="1" s="1"/>
  <c r="FI90" i="1" s="1"/>
  <c r="FI98" i="1" s="1"/>
  <c r="FH12" i="1"/>
  <c r="FH15" i="1" s="1"/>
  <c r="FH85" i="1" s="1"/>
  <c r="FH90" i="1" s="1"/>
  <c r="FH98" i="1" s="1"/>
  <c r="FG12" i="1"/>
  <c r="FG15" i="1" s="1"/>
  <c r="FG85" i="1" s="1"/>
  <c r="FG90" i="1" s="1"/>
  <c r="FG98" i="1" s="1"/>
  <c r="FF12" i="1"/>
  <c r="FF15" i="1" s="1"/>
  <c r="FF85" i="1" s="1"/>
  <c r="FF90" i="1" s="1"/>
  <c r="FF98" i="1" s="1"/>
  <c r="FE12" i="1"/>
  <c r="FD12" i="1"/>
  <c r="FD15" i="1" s="1"/>
  <c r="FD85" i="1" s="1"/>
  <c r="FD90" i="1" s="1"/>
  <c r="FD98" i="1" s="1"/>
  <c r="FC12" i="1"/>
  <c r="FC15" i="1" s="1"/>
  <c r="FC85" i="1" s="1"/>
  <c r="FC90" i="1" s="1"/>
  <c r="FC98" i="1" s="1"/>
  <c r="FB12" i="1"/>
  <c r="FB15" i="1" s="1"/>
  <c r="FB85" i="1" s="1"/>
  <c r="FB90" i="1" s="1"/>
  <c r="FB98" i="1" s="1"/>
  <c r="FA12" i="1"/>
  <c r="EZ12" i="1"/>
  <c r="EZ15" i="1" s="1"/>
  <c r="EZ85" i="1" s="1"/>
  <c r="EZ90" i="1" s="1"/>
  <c r="EZ98" i="1" s="1"/>
  <c r="EY12" i="1"/>
  <c r="EY15" i="1" s="1"/>
  <c r="EY85" i="1" s="1"/>
  <c r="EY90" i="1" s="1"/>
  <c r="EY98" i="1" s="1"/>
  <c r="EX12" i="1"/>
  <c r="EX15" i="1" s="1"/>
  <c r="EX85" i="1" s="1"/>
  <c r="EX90" i="1" s="1"/>
  <c r="EX98" i="1" s="1"/>
  <c r="EW12" i="1"/>
  <c r="EW15" i="1" s="1"/>
  <c r="EW85" i="1" s="1"/>
  <c r="EW90" i="1" s="1"/>
  <c r="EW98" i="1" s="1"/>
  <c r="EV12" i="1"/>
  <c r="EV15" i="1" s="1"/>
  <c r="EV85" i="1" s="1"/>
  <c r="EV90" i="1" s="1"/>
  <c r="EV98" i="1" s="1"/>
  <c r="EU12" i="1"/>
  <c r="EU15" i="1" s="1"/>
  <c r="EU85" i="1" s="1"/>
  <c r="EU90" i="1" s="1"/>
  <c r="EU98" i="1" s="1"/>
  <c r="ET12" i="1"/>
  <c r="ET15" i="1" s="1"/>
  <c r="ET85" i="1" s="1"/>
  <c r="ET90" i="1" s="1"/>
  <c r="ET98" i="1" s="1"/>
  <c r="ES12" i="1"/>
  <c r="ER12" i="1"/>
  <c r="ER15" i="1" s="1"/>
  <c r="ER85" i="1" s="1"/>
  <c r="ER90" i="1" s="1"/>
  <c r="ER98" i="1" s="1"/>
  <c r="EQ12" i="1"/>
  <c r="EQ15" i="1" s="1"/>
  <c r="EQ85" i="1" s="1"/>
  <c r="EQ90" i="1" s="1"/>
  <c r="EQ98" i="1" s="1"/>
  <c r="EP12" i="1"/>
  <c r="EP15" i="1" s="1"/>
  <c r="EP85" i="1" s="1"/>
  <c r="EP90" i="1" s="1"/>
  <c r="EP98" i="1" s="1"/>
  <c r="EO12" i="1"/>
  <c r="EN12" i="1"/>
  <c r="EN15" i="1" s="1"/>
  <c r="EN85" i="1" s="1"/>
  <c r="EN90" i="1" s="1"/>
  <c r="EN98" i="1" s="1"/>
  <c r="EM12" i="1"/>
  <c r="EM15" i="1" s="1"/>
  <c r="EM85" i="1" s="1"/>
  <c r="EM90" i="1" s="1"/>
  <c r="EM98" i="1" s="1"/>
  <c r="EL12" i="1"/>
  <c r="EL15" i="1" s="1"/>
  <c r="EL85" i="1" s="1"/>
  <c r="EL90" i="1" s="1"/>
  <c r="EL98" i="1" s="1"/>
  <c r="EK12" i="1"/>
  <c r="EK15" i="1" s="1"/>
  <c r="EK85" i="1" s="1"/>
  <c r="EK90" i="1" s="1"/>
  <c r="EK98" i="1" s="1"/>
  <c r="EJ12" i="1"/>
  <c r="EJ15" i="1" s="1"/>
  <c r="EJ85" i="1" s="1"/>
  <c r="EJ90" i="1" s="1"/>
  <c r="EJ98" i="1" s="1"/>
  <c r="EI12" i="1"/>
  <c r="EI15" i="1" s="1"/>
  <c r="EI85" i="1" s="1"/>
  <c r="EI90" i="1" s="1"/>
  <c r="EI98" i="1" s="1"/>
  <c r="EH12" i="1"/>
  <c r="EH15" i="1" s="1"/>
  <c r="EH85" i="1" s="1"/>
  <c r="EH90" i="1" s="1"/>
  <c r="EH98" i="1" s="1"/>
  <c r="EG12" i="1"/>
  <c r="EF12" i="1"/>
  <c r="EF15" i="1" s="1"/>
  <c r="EF85" i="1" s="1"/>
  <c r="EF90" i="1" s="1"/>
  <c r="EF98" i="1" s="1"/>
  <c r="EE12" i="1"/>
  <c r="EE15" i="1" s="1"/>
  <c r="EE85" i="1" s="1"/>
  <c r="EE90" i="1" s="1"/>
  <c r="EE98" i="1" s="1"/>
  <c r="ED12" i="1"/>
  <c r="ED15" i="1" s="1"/>
  <c r="ED85" i="1" s="1"/>
  <c r="ED90" i="1" s="1"/>
  <c r="ED98" i="1" s="1"/>
  <c r="EC12" i="1"/>
  <c r="EB12" i="1"/>
  <c r="EB15" i="1" s="1"/>
  <c r="EB85" i="1" s="1"/>
  <c r="EB90" i="1" s="1"/>
  <c r="EB98" i="1" s="1"/>
  <c r="EA12" i="1"/>
  <c r="EA15" i="1" s="1"/>
  <c r="EA85" i="1" s="1"/>
  <c r="EA90" i="1" s="1"/>
  <c r="EA98" i="1" s="1"/>
  <c r="DZ12" i="1"/>
  <c r="DZ15" i="1" s="1"/>
  <c r="DZ85" i="1" s="1"/>
  <c r="DZ90" i="1" s="1"/>
  <c r="DZ98" i="1" s="1"/>
  <c r="DY12" i="1"/>
  <c r="DY15" i="1" s="1"/>
  <c r="DY85" i="1" s="1"/>
  <c r="DY90" i="1" s="1"/>
  <c r="DY98" i="1" s="1"/>
  <c r="DX12" i="1"/>
  <c r="DX15" i="1" s="1"/>
  <c r="DX85" i="1" s="1"/>
  <c r="DX90" i="1" s="1"/>
  <c r="DX98" i="1" s="1"/>
  <c r="DW12" i="1"/>
  <c r="DW15" i="1" s="1"/>
  <c r="DW85" i="1" s="1"/>
  <c r="DW90" i="1" s="1"/>
  <c r="DW98" i="1" s="1"/>
  <c r="DV12" i="1"/>
  <c r="DV15" i="1" s="1"/>
  <c r="DV85" i="1" s="1"/>
  <c r="DV90" i="1" s="1"/>
  <c r="DV98" i="1" s="1"/>
  <c r="DU12" i="1"/>
  <c r="DT12" i="1"/>
  <c r="DT15" i="1" s="1"/>
  <c r="DT85" i="1" s="1"/>
  <c r="DT90" i="1" s="1"/>
  <c r="DT98" i="1" s="1"/>
  <c r="DS12" i="1"/>
  <c r="DS15" i="1" s="1"/>
  <c r="DS85" i="1" s="1"/>
  <c r="DS90" i="1" s="1"/>
  <c r="DS98" i="1" s="1"/>
  <c r="DR12" i="1"/>
  <c r="DR15" i="1" s="1"/>
  <c r="DR85" i="1" s="1"/>
  <c r="DR90" i="1" s="1"/>
  <c r="DR98" i="1" s="1"/>
  <c r="DQ12" i="1"/>
  <c r="DP12" i="1"/>
  <c r="DP15" i="1" s="1"/>
  <c r="DP85" i="1" s="1"/>
  <c r="DP90" i="1" s="1"/>
  <c r="DP98" i="1" s="1"/>
  <c r="DO12" i="1"/>
  <c r="DO15" i="1" s="1"/>
  <c r="DO85" i="1" s="1"/>
  <c r="DO90" i="1" s="1"/>
  <c r="DO98" i="1" s="1"/>
  <c r="DN12" i="1"/>
  <c r="DN15" i="1" s="1"/>
  <c r="DN85" i="1" s="1"/>
  <c r="DN90" i="1" s="1"/>
  <c r="DN98" i="1" s="1"/>
  <c r="DM12" i="1"/>
  <c r="DM15" i="1" s="1"/>
  <c r="DM85" i="1" s="1"/>
  <c r="DM90" i="1" s="1"/>
  <c r="DM98" i="1" s="1"/>
  <c r="DL12" i="1"/>
  <c r="DL15" i="1" s="1"/>
  <c r="DL85" i="1" s="1"/>
  <c r="DL90" i="1" s="1"/>
  <c r="DL98" i="1" s="1"/>
  <c r="DK12" i="1"/>
  <c r="DK15" i="1" s="1"/>
  <c r="DK85" i="1" s="1"/>
  <c r="DK90" i="1" s="1"/>
  <c r="DK98" i="1" s="1"/>
  <c r="DJ12" i="1"/>
  <c r="DJ15" i="1" s="1"/>
  <c r="DJ85" i="1" s="1"/>
  <c r="DJ90" i="1" s="1"/>
  <c r="DJ98" i="1" s="1"/>
  <c r="DI12" i="1"/>
  <c r="DH12" i="1"/>
  <c r="DH15" i="1" s="1"/>
  <c r="DH85" i="1" s="1"/>
  <c r="DH90" i="1" s="1"/>
  <c r="DH98" i="1" s="1"/>
  <c r="DG12" i="1"/>
  <c r="DG15" i="1" s="1"/>
  <c r="DG85" i="1" s="1"/>
  <c r="DG90" i="1" s="1"/>
  <c r="DG98" i="1" s="1"/>
  <c r="DF12" i="1"/>
  <c r="DF15" i="1" s="1"/>
  <c r="DF85" i="1" s="1"/>
  <c r="DF90" i="1" s="1"/>
  <c r="DF98" i="1" s="1"/>
  <c r="DE12" i="1"/>
  <c r="DD12" i="1"/>
  <c r="DD15" i="1" s="1"/>
  <c r="DD85" i="1" s="1"/>
  <c r="DD90" i="1" s="1"/>
  <c r="DD98" i="1" s="1"/>
  <c r="DC12" i="1"/>
  <c r="DC15" i="1" s="1"/>
  <c r="DC85" i="1" s="1"/>
  <c r="DC90" i="1" s="1"/>
  <c r="DC98" i="1" s="1"/>
  <c r="DB12" i="1"/>
  <c r="DB15" i="1" s="1"/>
  <c r="DB85" i="1" s="1"/>
  <c r="DB90" i="1" s="1"/>
  <c r="DB98" i="1" s="1"/>
  <c r="DA12" i="1"/>
  <c r="DA15" i="1" s="1"/>
  <c r="DA85" i="1" s="1"/>
  <c r="DA90" i="1" s="1"/>
  <c r="DA98" i="1" s="1"/>
  <c r="CZ12" i="1"/>
  <c r="CZ15" i="1" s="1"/>
  <c r="CZ85" i="1" s="1"/>
  <c r="CZ90" i="1" s="1"/>
  <c r="CZ98" i="1" s="1"/>
  <c r="CY12" i="1"/>
  <c r="CY15" i="1" s="1"/>
  <c r="CY85" i="1" s="1"/>
  <c r="CY90" i="1" s="1"/>
  <c r="CY98" i="1" s="1"/>
  <c r="CX12" i="1"/>
  <c r="CX15" i="1" s="1"/>
  <c r="CX85" i="1" s="1"/>
  <c r="CX90" i="1" s="1"/>
  <c r="CX98" i="1" s="1"/>
  <c r="CW12" i="1"/>
  <c r="CV12" i="1"/>
  <c r="CV15" i="1" s="1"/>
  <c r="CV85" i="1" s="1"/>
  <c r="CV90" i="1" s="1"/>
  <c r="CV98" i="1" s="1"/>
  <c r="CU12" i="1"/>
  <c r="CU15" i="1" s="1"/>
  <c r="CU85" i="1" s="1"/>
  <c r="CU90" i="1" s="1"/>
  <c r="CU98" i="1" s="1"/>
  <c r="CT12" i="1"/>
  <c r="CT15" i="1" s="1"/>
  <c r="CT85" i="1" s="1"/>
  <c r="CT90" i="1" s="1"/>
  <c r="CT98" i="1" s="1"/>
  <c r="CS12" i="1"/>
  <c r="CR12" i="1"/>
  <c r="CR15" i="1" s="1"/>
  <c r="CR85" i="1" s="1"/>
  <c r="CR90" i="1" s="1"/>
  <c r="CR98" i="1" s="1"/>
  <c r="CQ12" i="1"/>
  <c r="CQ15" i="1" s="1"/>
  <c r="CQ85" i="1" s="1"/>
  <c r="CQ90" i="1" s="1"/>
  <c r="CQ98" i="1" s="1"/>
  <c r="CP12" i="1"/>
  <c r="CP15" i="1" s="1"/>
  <c r="CP85" i="1" s="1"/>
  <c r="CP90" i="1" s="1"/>
  <c r="CP98" i="1" s="1"/>
  <c r="CO12" i="1"/>
  <c r="CO15" i="1" s="1"/>
  <c r="CO85" i="1" s="1"/>
  <c r="CO90" i="1" s="1"/>
  <c r="CO98" i="1" s="1"/>
  <c r="CN12" i="1"/>
  <c r="CN15" i="1" s="1"/>
  <c r="CN85" i="1" s="1"/>
  <c r="CN90" i="1" s="1"/>
  <c r="CN98" i="1" s="1"/>
  <c r="CM12" i="1"/>
  <c r="CM15" i="1" s="1"/>
  <c r="CM85" i="1" s="1"/>
  <c r="CM90" i="1" s="1"/>
  <c r="CM98" i="1" s="1"/>
  <c r="CL12" i="1"/>
  <c r="CL15" i="1" s="1"/>
  <c r="CL85" i="1" s="1"/>
  <c r="CL90" i="1" s="1"/>
  <c r="CL98" i="1" s="1"/>
  <c r="CK12" i="1"/>
  <c r="CJ12" i="1"/>
  <c r="CJ15" i="1" s="1"/>
  <c r="CJ85" i="1" s="1"/>
  <c r="CJ90" i="1" s="1"/>
  <c r="CJ98" i="1" s="1"/>
  <c r="CI12" i="1"/>
  <c r="CI15" i="1" s="1"/>
  <c r="CI85" i="1" s="1"/>
  <c r="CI90" i="1" s="1"/>
  <c r="CI98" i="1" s="1"/>
  <c r="CH12" i="1"/>
  <c r="CH15" i="1" s="1"/>
  <c r="CH85" i="1" s="1"/>
  <c r="CH90" i="1" s="1"/>
  <c r="CH98" i="1" s="1"/>
  <c r="CG12" i="1"/>
  <c r="CF12" i="1"/>
  <c r="CF15" i="1" s="1"/>
  <c r="CF85" i="1" s="1"/>
  <c r="CF90" i="1" s="1"/>
  <c r="CF98" i="1" s="1"/>
  <c r="CE12" i="1"/>
  <c r="CE15" i="1" s="1"/>
  <c r="CE85" i="1" s="1"/>
  <c r="CE90" i="1" s="1"/>
  <c r="CE98" i="1" s="1"/>
  <c r="CD12" i="1"/>
  <c r="CD15" i="1" s="1"/>
  <c r="CD85" i="1" s="1"/>
  <c r="CD90" i="1" s="1"/>
  <c r="CD98" i="1" s="1"/>
  <c r="CC12" i="1"/>
  <c r="CC15" i="1" s="1"/>
  <c r="CC85" i="1" s="1"/>
  <c r="CC90" i="1" s="1"/>
  <c r="CC98" i="1" s="1"/>
  <c r="CB12" i="1"/>
  <c r="CB15" i="1" s="1"/>
  <c r="CB85" i="1" s="1"/>
  <c r="CB90" i="1" s="1"/>
  <c r="CB98" i="1" s="1"/>
  <c r="CA12" i="1"/>
  <c r="CA15" i="1" s="1"/>
  <c r="CA85" i="1" s="1"/>
  <c r="CA90" i="1" s="1"/>
  <c r="CA98" i="1" s="1"/>
  <c r="BZ12" i="1"/>
  <c r="BZ15" i="1" s="1"/>
  <c r="BZ85" i="1" s="1"/>
  <c r="BZ90" i="1" s="1"/>
  <c r="BZ98" i="1" s="1"/>
  <c r="BY12" i="1"/>
  <c r="BX12" i="1"/>
  <c r="BX15" i="1" s="1"/>
  <c r="BX85" i="1" s="1"/>
  <c r="BX90" i="1" s="1"/>
  <c r="BX98" i="1" s="1"/>
  <c r="BW12" i="1"/>
  <c r="BW15" i="1" s="1"/>
  <c r="BW85" i="1" s="1"/>
  <c r="BW90" i="1" s="1"/>
  <c r="BW98" i="1" s="1"/>
  <c r="BV12" i="1"/>
  <c r="BV15" i="1" s="1"/>
  <c r="BV85" i="1" s="1"/>
  <c r="BV90" i="1" s="1"/>
  <c r="BV98" i="1" s="1"/>
  <c r="BU12" i="1"/>
  <c r="BT12" i="1"/>
  <c r="BT15" i="1" s="1"/>
  <c r="BT85" i="1" s="1"/>
  <c r="BT90" i="1" s="1"/>
  <c r="BT98" i="1" s="1"/>
  <c r="BS12" i="1"/>
  <c r="BS15" i="1" s="1"/>
  <c r="BS85" i="1" s="1"/>
  <c r="BS90" i="1" s="1"/>
  <c r="BS98" i="1" s="1"/>
  <c r="BR12" i="1"/>
  <c r="BR15" i="1" s="1"/>
  <c r="BR85" i="1" s="1"/>
  <c r="BR90" i="1" s="1"/>
  <c r="BR98" i="1" s="1"/>
  <c r="BQ12" i="1"/>
  <c r="BQ15" i="1" s="1"/>
  <c r="BQ85" i="1" s="1"/>
  <c r="BQ90" i="1" s="1"/>
  <c r="BQ98" i="1" s="1"/>
  <c r="BP12" i="1"/>
  <c r="BP15" i="1" s="1"/>
  <c r="BP85" i="1" s="1"/>
  <c r="BP90" i="1" s="1"/>
  <c r="BP98" i="1" s="1"/>
  <c r="BO12" i="1"/>
  <c r="BO15" i="1" s="1"/>
  <c r="BO85" i="1" s="1"/>
  <c r="BO90" i="1" s="1"/>
  <c r="BO98" i="1" s="1"/>
  <c r="BN12" i="1"/>
  <c r="BN15" i="1" s="1"/>
  <c r="BN85" i="1" s="1"/>
  <c r="BN90" i="1" s="1"/>
  <c r="BN98" i="1" s="1"/>
  <c r="BM12" i="1"/>
  <c r="BL12" i="1"/>
  <c r="BL15" i="1" s="1"/>
  <c r="BL85" i="1" s="1"/>
  <c r="BL90" i="1" s="1"/>
  <c r="BL98" i="1" s="1"/>
  <c r="BK12" i="1"/>
  <c r="BK15" i="1" s="1"/>
  <c r="BK85" i="1" s="1"/>
  <c r="BK90" i="1" s="1"/>
  <c r="BK98" i="1" s="1"/>
  <c r="BJ12" i="1"/>
  <c r="BJ15" i="1" s="1"/>
  <c r="BJ85" i="1" s="1"/>
  <c r="BJ90" i="1" s="1"/>
  <c r="BJ98" i="1" s="1"/>
  <c r="BI12" i="1"/>
  <c r="BH12" i="1"/>
  <c r="BH15" i="1" s="1"/>
  <c r="BH85" i="1" s="1"/>
  <c r="BH90" i="1" s="1"/>
  <c r="BH98" i="1" s="1"/>
  <c r="BG12" i="1"/>
  <c r="BG15" i="1" s="1"/>
  <c r="BG85" i="1" s="1"/>
  <c r="BG90" i="1" s="1"/>
  <c r="BG98" i="1" s="1"/>
  <c r="BF12" i="1"/>
  <c r="BF15" i="1" s="1"/>
  <c r="BF85" i="1" s="1"/>
  <c r="BF90" i="1" s="1"/>
  <c r="BF98" i="1" s="1"/>
  <c r="BE12" i="1"/>
  <c r="BE15" i="1" s="1"/>
  <c r="BE85" i="1" s="1"/>
  <c r="BE90" i="1" s="1"/>
  <c r="BE98" i="1" s="1"/>
  <c r="BD12" i="1"/>
  <c r="BD15" i="1" s="1"/>
  <c r="BD85" i="1" s="1"/>
  <c r="BD90" i="1" s="1"/>
  <c r="BD98" i="1" s="1"/>
  <c r="BC12" i="1"/>
  <c r="BC15" i="1" s="1"/>
  <c r="BC85" i="1" s="1"/>
  <c r="BC90" i="1" s="1"/>
  <c r="BC98" i="1" s="1"/>
  <c r="BB12" i="1"/>
  <c r="BB15" i="1" s="1"/>
  <c r="BB85" i="1" s="1"/>
  <c r="BB90" i="1" s="1"/>
  <c r="BB98" i="1" s="1"/>
  <c r="BA12" i="1"/>
  <c r="AZ12" i="1"/>
  <c r="AZ15" i="1" s="1"/>
  <c r="AZ85" i="1" s="1"/>
  <c r="AZ90" i="1" s="1"/>
  <c r="AZ98" i="1" s="1"/>
  <c r="AY12" i="1"/>
  <c r="AY15" i="1" s="1"/>
  <c r="AY85" i="1" s="1"/>
  <c r="AY90" i="1" s="1"/>
  <c r="AY98" i="1" s="1"/>
  <c r="AX12" i="1"/>
  <c r="AX15" i="1" s="1"/>
  <c r="AX85" i="1" s="1"/>
  <c r="AX90" i="1" s="1"/>
  <c r="AX98" i="1" s="1"/>
  <c r="AW12" i="1"/>
  <c r="AV12" i="1"/>
  <c r="AV15" i="1" s="1"/>
  <c r="AV85" i="1" s="1"/>
  <c r="AV90" i="1" s="1"/>
  <c r="AV98" i="1" s="1"/>
  <c r="AU12" i="1"/>
  <c r="AU15" i="1" s="1"/>
  <c r="AU85" i="1" s="1"/>
  <c r="AU90" i="1" s="1"/>
  <c r="AU98" i="1" s="1"/>
  <c r="AT12" i="1"/>
  <c r="AT15" i="1" s="1"/>
  <c r="AT85" i="1" s="1"/>
  <c r="AT90" i="1" s="1"/>
  <c r="AT98" i="1" s="1"/>
  <c r="AS12" i="1"/>
  <c r="AS15" i="1" s="1"/>
  <c r="AS85" i="1" s="1"/>
  <c r="AS90" i="1" s="1"/>
  <c r="AS98" i="1" s="1"/>
  <c r="AR12" i="1"/>
  <c r="AR15" i="1" s="1"/>
  <c r="AR85" i="1" s="1"/>
  <c r="AR90" i="1" s="1"/>
  <c r="AR98" i="1" s="1"/>
  <c r="AQ12" i="1"/>
  <c r="AQ15" i="1" s="1"/>
  <c r="AQ85" i="1" s="1"/>
  <c r="AQ90" i="1" s="1"/>
  <c r="AQ98" i="1" s="1"/>
  <c r="AP12" i="1"/>
  <c r="AP15" i="1" s="1"/>
  <c r="AP85" i="1" s="1"/>
  <c r="AP90" i="1" s="1"/>
  <c r="AP98" i="1" s="1"/>
  <c r="AO12" i="1"/>
  <c r="AN12" i="1"/>
  <c r="AN15" i="1" s="1"/>
  <c r="AN85" i="1" s="1"/>
  <c r="AN90" i="1" s="1"/>
  <c r="AN98" i="1" s="1"/>
  <c r="AM12" i="1"/>
  <c r="AM15" i="1" s="1"/>
  <c r="AM85" i="1" s="1"/>
  <c r="AM90" i="1" s="1"/>
  <c r="AM98" i="1" s="1"/>
  <c r="AL12" i="1"/>
  <c r="AL15" i="1" s="1"/>
  <c r="AL85" i="1" s="1"/>
  <c r="AL90" i="1" s="1"/>
  <c r="AL98" i="1" s="1"/>
  <c r="AK12" i="1"/>
  <c r="AJ12" i="1"/>
  <c r="AJ15" i="1" s="1"/>
  <c r="AJ85" i="1" s="1"/>
  <c r="AJ90" i="1" s="1"/>
  <c r="AJ98" i="1" s="1"/>
  <c r="AI12" i="1"/>
  <c r="AI15" i="1" s="1"/>
  <c r="AI85" i="1" s="1"/>
  <c r="AI90" i="1" s="1"/>
  <c r="AI98" i="1" s="1"/>
  <c r="AH12" i="1"/>
  <c r="AH15" i="1" s="1"/>
  <c r="AH85" i="1" s="1"/>
  <c r="AH90" i="1" s="1"/>
  <c r="AH98" i="1" s="1"/>
  <c r="AG12" i="1"/>
  <c r="AG15" i="1" s="1"/>
  <c r="AG85" i="1" s="1"/>
  <c r="AG90" i="1" s="1"/>
  <c r="AG98" i="1" s="1"/>
  <c r="AF12" i="1"/>
  <c r="AF15" i="1" s="1"/>
  <c r="AF85" i="1" s="1"/>
  <c r="AF90" i="1" s="1"/>
  <c r="AF98" i="1" s="1"/>
  <c r="AE12" i="1"/>
  <c r="AE15" i="1" s="1"/>
  <c r="AE85" i="1" s="1"/>
  <c r="AE90" i="1" s="1"/>
  <c r="AE98" i="1" s="1"/>
  <c r="AD12" i="1"/>
  <c r="AD15" i="1" s="1"/>
  <c r="AD85" i="1" s="1"/>
  <c r="AD90" i="1" s="1"/>
  <c r="AD98" i="1" s="1"/>
  <c r="AC12" i="1"/>
  <c r="AB12" i="1"/>
  <c r="AB15" i="1" s="1"/>
  <c r="AB85" i="1" s="1"/>
  <c r="AB90" i="1" s="1"/>
  <c r="AB98" i="1" s="1"/>
  <c r="AA12" i="1"/>
  <c r="AA15" i="1" s="1"/>
  <c r="AA85" i="1" s="1"/>
  <c r="AA90" i="1" s="1"/>
  <c r="AA98" i="1" s="1"/>
  <c r="Z12" i="1"/>
  <c r="Z15" i="1" s="1"/>
  <c r="Z85" i="1" s="1"/>
  <c r="Z90" i="1" s="1"/>
  <c r="Z98" i="1" s="1"/>
  <c r="Y12" i="1"/>
  <c r="X12" i="1"/>
  <c r="X15" i="1" s="1"/>
  <c r="X85" i="1" s="1"/>
  <c r="X90" i="1" s="1"/>
  <c r="X98" i="1" s="1"/>
  <c r="W12" i="1"/>
  <c r="W15" i="1" s="1"/>
  <c r="W85" i="1" s="1"/>
  <c r="W90" i="1" s="1"/>
  <c r="W98" i="1" s="1"/>
  <c r="V12" i="1"/>
  <c r="V15" i="1" s="1"/>
  <c r="V85" i="1" s="1"/>
  <c r="V90" i="1" s="1"/>
  <c r="V98" i="1" s="1"/>
  <c r="U12" i="1"/>
  <c r="U15" i="1" s="1"/>
  <c r="U85" i="1" s="1"/>
  <c r="U90" i="1" s="1"/>
  <c r="U98" i="1" s="1"/>
  <c r="T12" i="1"/>
  <c r="T15" i="1" s="1"/>
  <c r="T85" i="1" s="1"/>
  <c r="T90" i="1" s="1"/>
  <c r="T98" i="1" s="1"/>
  <c r="S12" i="1"/>
  <c r="S15" i="1" s="1"/>
  <c r="S85" i="1" s="1"/>
  <c r="S90" i="1" s="1"/>
  <c r="S98" i="1" s="1"/>
  <c r="R12" i="1"/>
  <c r="R15" i="1" s="1"/>
  <c r="R85" i="1" s="1"/>
  <c r="R90" i="1" s="1"/>
  <c r="R98" i="1" s="1"/>
  <c r="Q12" i="1"/>
  <c r="P12" i="1"/>
  <c r="P15" i="1" s="1"/>
  <c r="P85" i="1" s="1"/>
  <c r="P90" i="1" s="1"/>
  <c r="P98" i="1" s="1"/>
  <c r="O12" i="1"/>
  <c r="O15" i="1" s="1"/>
  <c r="O85" i="1" s="1"/>
  <c r="O90" i="1" s="1"/>
  <c r="O98" i="1" s="1"/>
  <c r="N12" i="1"/>
  <c r="N15" i="1" s="1"/>
  <c r="N85" i="1" s="1"/>
  <c r="N90" i="1" s="1"/>
  <c r="N98" i="1" s="1"/>
  <c r="M12" i="1"/>
  <c r="L12" i="1"/>
  <c r="L15" i="1" s="1"/>
  <c r="L85" i="1" s="1"/>
  <c r="L90" i="1" s="1"/>
  <c r="L98" i="1" s="1"/>
  <c r="K12" i="1"/>
  <c r="K15" i="1" s="1"/>
  <c r="K85" i="1" s="1"/>
  <c r="K90" i="1" s="1"/>
  <c r="K98" i="1" s="1"/>
  <c r="J12" i="1"/>
  <c r="J15" i="1" s="1"/>
  <c r="J85" i="1" s="1"/>
  <c r="J90" i="1" s="1"/>
  <c r="J98" i="1" s="1"/>
  <c r="I12" i="1"/>
  <c r="I15" i="1" s="1"/>
  <c r="I85" i="1" s="1"/>
  <c r="I90" i="1" s="1"/>
  <c r="I98" i="1" s="1"/>
  <c r="H12" i="1"/>
  <c r="H15" i="1" s="1"/>
  <c r="H85" i="1" s="1"/>
  <c r="H90" i="1" s="1"/>
  <c r="H98" i="1" s="1"/>
  <c r="G12" i="1"/>
  <c r="G15" i="1" s="1"/>
  <c r="G85" i="1" s="1"/>
  <c r="G90" i="1" s="1"/>
  <c r="G98" i="1" s="1"/>
  <c r="F12" i="1"/>
  <c r="F15" i="1" s="1"/>
  <c r="F85" i="1" s="1"/>
  <c r="F90" i="1" s="1"/>
  <c r="F98" i="1" s="1"/>
  <c r="E12" i="1"/>
  <c r="D12" i="1"/>
  <c r="D15" i="1" s="1"/>
  <c r="D85" i="1" s="1"/>
  <c r="D90" i="1" s="1"/>
  <c r="D98" i="1" s="1"/>
  <c r="C12" i="1"/>
  <c r="C15" i="1" s="1"/>
  <c r="B5" i="1"/>
  <c r="C40" i="1" s="1"/>
  <c r="B4" i="1"/>
  <c r="C38" i="1" s="1"/>
  <c r="CL206" i="1" l="1"/>
  <c r="CL127" i="1"/>
  <c r="CL103" i="1"/>
  <c r="AF206" i="1"/>
  <c r="AF127" i="1"/>
  <c r="AF103" i="1"/>
  <c r="AR206" i="1"/>
  <c r="AR127" i="1"/>
  <c r="AR103" i="1"/>
  <c r="BD206" i="1"/>
  <c r="BD127" i="1"/>
  <c r="BD103" i="1"/>
  <c r="BP206" i="1"/>
  <c r="BP127" i="1"/>
  <c r="BP103" i="1"/>
  <c r="CB206" i="1"/>
  <c r="CB127" i="1"/>
  <c r="CB103" i="1"/>
  <c r="CN206" i="1"/>
  <c r="CN127" i="1"/>
  <c r="CN103" i="1"/>
  <c r="CZ206" i="1"/>
  <c r="CZ127" i="1"/>
  <c r="CZ103" i="1"/>
  <c r="DL206" i="1"/>
  <c r="DL127" i="1"/>
  <c r="DL103" i="1"/>
  <c r="DX206" i="1"/>
  <c r="DX127" i="1"/>
  <c r="DX103" i="1"/>
  <c r="EJ206" i="1"/>
  <c r="EJ127" i="1"/>
  <c r="EJ103" i="1"/>
  <c r="EV206" i="1"/>
  <c r="EV127" i="1"/>
  <c r="EV103" i="1"/>
  <c r="FH206" i="1"/>
  <c r="FH127" i="1"/>
  <c r="FH103" i="1"/>
  <c r="FT206" i="1"/>
  <c r="FT127" i="1"/>
  <c r="FT103" i="1"/>
  <c r="AK206" i="1"/>
  <c r="AK127" i="1"/>
  <c r="AK103" i="1"/>
  <c r="DE206" i="1"/>
  <c r="DE127" i="1"/>
  <c r="DE103" i="1"/>
  <c r="R206" i="1"/>
  <c r="R127" i="1"/>
  <c r="R103" i="1"/>
  <c r="H206" i="1"/>
  <c r="H127" i="1"/>
  <c r="H103" i="1"/>
  <c r="AS206" i="1"/>
  <c r="AS127" i="1"/>
  <c r="AS103" i="1"/>
  <c r="BE206" i="1"/>
  <c r="BE127" i="1"/>
  <c r="BE103" i="1"/>
  <c r="BQ206" i="1"/>
  <c r="BQ127" i="1"/>
  <c r="BQ103" i="1"/>
  <c r="CC206" i="1"/>
  <c r="CC127" i="1"/>
  <c r="CC103" i="1"/>
  <c r="CO206" i="1"/>
  <c r="CO127" i="1"/>
  <c r="CO103" i="1"/>
  <c r="DA206" i="1"/>
  <c r="DA127" i="1"/>
  <c r="DA103" i="1"/>
  <c r="DM206" i="1"/>
  <c r="DM127" i="1"/>
  <c r="DM103" i="1"/>
  <c r="DY206" i="1"/>
  <c r="DY127" i="1"/>
  <c r="DY103" i="1"/>
  <c r="EK206" i="1"/>
  <c r="EK127" i="1"/>
  <c r="EK103" i="1"/>
  <c r="EW206" i="1"/>
  <c r="EW127" i="1"/>
  <c r="EW103" i="1"/>
  <c r="FI206" i="1"/>
  <c r="FI127" i="1"/>
  <c r="FI103" i="1"/>
  <c r="FU206" i="1"/>
  <c r="FU127" i="1"/>
  <c r="FU103" i="1"/>
  <c r="AO206" i="1"/>
  <c r="AO127" i="1"/>
  <c r="AO103" i="1"/>
  <c r="DI206" i="1"/>
  <c r="DI127" i="1"/>
  <c r="DI103" i="1"/>
  <c r="AP206" i="1"/>
  <c r="AP127" i="1"/>
  <c r="AP103" i="1"/>
  <c r="T206" i="1"/>
  <c r="T127" i="1"/>
  <c r="T103" i="1"/>
  <c r="C121" i="1"/>
  <c r="C118" i="1"/>
  <c r="FX38" i="1"/>
  <c r="FL38" i="1"/>
  <c r="EZ38" i="1"/>
  <c r="EN38" i="1"/>
  <c r="EB38" i="1"/>
  <c r="DP38" i="1"/>
  <c r="DD38" i="1"/>
  <c r="CR38" i="1"/>
  <c r="CF38" i="1"/>
  <c r="BT38" i="1"/>
  <c r="BH38" i="1"/>
  <c r="AV38" i="1"/>
  <c r="AJ38" i="1"/>
  <c r="X38" i="1"/>
  <c r="L38" i="1"/>
  <c r="FW38" i="1"/>
  <c r="FK38" i="1"/>
  <c r="EY38" i="1"/>
  <c r="EM38" i="1"/>
  <c r="EA38" i="1"/>
  <c r="DO38" i="1"/>
  <c r="DC38" i="1"/>
  <c r="CQ38" i="1"/>
  <c r="CE38" i="1"/>
  <c r="BS38" i="1"/>
  <c r="BG38" i="1"/>
  <c r="AU38" i="1"/>
  <c r="AI38" i="1"/>
  <c r="W38" i="1"/>
  <c r="K38" i="1"/>
  <c r="FV38" i="1"/>
  <c r="FJ38" i="1"/>
  <c r="EX38" i="1"/>
  <c r="EL38" i="1"/>
  <c r="DZ38" i="1"/>
  <c r="DN38" i="1"/>
  <c r="DB38" i="1"/>
  <c r="CP38" i="1"/>
  <c r="CD38" i="1"/>
  <c r="BR38" i="1"/>
  <c r="BF38" i="1"/>
  <c r="AT38" i="1"/>
  <c r="AH38" i="1"/>
  <c r="V38" i="1"/>
  <c r="J38" i="1"/>
  <c r="FU38" i="1"/>
  <c r="FI38" i="1"/>
  <c r="EW38" i="1"/>
  <c r="EK38" i="1"/>
  <c r="DY38" i="1"/>
  <c r="DM38" i="1"/>
  <c r="DA38" i="1"/>
  <c r="CO38" i="1"/>
  <c r="CC38" i="1"/>
  <c r="BQ38" i="1"/>
  <c r="BE38" i="1"/>
  <c r="AS38" i="1"/>
  <c r="AG38" i="1"/>
  <c r="U38" i="1"/>
  <c r="I38" i="1"/>
  <c r="FT38" i="1"/>
  <c r="FH38" i="1"/>
  <c r="EV38" i="1"/>
  <c r="EJ38" i="1"/>
  <c r="DX38" i="1"/>
  <c r="DL38" i="1"/>
  <c r="CZ38" i="1"/>
  <c r="CN38" i="1"/>
  <c r="CB38" i="1"/>
  <c r="BP38" i="1"/>
  <c r="BD38" i="1"/>
  <c r="AR38" i="1"/>
  <c r="AF38" i="1"/>
  <c r="T38" i="1"/>
  <c r="H38" i="1"/>
  <c r="FS38" i="1"/>
  <c r="FG38" i="1"/>
  <c r="EU38" i="1"/>
  <c r="EI38" i="1"/>
  <c r="DW38" i="1"/>
  <c r="DK38" i="1"/>
  <c r="CY38" i="1"/>
  <c r="CM38" i="1"/>
  <c r="CA38" i="1"/>
  <c r="BO38" i="1"/>
  <c r="BC38" i="1"/>
  <c r="AQ38" i="1"/>
  <c r="AE38" i="1"/>
  <c r="S38" i="1"/>
  <c r="G38" i="1"/>
  <c r="FR38" i="1"/>
  <c r="FF38" i="1"/>
  <c r="ET38" i="1"/>
  <c r="EH38" i="1"/>
  <c r="DV38" i="1"/>
  <c r="DJ38" i="1"/>
  <c r="CX38" i="1"/>
  <c r="CL38" i="1"/>
  <c r="BZ38" i="1"/>
  <c r="BN38" i="1"/>
  <c r="BB38" i="1"/>
  <c r="AP38" i="1"/>
  <c r="AD38" i="1"/>
  <c r="R38" i="1"/>
  <c r="F38" i="1"/>
  <c r="FQ38" i="1"/>
  <c r="FE38" i="1"/>
  <c r="ES38" i="1"/>
  <c r="EG38" i="1"/>
  <c r="DU38" i="1"/>
  <c r="DI38" i="1"/>
  <c r="CW38" i="1"/>
  <c r="CK38" i="1"/>
  <c r="BY38" i="1"/>
  <c r="BM38" i="1"/>
  <c r="BA38" i="1"/>
  <c r="AO38" i="1"/>
  <c r="AC38" i="1"/>
  <c r="Q38" i="1"/>
  <c r="E38" i="1"/>
  <c r="FP38" i="1"/>
  <c r="FD38" i="1"/>
  <c r="ER38" i="1"/>
  <c r="EF38" i="1"/>
  <c r="DT38" i="1"/>
  <c r="DH38" i="1"/>
  <c r="CV38" i="1"/>
  <c r="CJ38" i="1"/>
  <c r="BX38" i="1"/>
  <c r="BL38" i="1"/>
  <c r="AZ38" i="1"/>
  <c r="AN38" i="1"/>
  <c r="AB38" i="1"/>
  <c r="P38" i="1"/>
  <c r="D38" i="1"/>
  <c r="FO38" i="1"/>
  <c r="FC38" i="1"/>
  <c r="EQ38" i="1"/>
  <c r="EE38" i="1"/>
  <c r="DS38" i="1"/>
  <c r="DG38" i="1"/>
  <c r="CU38" i="1"/>
  <c r="CI38" i="1"/>
  <c r="BW38" i="1"/>
  <c r="BK38" i="1"/>
  <c r="AY38" i="1"/>
  <c r="AM38" i="1"/>
  <c r="AA38" i="1"/>
  <c r="O38" i="1"/>
  <c r="FN38" i="1"/>
  <c r="FB38" i="1"/>
  <c r="EP38" i="1"/>
  <c r="ED38" i="1"/>
  <c r="DR38" i="1"/>
  <c r="DF38" i="1"/>
  <c r="CT38" i="1"/>
  <c r="CH38" i="1"/>
  <c r="BV38" i="1"/>
  <c r="BJ38" i="1"/>
  <c r="AX38" i="1"/>
  <c r="AL38" i="1"/>
  <c r="Z38" i="1"/>
  <c r="N38" i="1"/>
  <c r="FM38" i="1"/>
  <c r="FA38" i="1"/>
  <c r="EO38" i="1"/>
  <c r="EC38" i="1"/>
  <c r="DQ38" i="1"/>
  <c r="DE38" i="1"/>
  <c r="CS38" i="1"/>
  <c r="CG38" i="1"/>
  <c r="BU38" i="1"/>
  <c r="BI38" i="1"/>
  <c r="AW38" i="1"/>
  <c r="AK38" i="1"/>
  <c r="Y38" i="1"/>
  <c r="M38" i="1"/>
  <c r="J206" i="1"/>
  <c r="J127" i="1"/>
  <c r="J103" i="1"/>
  <c r="BF206" i="1"/>
  <c r="BF127" i="1"/>
  <c r="BF103" i="1"/>
  <c r="BR206" i="1"/>
  <c r="BR127" i="1"/>
  <c r="BR103" i="1"/>
  <c r="CD206" i="1"/>
  <c r="CD127" i="1"/>
  <c r="CD103" i="1"/>
  <c r="CP206" i="1"/>
  <c r="CP127" i="1"/>
  <c r="CP103" i="1"/>
  <c r="DB206" i="1"/>
  <c r="DB127" i="1"/>
  <c r="DB103" i="1"/>
  <c r="DN206" i="1"/>
  <c r="DN127" i="1"/>
  <c r="DN103" i="1"/>
  <c r="DZ206" i="1"/>
  <c r="DZ127" i="1"/>
  <c r="DZ103" i="1"/>
  <c r="EL206" i="1"/>
  <c r="EL127" i="1"/>
  <c r="EL103" i="1"/>
  <c r="EX206" i="1"/>
  <c r="EX127" i="1"/>
  <c r="EX103" i="1"/>
  <c r="FJ206" i="1"/>
  <c r="FJ127" i="1"/>
  <c r="FJ103" i="1"/>
  <c r="FV206" i="1"/>
  <c r="FV127" i="1"/>
  <c r="FV103" i="1"/>
  <c r="AW206" i="1"/>
  <c r="AW127" i="1"/>
  <c r="AW103" i="1"/>
  <c r="DQ206" i="1"/>
  <c r="DQ127" i="1"/>
  <c r="DQ103" i="1"/>
  <c r="G206" i="1"/>
  <c r="G127" i="1"/>
  <c r="G103" i="1"/>
  <c r="U206" i="1"/>
  <c r="U127" i="1"/>
  <c r="U103" i="1"/>
  <c r="C207" i="1"/>
  <c r="C173" i="1"/>
  <c r="FQ40" i="1"/>
  <c r="FE40" i="1"/>
  <c r="ES40" i="1"/>
  <c r="EG40" i="1"/>
  <c r="DU40" i="1"/>
  <c r="DI40" i="1"/>
  <c r="CW40" i="1"/>
  <c r="CK40" i="1"/>
  <c r="BY40" i="1"/>
  <c r="BM40" i="1"/>
  <c r="BA40" i="1"/>
  <c r="AO40" i="1"/>
  <c r="AC40" i="1"/>
  <c r="Q40" i="1"/>
  <c r="E40" i="1"/>
  <c r="FP40" i="1"/>
  <c r="FD40" i="1"/>
  <c r="ER40" i="1"/>
  <c r="EF40" i="1"/>
  <c r="DT40" i="1"/>
  <c r="DH40" i="1"/>
  <c r="CV40" i="1"/>
  <c r="CJ40" i="1"/>
  <c r="BX40" i="1"/>
  <c r="BL40" i="1"/>
  <c r="AZ40" i="1"/>
  <c r="AN40" i="1"/>
  <c r="AB40" i="1"/>
  <c r="P40" i="1"/>
  <c r="D40" i="1"/>
  <c r="FO40" i="1"/>
  <c r="FC40" i="1"/>
  <c r="EQ40" i="1"/>
  <c r="EE40" i="1"/>
  <c r="DS40" i="1"/>
  <c r="DG40" i="1"/>
  <c r="CU40" i="1"/>
  <c r="CI40" i="1"/>
  <c r="BW40" i="1"/>
  <c r="BK40" i="1"/>
  <c r="AY40" i="1"/>
  <c r="AM40" i="1"/>
  <c r="AA40" i="1"/>
  <c r="O40" i="1"/>
  <c r="FN40" i="1"/>
  <c r="FB40" i="1"/>
  <c r="EP40" i="1"/>
  <c r="ED40" i="1"/>
  <c r="DR40" i="1"/>
  <c r="DF40" i="1"/>
  <c r="CT40" i="1"/>
  <c r="CH40" i="1"/>
  <c r="BV40" i="1"/>
  <c r="BJ40" i="1"/>
  <c r="AX40" i="1"/>
  <c r="AL40" i="1"/>
  <c r="Z40" i="1"/>
  <c r="N40" i="1"/>
  <c r="FM40" i="1"/>
  <c r="FA40" i="1"/>
  <c r="EO40" i="1"/>
  <c r="EC40" i="1"/>
  <c r="DQ40" i="1"/>
  <c r="DE40" i="1"/>
  <c r="CS40" i="1"/>
  <c r="CG40" i="1"/>
  <c r="BU40" i="1"/>
  <c r="BI40" i="1"/>
  <c r="AW40" i="1"/>
  <c r="AK40" i="1"/>
  <c r="Y40" i="1"/>
  <c r="M40" i="1"/>
  <c r="FX40" i="1"/>
  <c r="FL40" i="1"/>
  <c r="EZ40" i="1"/>
  <c r="EN40" i="1"/>
  <c r="EB40" i="1"/>
  <c r="DP40" i="1"/>
  <c r="DD40" i="1"/>
  <c r="CR40" i="1"/>
  <c r="CF40" i="1"/>
  <c r="BT40" i="1"/>
  <c r="BH40" i="1"/>
  <c r="AV40" i="1"/>
  <c r="AJ40" i="1"/>
  <c r="X40" i="1"/>
  <c r="L40" i="1"/>
  <c r="FW40" i="1"/>
  <c r="FK40" i="1"/>
  <c r="EY40" i="1"/>
  <c r="EM40" i="1"/>
  <c r="EA40" i="1"/>
  <c r="DO40" i="1"/>
  <c r="DC40" i="1"/>
  <c r="CQ40" i="1"/>
  <c r="CE40" i="1"/>
  <c r="BS40" i="1"/>
  <c r="BG40" i="1"/>
  <c r="AU40" i="1"/>
  <c r="AI40" i="1"/>
  <c r="W40" i="1"/>
  <c r="K40" i="1"/>
  <c r="FV40" i="1"/>
  <c r="FJ40" i="1"/>
  <c r="EX40" i="1"/>
  <c r="EL40" i="1"/>
  <c r="DZ40" i="1"/>
  <c r="DN40" i="1"/>
  <c r="DB40" i="1"/>
  <c r="CP40" i="1"/>
  <c r="CD40" i="1"/>
  <c r="BR40" i="1"/>
  <c r="BF40" i="1"/>
  <c r="AT40" i="1"/>
  <c r="AH40" i="1"/>
  <c r="V40" i="1"/>
  <c r="J40" i="1"/>
  <c r="FU40" i="1"/>
  <c r="FI40" i="1"/>
  <c r="EW40" i="1"/>
  <c r="EK40" i="1"/>
  <c r="DY40" i="1"/>
  <c r="DM40" i="1"/>
  <c r="DA40" i="1"/>
  <c r="CO40" i="1"/>
  <c r="CC40" i="1"/>
  <c r="BQ40" i="1"/>
  <c r="BE40" i="1"/>
  <c r="AS40" i="1"/>
  <c r="AG40" i="1"/>
  <c r="U40" i="1"/>
  <c r="I40" i="1"/>
  <c r="FT40" i="1"/>
  <c r="FH40" i="1"/>
  <c r="EV40" i="1"/>
  <c r="EJ40" i="1"/>
  <c r="DX40" i="1"/>
  <c r="DL40" i="1"/>
  <c r="CZ40" i="1"/>
  <c r="CN40" i="1"/>
  <c r="CB40" i="1"/>
  <c r="BP40" i="1"/>
  <c r="BD40" i="1"/>
  <c r="AR40" i="1"/>
  <c r="AF40" i="1"/>
  <c r="T40" i="1"/>
  <c r="H40" i="1"/>
  <c r="FS40" i="1"/>
  <c r="FG40" i="1"/>
  <c r="EU40" i="1"/>
  <c r="EI40" i="1"/>
  <c r="DW40" i="1"/>
  <c r="DK40" i="1"/>
  <c r="CY40" i="1"/>
  <c r="CM40" i="1"/>
  <c r="CA40" i="1"/>
  <c r="BO40" i="1"/>
  <c r="BC40" i="1"/>
  <c r="AQ40" i="1"/>
  <c r="AE40" i="1"/>
  <c r="S40" i="1"/>
  <c r="G40" i="1"/>
  <c r="FR40" i="1"/>
  <c r="FF40" i="1"/>
  <c r="ET40" i="1"/>
  <c r="EH40" i="1"/>
  <c r="DV40" i="1"/>
  <c r="DJ40" i="1"/>
  <c r="CX40" i="1"/>
  <c r="CL40" i="1"/>
  <c r="BZ40" i="1"/>
  <c r="BN40" i="1"/>
  <c r="BB40" i="1"/>
  <c r="AP40" i="1"/>
  <c r="AD40" i="1"/>
  <c r="R40" i="1"/>
  <c r="F40" i="1"/>
  <c r="AT206" i="1"/>
  <c r="AT127" i="1"/>
  <c r="AT103" i="1"/>
  <c r="AI206" i="1"/>
  <c r="AI127" i="1"/>
  <c r="AI103" i="1"/>
  <c r="BS206" i="1"/>
  <c r="BS127" i="1"/>
  <c r="BS103" i="1"/>
  <c r="CQ206" i="1"/>
  <c r="CQ127" i="1"/>
  <c r="CQ103" i="1"/>
  <c r="DC206" i="1"/>
  <c r="DC127" i="1"/>
  <c r="DC103" i="1"/>
  <c r="DO206" i="1"/>
  <c r="DO127" i="1"/>
  <c r="DO103" i="1"/>
  <c r="EA206" i="1"/>
  <c r="EA127" i="1"/>
  <c r="EA103" i="1"/>
  <c r="EM206" i="1"/>
  <c r="EM127" i="1"/>
  <c r="EM103" i="1"/>
  <c r="EY206" i="1"/>
  <c r="EY127" i="1"/>
  <c r="EY103" i="1"/>
  <c r="FK206" i="1"/>
  <c r="FK127" i="1"/>
  <c r="FK103" i="1"/>
  <c r="FW206" i="1"/>
  <c r="FW127" i="1"/>
  <c r="FW103" i="1"/>
  <c r="BA206" i="1"/>
  <c r="BA127" i="1"/>
  <c r="BA103" i="1"/>
  <c r="DU206" i="1"/>
  <c r="DU127" i="1"/>
  <c r="DU103" i="1"/>
  <c r="BN206" i="1"/>
  <c r="BN127" i="1"/>
  <c r="BN103" i="1"/>
  <c r="I206" i="1"/>
  <c r="I127" i="1"/>
  <c r="I103" i="1"/>
  <c r="V206" i="1"/>
  <c r="V127" i="1"/>
  <c r="V103" i="1"/>
  <c r="K206" i="1"/>
  <c r="K127" i="1"/>
  <c r="K103" i="1"/>
  <c r="AU206" i="1"/>
  <c r="AU127" i="1"/>
  <c r="AU103" i="1"/>
  <c r="CE206" i="1"/>
  <c r="CE127" i="1"/>
  <c r="CE103" i="1"/>
  <c r="AJ206" i="1"/>
  <c r="AJ127" i="1"/>
  <c r="AJ103" i="1"/>
  <c r="BH206" i="1"/>
  <c r="BH127" i="1"/>
  <c r="BH103" i="1"/>
  <c r="CF206" i="1"/>
  <c r="CF127" i="1"/>
  <c r="CF103" i="1"/>
  <c r="DD206" i="1"/>
  <c r="DD127" i="1"/>
  <c r="DD103" i="1"/>
  <c r="EB206" i="1"/>
  <c r="EB127" i="1"/>
  <c r="EB103" i="1"/>
  <c r="EZ206" i="1"/>
  <c r="EZ127" i="1"/>
  <c r="EZ103" i="1"/>
  <c r="FX206" i="1"/>
  <c r="FX127" i="1"/>
  <c r="FX103" i="1"/>
  <c r="BI206" i="1"/>
  <c r="BI127" i="1"/>
  <c r="BI103" i="1"/>
  <c r="EC206" i="1"/>
  <c r="EC127" i="1"/>
  <c r="EC103" i="1"/>
  <c r="S206" i="1"/>
  <c r="S127" i="1"/>
  <c r="S103" i="1"/>
  <c r="AG206" i="1"/>
  <c r="AG127" i="1"/>
  <c r="AG103" i="1"/>
  <c r="AH206" i="1"/>
  <c r="AH127" i="1"/>
  <c r="AH103" i="1"/>
  <c r="W206" i="1"/>
  <c r="W127" i="1"/>
  <c r="W103" i="1"/>
  <c r="BG206" i="1"/>
  <c r="BG127" i="1"/>
  <c r="BG103" i="1"/>
  <c r="L206" i="1"/>
  <c r="L127" i="1"/>
  <c r="L103" i="1"/>
  <c r="X206" i="1"/>
  <c r="X127" i="1"/>
  <c r="X103" i="1"/>
  <c r="AV206" i="1"/>
  <c r="AV127" i="1"/>
  <c r="AV103" i="1"/>
  <c r="BT206" i="1"/>
  <c r="BT127" i="1"/>
  <c r="BT103" i="1"/>
  <c r="CR206" i="1"/>
  <c r="CR127" i="1"/>
  <c r="CR103" i="1"/>
  <c r="DP206" i="1"/>
  <c r="DP127" i="1"/>
  <c r="DP103" i="1"/>
  <c r="EN206" i="1"/>
  <c r="EN127" i="1"/>
  <c r="EN103" i="1"/>
  <c r="FL206" i="1"/>
  <c r="FL127" i="1"/>
  <c r="FL103" i="1"/>
  <c r="BM206" i="1"/>
  <c r="BM127" i="1"/>
  <c r="BM103" i="1"/>
  <c r="EG206" i="1"/>
  <c r="EG127" i="1"/>
  <c r="EG103" i="1"/>
  <c r="AD206" i="1"/>
  <c r="AD127" i="1"/>
  <c r="AD103" i="1"/>
  <c r="N206" i="1"/>
  <c r="N127" i="1"/>
  <c r="N103" i="1"/>
  <c r="BV206" i="1"/>
  <c r="BV127" i="1"/>
  <c r="BV103" i="1"/>
  <c r="CT206" i="1"/>
  <c r="CT127" i="1"/>
  <c r="CT103" i="1"/>
  <c r="DF206" i="1"/>
  <c r="DF127" i="1"/>
  <c r="DF103" i="1"/>
  <c r="DR206" i="1"/>
  <c r="DR127" i="1"/>
  <c r="DR103" i="1"/>
  <c r="ED206" i="1"/>
  <c r="ED127" i="1"/>
  <c r="ED103" i="1"/>
  <c r="EP206" i="1"/>
  <c r="EP127" i="1"/>
  <c r="EP103" i="1"/>
  <c r="FB206" i="1"/>
  <c r="FB127" i="1"/>
  <c r="FB103" i="1"/>
  <c r="FN206" i="1"/>
  <c r="FN127" i="1"/>
  <c r="FN103" i="1"/>
  <c r="BU206" i="1"/>
  <c r="BU127" i="1"/>
  <c r="BU103" i="1"/>
  <c r="EO206" i="1"/>
  <c r="EO127" i="1"/>
  <c r="EO103" i="1"/>
  <c r="BB206" i="1"/>
  <c r="BB127" i="1"/>
  <c r="BB103" i="1"/>
  <c r="Z206" i="1"/>
  <c r="Z127" i="1"/>
  <c r="Z103" i="1"/>
  <c r="BJ206" i="1"/>
  <c r="BJ127" i="1"/>
  <c r="BJ103" i="1"/>
  <c r="AA206" i="1"/>
  <c r="AA127" i="1"/>
  <c r="AA103" i="1"/>
  <c r="BK206" i="1"/>
  <c r="BK127" i="1"/>
  <c r="BK103" i="1"/>
  <c r="CI206" i="1"/>
  <c r="CI127" i="1"/>
  <c r="CI103" i="1"/>
  <c r="CU206" i="1"/>
  <c r="CU127" i="1"/>
  <c r="CU103" i="1"/>
  <c r="DG206" i="1"/>
  <c r="DG127" i="1"/>
  <c r="DG103" i="1"/>
  <c r="DS206" i="1"/>
  <c r="DS127" i="1"/>
  <c r="DS103" i="1"/>
  <c r="EE206" i="1"/>
  <c r="EE127" i="1"/>
  <c r="EE103" i="1"/>
  <c r="EQ206" i="1"/>
  <c r="EQ127" i="1"/>
  <c r="EQ103" i="1"/>
  <c r="FC206" i="1"/>
  <c r="FC127" i="1"/>
  <c r="FC103" i="1"/>
  <c r="FO206" i="1"/>
  <c r="FO127" i="1"/>
  <c r="FO103" i="1"/>
  <c r="E206" i="1"/>
  <c r="E127" i="1"/>
  <c r="E103" i="1"/>
  <c r="BY206" i="1"/>
  <c r="BY127" i="1"/>
  <c r="BY103" i="1"/>
  <c r="ES206" i="1"/>
  <c r="ES127" i="1"/>
  <c r="ES103" i="1"/>
  <c r="CX206" i="1"/>
  <c r="CX127" i="1"/>
  <c r="CX103" i="1"/>
  <c r="AX206" i="1"/>
  <c r="AX127" i="1"/>
  <c r="AX103" i="1"/>
  <c r="O206" i="1"/>
  <c r="O127" i="1"/>
  <c r="O103" i="1"/>
  <c r="AY206" i="1"/>
  <c r="AY127" i="1"/>
  <c r="AY103" i="1"/>
  <c r="D206" i="1"/>
  <c r="D127" i="1"/>
  <c r="D103" i="1"/>
  <c r="AB206" i="1"/>
  <c r="AB127" i="1"/>
  <c r="AB103" i="1"/>
  <c r="AZ206" i="1"/>
  <c r="AZ127" i="1"/>
  <c r="AZ103" i="1"/>
  <c r="BX206" i="1"/>
  <c r="BX127" i="1"/>
  <c r="BX103" i="1"/>
  <c r="CV206" i="1"/>
  <c r="CV127" i="1"/>
  <c r="CV103" i="1"/>
  <c r="DT206" i="1"/>
  <c r="DT127" i="1"/>
  <c r="DT103" i="1"/>
  <c r="ER206" i="1"/>
  <c r="ER127" i="1"/>
  <c r="ER103" i="1"/>
  <c r="FP206" i="1"/>
  <c r="FP127" i="1"/>
  <c r="FP103" i="1"/>
  <c r="M206" i="1"/>
  <c r="M127" i="1"/>
  <c r="M103" i="1"/>
  <c r="CG206" i="1"/>
  <c r="CG127" i="1"/>
  <c r="CG103" i="1"/>
  <c r="FA206" i="1"/>
  <c r="FA127" i="1"/>
  <c r="FA103" i="1"/>
  <c r="BZ206" i="1"/>
  <c r="BZ127" i="1"/>
  <c r="BZ103" i="1"/>
  <c r="AL206" i="1"/>
  <c r="AL127" i="1"/>
  <c r="AL103" i="1"/>
  <c r="CH206" i="1"/>
  <c r="CH127" i="1"/>
  <c r="CH103" i="1"/>
  <c r="C85" i="1"/>
  <c r="AM206" i="1"/>
  <c r="AM127" i="1"/>
  <c r="AM103" i="1"/>
  <c r="BW206" i="1"/>
  <c r="BW127" i="1"/>
  <c r="BW103" i="1"/>
  <c r="P206" i="1"/>
  <c r="P127" i="1"/>
  <c r="P103" i="1"/>
  <c r="AN206" i="1"/>
  <c r="AN127" i="1"/>
  <c r="AN103" i="1"/>
  <c r="BL206" i="1"/>
  <c r="BL127" i="1"/>
  <c r="BL103" i="1"/>
  <c r="CJ206" i="1"/>
  <c r="CJ127" i="1"/>
  <c r="CJ103" i="1"/>
  <c r="DH206" i="1"/>
  <c r="DH127" i="1"/>
  <c r="DH103" i="1"/>
  <c r="EF206" i="1"/>
  <c r="EF127" i="1"/>
  <c r="EF103" i="1"/>
  <c r="FD206" i="1"/>
  <c r="FD127" i="1"/>
  <c r="FD103" i="1"/>
  <c r="Q206" i="1"/>
  <c r="Q127" i="1"/>
  <c r="Q103" i="1"/>
  <c r="CK206" i="1"/>
  <c r="CK127" i="1"/>
  <c r="CK103" i="1"/>
  <c r="FE206" i="1"/>
  <c r="FE127" i="1"/>
  <c r="FE103" i="1"/>
  <c r="DJ206" i="1"/>
  <c r="DJ127" i="1"/>
  <c r="DJ103" i="1"/>
  <c r="DV206" i="1"/>
  <c r="DV127" i="1"/>
  <c r="DV103" i="1"/>
  <c r="EH206" i="1"/>
  <c r="EH127" i="1"/>
  <c r="EH103" i="1"/>
  <c r="ET206" i="1"/>
  <c r="ET127" i="1"/>
  <c r="ET103" i="1"/>
  <c r="FF206" i="1"/>
  <c r="FF127" i="1"/>
  <c r="FF103" i="1"/>
  <c r="FR206" i="1"/>
  <c r="FR127" i="1"/>
  <c r="FR103" i="1"/>
  <c r="Y206" i="1"/>
  <c r="Y127" i="1"/>
  <c r="Y103" i="1"/>
  <c r="CS206" i="1"/>
  <c r="CS127" i="1"/>
  <c r="CS103" i="1"/>
  <c r="FM206" i="1"/>
  <c r="FM127" i="1"/>
  <c r="FM103" i="1"/>
  <c r="F206" i="1"/>
  <c r="F127" i="1"/>
  <c r="F103" i="1"/>
  <c r="AE206" i="1"/>
  <c r="AE127" i="1"/>
  <c r="AE103" i="1"/>
  <c r="AQ206" i="1"/>
  <c r="AQ127" i="1"/>
  <c r="AQ103" i="1"/>
  <c r="BC206" i="1"/>
  <c r="BC127" i="1"/>
  <c r="BC103" i="1"/>
  <c r="BO206" i="1"/>
  <c r="BO127" i="1"/>
  <c r="BO103" i="1"/>
  <c r="CA206" i="1"/>
  <c r="CA127" i="1"/>
  <c r="CA103" i="1"/>
  <c r="CM206" i="1"/>
  <c r="CM127" i="1"/>
  <c r="CM103" i="1"/>
  <c r="CY206" i="1"/>
  <c r="CY127" i="1"/>
  <c r="CY103" i="1"/>
  <c r="DK206" i="1"/>
  <c r="DK127" i="1"/>
  <c r="DK103" i="1"/>
  <c r="DW206" i="1"/>
  <c r="DW127" i="1"/>
  <c r="DW103" i="1"/>
  <c r="EI206" i="1"/>
  <c r="EI127" i="1"/>
  <c r="EI103" i="1"/>
  <c r="EU206" i="1"/>
  <c r="EU127" i="1"/>
  <c r="EU103" i="1"/>
  <c r="FG206" i="1"/>
  <c r="FG127" i="1"/>
  <c r="FG103" i="1"/>
  <c r="FS206" i="1"/>
  <c r="FS127" i="1"/>
  <c r="FS103" i="1"/>
  <c r="AC206" i="1"/>
  <c r="AC127" i="1"/>
  <c r="AC103" i="1"/>
  <c r="CW206" i="1"/>
  <c r="CW127" i="1"/>
  <c r="CW103" i="1"/>
  <c r="FQ206" i="1"/>
  <c r="FQ127" i="1"/>
  <c r="FQ103" i="1"/>
  <c r="M105" i="1"/>
  <c r="Y105" i="1"/>
  <c r="AK105" i="1"/>
  <c r="AW105" i="1"/>
  <c r="BI105" i="1"/>
  <c r="BU105" i="1"/>
  <c r="CG105" i="1"/>
  <c r="CS105" i="1"/>
  <c r="DE105" i="1"/>
  <c r="DQ105" i="1"/>
  <c r="EC105" i="1"/>
  <c r="EO105" i="1"/>
  <c r="FA105" i="1"/>
  <c r="FM105" i="1"/>
  <c r="FZ96" i="1"/>
  <c r="H137" i="1"/>
  <c r="H139" i="1" s="1"/>
  <c r="H138" i="1"/>
  <c r="T137" i="1"/>
  <c r="T139" i="1" s="1"/>
  <c r="T138" i="1"/>
  <c r="AF137" i="1"/>
  <c r="AF139" i="1" s="1"/>
  <c r="AF138" i="1"/>
  <c r="AR137" i="1"/>
  <c r="AR139" i="1" s="1"/>
  <c r="AR138" i="1"/>
  <c r="BD137" i="1"/>
  <c r="BD139" i="1" s="1"/>
  <c r="BD138" i="1"/>
  <c r="BP137" i="1"/>
  <c r="BP139" i="1" s="1"/>
  <c r="BP138" i="1"/>
  <c r="CB137" i="1"/>
  <c r="CB139" i="1" s="1"/>
  <c r="CB138" i="1"/>
  <c r="CN137" i="1"/>
  <c r="CN139" i="1" s="1"/>
  <c r="CN138" i="1"/>
  <c r="CZ137" i="1"/>
  <c r="CZ139" i="1" s="1"/>
  <c r="CZ138" i="1"/>
  <c r="DL137" i="1"/>
  <c r="DL139" i="1" s="1"/>
  <c r="DL138" i="1"/>
  <c r="DX137" i="1"/>
  <c r="DX139" i="1" s="1"/>
  <c r="DX138" i="1"/>
  <c r="EJ137" i="1"/>
  <c r="EJ139" i="1" s="1"/>
  <c r="EJ138" i="1"/>
  <c r="EV137" i="1"/>
  <c r="EV139" i="1" s="1"/>
  <c r="EV138" i="1"/>
  <c r="FZ94" i="1"/>
  <c r="FZ93" i="1"/>
  <c r="FZ63" i="1"/>
  <c r="FZ101" i="1"/>
  <c r="J105" i="1"/>
  <c r="FZ105" i="1" s="1"/>
  <c r="V105" i="1"/>
  <c r="AH105" i="1"/>
  <c r="AT105" i="1"/>
  <c r="BF105" i="1"/>
  <c r="BR105" i="1"/>
  <c r="CD105" i="1"/>
  <c r="CP105" i="1"/>
  <c r="DB105" i="1"/>
  <c r="DN105" i="1"/>
  <c r="DZ105" i="1"/>
  <c r="EL105" i="1"/>
  <c r="EX105" i="1"/>
  <c r="FJ105" i="1"/>
  <c r="FV105" i="1"/>
  <c r="FZ97" i="1"/>
  <c r="FZ99" i="1"/>
  <c r="K208" i="1"/>
  <c r="W208" i="1"/>
  <c r="AI208" i="1"/>
  <c r="AU208" i="1"/>
  <c r="BG208" i="1"/>
  <c r="BS208" i="1"/>
  <c r="CE208" i="1"/>
  <c r="CQ208" i="1"/>
  <c r="DC208" i="1"/>
  <c r="DO208" i="1"/>
  <c r="EA208" i="1"/>
  <c r="EM208" i="1"/>
  <c r="EY208" i="1"/>
  <c r="FK208" i="1"/>
  <c r="FW208" i="1"/>
  <c r="E137" i="1"/>
  <c r="E139" i="1" s="1"/>
  <c r="E138" i="1"/>
  <c r="Q137" i="1"/>
  <c r="Q139" i="1" s="1"/>
  <c r="Q138" i="1"/>
  <c r="AC137" i="1"/>
  <c r="AC139" i="1" s="1"/>
  <c r="AC138" i="1"/>
  <c r="AO137" i="1"/>
  <c r="AO139" i="1" s="1"/>
  <c r="AO138" i="1"/>
  <c r="BA137" i="1"/>
  <c r="BA139" i="1" s="1"/>
  <c r="BA138" i="1"/>
  <c r="BM137" i="1"/>
  <c r="BM139" i="1" s="1"/>
  <c r="BM138" i="1"/>
  <c r="BY137" i="1"/>
  <c r="BY139" i="1" s="1"/>
  <c r="BY138" i="1"/>
  <c r="CK137" i="1"/>
  <c r="CK139" i="1" s="1"/>
  <c r="CK138" i="1"/>
  <c r="CW137" i="1"/>
  <c r="CW139" i="1" s="1"/>
  <c r="CW138" i="1"/>
  <c r="DI137" i="1"/>
  <c r="DI139" i="1" s="1"/>
  <c r="DI138" i="1"/>
  <c r="DU137" i="1"/>
  <c r="DU139" i="1" s="1"/>
  <c r="DU138" i="1"/>
  <c r="EG137" i="1"/>
  <c r="EG139" i="1" s="1"/>
  <c r="EG138" i="1"/>
  <c r="ES137" i="1"/>
  <c r="ES139" i="1" s="1"/>
  <c r="ES138" i="1"/>
  <c r="FE137" i="1"/>
  <c r="FE139" i="1" s="1"/>
  <c r="FE138" i="1"/>
  <c r="FQ137" i="1"/>
  <c r="FQ139" i="1" s="1"/>
  <c r="FQ138" i="1"/>
  <c r="L208" i="1"/>
  <c r="X208" i="1"/>
  <c r="AJ208" i="1"/>
  <c r="AV208" i="1"/>
  <c r="BH208" i="1"/>
  <c r="BT208" i="1"/>
  <c r="CF208" i="1"/>
  <c r="CR208" i="1"/>
  <c r="DD208" i="1"/>
  <c r="DP208" i="1"/>
  <c r="EB208" i="1"/>
  <c r="EN208" i="1"/>
  <c r="EZ208" i="1"/>
  <c r="FL208" i="1"/>
  <c r="FX208" i="1"/>
  <c r="F137" i="1"/>
  <c r="F139" i="1" s="1"/>
  <c r="F138" i="1"/>
  <c r="R137" i="1"/>
  <c r="R139" i="1" s="1"/>
  <c r="R138" i="1"/>
  <c r="AD137" i="1"/>
  <c r="AD139" i="1" s="1"/>
  <c r="AD138" i="1"/>
  <c r="AP137" i="1"/>
  <c r="AP139" i="1" s="1"/>
  <c r="AP138" i="1"/>
  <c r="BB137" i="1"/>
  <c r="BB139" i="1" s="1"/>
  <c r="BB138" i="1"/>
  <c r="BN137" i="1"/>
  <c r="BN139" i="1" s="1"/>
  <c r="BN138" i="1"/>
  <c r="BZ137" i="1"/>
  <c r="BZ139" i="1" s="1"/>
  <c r="BZ138" i="1"/>
  <c r="CL137" i="1"/>
  <c r="CL139" i="1" s="1"/>
  <c r="CL138" i="1"/>
  <c r="CX137" i="1"/>
  <c r="CX139" i="1" s="1"/>
  <c r="CX138" i="1"/>
  <c r="DJ137" i="1"/>
  <c r="DJ139" i="1" s="1"/>
  <c r="DJ138" i="1"/>
  <c r="DV137" i="1"/>
  <c r="DV139" i="1" s="1"/>
  <c r="DV138" i="1"/>
  <c r="EH137" i="1"/>
  <c r="EH139" i="1" s="1"/>
  <c r="EH138" i="1"/>
  <c r="ET137" i="1"/>
  <c r="ET139" i="1" s="1"/>
  <c r="ET138" i="1"/>
  <c r="FF137" i="1"/>
  <c r="FF139" i="1" s="1"/>
  <c r="FF138" i="1"/>
  <c r="FR137" i="1"/>
  <c r="FR139" i="1" s="1"/>
  <c r="FR138" i="1"/>
  <c r="M208" i="1"/>
  <c r="Y208" i="1"/>
  <c r="AK208" i="1"/>
  <c r="AW208" i="1"/>
  <c r="BI208" i="1"/>
  <c r="BU208" i="1"/>
  <c r="CG208" i="1"/>
  <c r="CS208" i="1"/>
  <c r="DE208" i="1"/>
  <c r="DQ208" i="1"/>
  <c r="EC208" i="1"/>
  <c r="EO208" i="1"/>
  <c r="FA208" i="1"/>
  <c r="FM208" i="1"/>
  <c r="G137" i="1"/>
  <c r="G139" i="1" s="1"/>
  <c r="G138" i="1"/>
  <c r="S137" i="1"/>
  <c r="S139" i="1" s="1"/>
  <c r="S138" i="1"/>
  <c r="AE137" i="1"/>
  <c r="AE139" i="1" s="1"/>
  <c r="AE138" i="1"/>
  <c r="AQ137" i="1"/>
  <c r="AQ139" i="1" s="1"/>
  <c r="AQ138" i="1"/>
  <c r="BC137" i="1"/>
  <c r="BC139" i="1" s="1"/>
  <c r="BC138" i="1"/>
  <c r="BO137" i="1"/>
  <c r="BO139" i="1" s="1"/>
  <c r="BO138" i="1"/>
  <c r="CA137" i="1"/>
  <c r="CA139" i="1" s="1"/>
  <c r="CA138" i="1"/>
  <c r="CM137" i="1"/>
  <c r="CM139" i="1" s="1"/>
  <c r="CM138" i="1"/>
  <c r="CY137" i="1"/>
  <c r="CY139" i="1" s="1"/>
  <c r="CY138" i="1"/>
  <c r="DK137" i="1"/>
  <c r="DK139" i="1" s="1"/>
  <c r="DK138" i="1"/>
  <c r="DW137" i="1"/>
  <c r="DW139" i="1" s="1"/>
  <c r="DW138" i="1"/>
  <c r="EI137" i="1"/>
  <c r="EI139" i="1" s="1"/>
  <c r="EI138" i="1"/>
  <c r="EU137" i="1"/>
  <c r="EU139" i="1" s="1"/>
  <c r="EU138" i="1"/>
  <c r="FG137" i="1"/>
  <c r="FG139" i="1" s="1"/>
  <c r="FG138" i="1"/>
  <c r="FS137" i="1"/>
  <c r="FS139" i="1" s="1"/>
  <c r="FS138" i="1"/>
  <c r="FH137" i="1"/>
  <c r="FH139" i="1" s="1"/>
  <c r="FH138" i="1"/>
  <c r="FT137" i="1"/>
  <c r="FT139" i="1" s="1"/>
  <c r="FT138" i="1"/>
  <c r="C208" i="1"/>
  <c r="O208" i="1"/>
  <c r="AA208" i="1"/>
  <c r="AM208" i="1"/>
  <c r="AY208" i="1"/>
  <c r="BK208" i="1"/>
  <c r="BW208" i="1"/>
  <c r="CI208" i="1"/>
  <c r="CU208" i="1"/>
  <c r="DG208" i="1"/>
  <c r="DS208" i="1"/>
  <c r="EE208" i="1"/>
  <c r="EQ208" i="1"/>
  <c r="FC208" i="1"/>
  <c r="FO208" i="1"/>
  <c r="I138" i="1"/>
  <c r="I137" i="1"/>
  <c r="I139" i="1" s="1"/>
  <c r="U138" i="1"/>
  <c r="U137" i="1"/>
  <c r="U139" i="1" s="1"/>
  <c r="AG138" i="1"/>
  <c r="AG137" i="1"/>
  <c r="AG139" i="1" s="1"/>
  <c r="AS138" i="1"/>
  <c r="AS137" i="1"/>
  <c r="AS139" i="1" s="1"/>
  <c r="BE137" i="1"/>
  <c r="BE139" i="1" s="1"/>
  <c r="BE138" i="1"/>
  <c r="BQ137" i="1"/>
  <c r="BQ139" i="1" s="1"/>
  <c r="BQ138" i="1"/>
  <c r="CC137" i="1"/>
  <c r="CC139" i="1" s="1"/>
  <c r="CC138" i="1"/>
  <c r="CO137" i="1"/>
  <c r="CO139" i="1" s="1"/>
  <c r="CO138" i="1"/>
  <c r="DA137" i="1"/>
  <c r="DA139" i="1" s="1"/>
  <c r="DA138" i="1"/>
  <c r="DM137" i="1"/>
  <c r="DM139" i="1" s="1"/>
  <c r="DM138" i="1"/>
  <c r="DY137" i="1"/>
  <c r="DY139" i="1" s="1"/>
  <c r="DY138" i="1"/>
  <c r="EK137" i="1"/>
  <c r="EK139" i="1" s="1"/>
  <c r="EK138" i="1"/>
  <c r="EW137" i="1"/>
  <c r="EW139" i="1" s="1"/>
  <c r="EW138" i="1"/>
  <c r="FI137" i="1"/>
  <c r="FI139" i="1" s="1"/>
  <c r="FI138" i="1"/>
  <c r="FU137" i="1"/>
  <c r="FU139" i="1" s="1"/>
  <c r="FU138" i="1"/>
  <c r="D208" i="1"/>
  <c r="P208" i="1"/>
  <c r="AB208" i="1"/>
  <c r="AN208" i="1"/>
  <c r="AZ208" i="1"/>
  <c r="BL208" i="1"/>
  <c r="BX208" i="1"/>
  <c r="CJ208" i="1"/>
  <c r="CV208" i="1"/>
  <c r="DH208" i="1"/>
  <c r="DT208" i="1"/>
  <c r="EF208" i="1"/>
  <c r="ER208" i="1"/>
  <c r="FD208" i="1"/>
  <c r="FP208" i="1"/>
  <c r="J137" i="1"/>
  <c r="J139" i="1" s="1"/>
  <c r="J138" i="1"/>
  <c r="V137" i="1"/>
  <c r="V139" i="1" s="1"/>
  <c r="V138" i="1"/>
  <c r="AH137" i="1"/>
  <c r="AH139" i="1" s="1"/>
  <c r="AH138" i="1"/>
  <c r="AT137" i="1"/>
  <c r="AT139" i="1" s="1"/>
  <c r="AT138" i="1"/>
  <c r="BF137" i="1"/>
  <c r="BF139" i="1" s="1"/>
  <c r="BF138" i="1"/>
  <c r="BR137" i="1"/>
  <c r="BR139" i="1" s="1"/>
  <c r="BR138" i="1"/>
  <c r="CD137" i="1"/>
  <c r="CD139" i="1" s="1"/>
  <c r="CD138" i="1"/>
  <c r="CP137" i="1"/>
  <c r="CP139" i="1" s="1"/>
  <c r="CP138" i="1"/>
  <c r="DB137" i="1"/>
  <c r="DB139" i="1" s="1"/>
  <c r="DB138" i="1"/>
  <c r="DN137" i="1"/>
  <c r="DN139" i="1" s="1"/>
  <c r="DN138" i="1"/>
  <c r="DZ137" i="1"/>
  <c r="DZ139" i="1" s="1"/>
  <c r="DZ138" i="1"/>
  <c r="EL137" i="1"/>
  <c r="EL139" i="1" s="1"/>
  <c r="EL138" i="1"/>
  <c r="EX137" i="1"/>
  <c r="EX139" i="1" s="1"/>
  <c r="EX138" i="1"/>
  <c r="FJ137" i="1"/>
  <c r="FJ139" i="1" s="1"/>
  <c r="FJ138" i="1"/>
  <c r="FV137" i="1"/>
  <c r="FV139" i="1" s="1"/>
  <c r="FV138" i="1"/>
  <c r="E208" i="1"/>
  <c r="Q208" i="1"/>
  <c r="AC208" i="1"/>
  <c r="AO208" i="1"/>
  <c r="BA208" i="1"/>
  <c r="BM208" i="1"/>
  <c r="BY208" i="1"/>
  <c r="CK208" i="1"/>
  <c r="CW208" i="1"/>
  <c r="DI208" i="1"/>
  <c r="DU208" i="1"/>
  <c r="EG208" i="1"/>
  <c r="ES208" i="1"/>
  <c r="FE208" i="1"/>
  <c r="FQ208" i="1"/>
  <c r="K137" i="1"/>
  <c r="K139" i="1" s="1"/>
  <c r="K138" i="1"/>
  <c r="W137" i="1"/>
  <c r="W139" i="1" s="1"/>
  <c r="W138" i="1"/>
  <c r="AI137" i="1"/>
  <c r="AI139" i="1" s="1"/>
  <c r="AI138" i="1"/>
  <c r="AU137" i="1"/>
  <c r="AU139" i="1" s="1"/>
  <c r="AU138" i="1"/>
  <c r="BG137" i="1"/>
  <c r="BG139" i="1" s="1"/>
  <c r="BG138" i="1"/>
  <c r="BS137" i="1"/>
  <c r="BS139" i="1" s="1"/>
  <c r="BS138" i="1"/>
  <c r="CE137" i="1"/>
  <c r="CE139" i="1" s="1"/>
  <c r="CE138" i="1"/>
  <c r="CQ137" i="1"/>
  <c r="CQ139" i="1" s="1"/>
  <c r="CQ138" i="1"/>
  <c r="DC137" i="1"/>
  <c r="DC139" i="1" s="1"/>
  <c r="DC138" i="1"/>
  <c r="DO137" i="1"/>
  <c r="DO139" i="1" s="1"/>
  <c r="DO138" i="1"/>
  <c r="EA137" i="1"/>
  <c r="EA139" i="1" s="1"/>
  <c r="EA138" i="1"/>
  <c r="EM137" i="1"/>
  <c r="EM139" i="1" s="1"/>
  <c r="EM138" i="1"/>
  <c r="EY137" i="1"/>
  <c r="EY139" i="1" s="1"/>
  <c r="EY138" i="1"/>
  <c r="FK137" i="1"/>
  <c r="FK139" i="1" s="1"/>
  <c r="FK138" i="1"/>
  <c r="FW137" i="1"/>
  <c r="FW139" i="1" s="1"/>
  <c r="FW138" i="1"/>
  <c r="F208" i="1"/>
  <c r="R208" i="1"/>
  <c r="AD208" i="1"/>
  <c r="AP208" i="1"/>
  <c r="BB208" i="1"/>
  <c r="BN208" i="1"/>
  <c r="BZ208" i="1"/>
  <c r="CL208" i="1"/>
  <c r="CX208" i="1"/>
  <c r="DJ208" i="1"/>
  <c r="DV208" i="1"/>
  <c r="EH208" i="1"/>
  <c r="ET208" i="1"/>
  <c r="FF208" i="1"/>
  <c r="FR208" i="1"/>
  <c r="L137" i="1"/>
  <c r="L139" i="1" s="1"/>
  <c r="L138" i="1"/>
  <c r="X137" i="1"/>
  <c r="X139" i="1" s="1"/>
  <c r="X138" i="1"/>
  <c r="AJ137" i="1"/>
  <c r="AJ139" i="1" s="1"/>
  <c r="AJ138" i="1"/>
  <c r="AV137" i="1"/>
  <c r="AV139" i="1" s="1"/>
  <c r="AV138" i="1"/>
  <c r="BH137" i="1"/>
  <c r="BH139" i="1" s="1"/>
  <c r="BH138" i="1"/>
  <c r="BT137" i="1"/>
  <c r="BT139" i="1" s="1"/>
  <c r="BT138" i="1"/>
  <c r="CF137" i="1"/>
  <c r="CF139" i="1" s="1"/>
  <c r="CF138" i="1"/>
  <c r="CR137" i="1"/>
  <c r="CR139" i="1" s="1"/>
  <c r="CR138" i="1"/>
  <c r="DD137" i="1"/>
  <c r="DD139" i="1" s="1"/>
  <c r="DD138" i="1"/>
  <c r="DP137" i="1"/>
  <c r="DP139" i="1" s="1"/>
  <c r="DP138" i="1"/>
  <c r="EB137" i="1"/>
  <c r="EB139" i="1" s="1"/>
  <c r="EB138" i="1"/>
  <c r="EN137" i="1"/>
  <c r="EN139" i="1" s="1"/>
  <c r="EN138" i="1"/>
  <c r="EZ137" i="1"/>
  <c r="EZ139" i="1" s="1"/>
  <c r="EZ138" i="1"/>
  <c r="FL137" i="1"/>
  <c r="FL139" i="1" s="1"/>
  <c r="FL138" i="1"/>
  <c r="FX137" i="1"/>
  <c r="FX139" i="1" s="1"/>
  <c r="FX138" i="1"/>
  <c r="FZ95" i="1"/>
  <c r="G208" i="1"/>
  <c r="S208" i="1"/>
  <c r="AE208" i="1"/>
  <c r="AQ208" i="1"/>
  <c r="BC208" i="1"/>
  <c r="BO208" i="1"/>
  <c r="CA208" i="1"/>
  <c r="CM208" i="1"/>
  <c r="CY208" i="1"/>
  <c r="DK208" i="1"/>
  <c r="DW208" i="1"/>
  <c r="EI208" i="1"/>
  <c r="EU208" i="1"/>
  <c r="FG208" i="1"/>
  <c r="FS208" i="1"/>
  <c r="M137" i="1"/>
  <c r="M139" i="1" s="1"/>
  <c r="M138" i="1"/>
  <c r="Y137" i="1"/>
  <c r="Y139" i="1" s="1"/>
  <c r="Y138" i="1"/>
  <c r="AK137" i="1"/>
  <c r="AK139" i="1" s="1"/>
  <c r="AK138" i="1"/>
  <c r="AW137" i="1"/>
  <c r="AW139" i="1" s="1"/>
  <c r="AW138" i="1"/>
  <c r="BI137" i="1"/>
  <c r="BI139" i="1" s="1"/>
  <c r="BI138" i="1"/>
  <c r="BU137" i="1"/>
  <c r="BU139" i="1" s="1"/>
  <c r="BU138" i="1"/>
  <c r="CG137" i="1"/>
  <c r="CG139" i="1" s="1"/>
  <c r="CG138" i="1"/>
  <c r="CS137" i="1"/>
  <c r="CS139" i="1" s="1"/>
  <c r="CS138" i="1"/>
  <c r="DE137" i="1"/>
  <c r="DE139" i="1" s="1"/>
  <c r="DE138" i="1"/>
  <c r="DQ137" i="1"/>
  <c r="DQ139" i="1" s="1"/>
  <c r="DQ138" i="1"/>
  <c r="EC137" i="1"/>
  <c r="EC139" i="1" s="1"/>
  <c r="EC138" i="1"/>
  <c r="EO137" i="1"/>
  <c r="EO139" i="1" s="1"/>
  <c r="EO138" i="1"/>
  <c r="FA137" i="1"/>
  <c r="FA139" i="1" s="1"/>
  <c r="FA138" i="1"/>
  <c r="FM137" i="1"/>
  <c r="FM139" i="1" s="1"/>
  <c r="FM138" i="1"/>
  <c r="H208" i="1"/>
  <c r="T208" i="1"/>
  <c r="AF208" i="1"/>
  <c r="AR208" i="1"/>
  <c r="BD208" i="1"/>
  <c r="BP208" i="1"/>
  <c r="CB208" i="1"/>
  <c r="CN208" i="1"/>
  <c r="CZ208" i="1"/>
  <c r="DL208" i="1"/>
  <c r="DX208" i="1"/>
  <c r="EJ208" i="1"/>
  <c r="EV208" i="1"/>
  <c r="FH208" i="1"/>
  <c r="FT208" i="1"/>
  <c r="N137" i="1"/>
  <c r="N139" i="1" s="1"/>
  <c r="N138" i="1"/>
  <c r="Z137" i="1"/>
  <c r="Z139" i="1" s="1"/>
  <c r="Z138" i="1"/>
  <c r="AL137" i="1"/>
  <c r="AL139" i="1" s="1"/>
  <c r="AL138" i="1"/>
  <c r="AX137" i="1"/>
  <c r="AX139" i="1" s="1"/>
  <c r="AX138" i="1"/>
  <c r="BJ137" i="1"/>
  <c r="BJ139" i="1" s="1"/>
  <c r="BJ138" i="1"/>
  <c r="BV137" i="1"/>
  <c r="BV139" i="1" s="1"/>
  <c r="BV138" i="1"/>
  <c r="CH137" i="1"/>
  <c r="CH139" i="1" s="1"/>
  <c r="CH138" i="1"/>
  <c r="CT137" i="1"/>
  <c r="CT139" i="1" s="1"/>
  <c r="CT138" i="1"/>
  <c r="DF137" i="1"/>
  <c r="DF139" i="1" s="1"/>
  <c r="DF138" i="1"/>
  <c r="DR137" i="1"/>
  <c r="DR139" i="1" s="1"/>
  <c r="DR138" i="1"/>
  <c r="ED137" i="1"/>
  <c r="ED139" i="1" s="1"/>
  <c r="ED138" i="1"/>
  <c r="EP137" i="1"/>
  <c r="EP139" i="1" s="1"/>
  <c r="EP138" i="1"/>
  <c r="FB137" i="1"/>
  <c r="FB139" i="1" s="1"/>
  <c r="FB138" i="1"/>
  <c r="FN137" i="1"/>
  <c r="FN139" i="1" s="1"/>
  <c r="FN138" i="1"/>
  <c r="I208" i="1"/>
  <c r="U208" i="1"/>
  <c r="AG208" i="1"/>
  <c r="AS208" i="1"/>
  <c r="BE208" i="1"/>
  <c r="BQ208" i="1"/>
  <c r="CC208" i="1"/>
  <c r="CO208" i="1"/>
  <c r="DA208" i="1"/>
  <c r="DM208" i="1"/>
  <c r="DY208" i="1"/>
  <c r="EK208" i="1"/>
  <c r="EW208" i="1"/>
  <c r="FI208" i="1"/>
  <c r="FU208" i="1"/>
  <c r="C137" i="1"/>
  <c r="FZ135" i="1"/>
  <c r="C138" i="1"/>
  <c r="O137" i="1"/>
  <c r="O139" i="1" s="1"/>
  <c r="O138" i="1"/>
  <c r="AA137" i="1"/>
  <c r="AA139" i="1" s="1"/>
  <c r="AA138" i="1"/>
  <c r="AM137" i="1"/>
  <c r="AM139" i="1" s="1"/>
  <c r="AM138" i="1"/>
  <c r="AY137" i="1"/>
  <c r="AY139" i="1" s="1"/>
  <c r="AY138" i="1"/>
  <c r="BK137" i="1"/>
  <c r="BK139" i="1" s="1"/>
  <c r="BK138" i="1"/>
  <c r="BW137" i="1"/>
  <c r="BW139" i="1" s="1"/>
  <c r="BW138" i="1"/>
  <c r="CI137" i="1"/>
  <c r="CI139" i="1" s="1"/>
  <c r="CI138" i="1"/>
  <c r="CU137" i="1"/>
  <c r="CU139" i="1" s="1"/>
  <c r="CU138" i="1"/>
  <c r="DG137" i="1"/>
  <c r="DG139" i="1" s="1"/>
  <c r="DG138" i="1"/>
  <c r="DS137" i="1"/>
  <c r="DS139" i="1" s="1"/>
  <c r="DS138" i="1"/>
  <c r="EE137" i="1"/>
  <c r="EE139" i="1" s="1"/>
  <c r="EE138" i="1"/>
  <c r="EQ137" i="1"/>
  <c r="EQ139" i="1" s="1"/>
  <c r="EQ138" i="1"/>
  <c r="FC137" i="1"/>
  <c r="FC139" i="1" s="1"/>
  <c r="FC138" i="1"/>
  <c r="FO137" i="1"/>
  <c r="FO139" i="1" s="1"/>
  <c r="FO138" i="1"/>
  <c r="J208" i="1"/>
  <c r="V208" i="1"/>
  <c r="AH208" i="1"/>
  <c r="AT208" i="1"/>
  <c r="BF208" i="1"/>
  <c r="BR208" i="1"/>
  <c r="CD208" i="1"/>
  <c r="CP208" i="1"/>
  <c r="DB208" i="1"/>
  <c r="DN208" i="1"/>
  <c r="DZ208" i="1"/>
  <c r="EL208" i="1"/>
  <c r="EX208" i="1"/>
  <c r="FJ208" i="1"/>
  <c r="FV208" i="1"/>
  <c r="D138" i="1"/>
  <c r="D137" i="1"/>
  <c r="D139" i="1" s="1"/>
  <c r="P138" i="1"/>
  <c r="P137" i="1"/>
  <c r="P139" i="1" s="1"/>
  <c r="AB138" i="1"/>
  <c r="AB137" i="1"/>
  <c r="AB139" i="1" s="1"/>
  <c r="AN138" i="1"/>
  <c r="AN137" i="1"/>
  <c r="AN139" i="1" s="1"/>
  <c r="AZ138" i="1"/>
  <c r="AZ137" i="1"/>
  <c r="AZ139" i="1" s="1"/>
  <c r="BL138" i="1"/>
  <c r="BL137" i="1"/>
  <c r="BL139" i="1" s="1"/>
  <c r="BX138" i="1"/>
  <c r="BX137" i="1"/>
  <c r="BX139" i="1" s="1"/>
  <c r="CJ138" i="1"/>
  <c r="CJ137" i="1"/>
  <c r="CJ139" i="1" s="1"/>
  <c r="CV138" i="1"/>
  <c r="CV137" i="1"/>
  <c r="CV139" i="1" s="1"/>
  <c r="DH138" i="1"/>
  <c r="DH137" i="1"/>
  <c r="DH139" i="1" s="1"/>
  <c r="DT138" i="1"/>
  <c r="DT137" i="1"/>
  <c r="DT139" i="1" s="1"/>
  <c r="EF138" i="1"/>
  <c r="EF137" i="1"/>
  <c r="EF139" i="1" s="1"/>
  <c r="ER138" i="1"/>
  <c r="ER137" i="1"/>
  <c r="ER139" i="1" s="1"/>
  <c r="FD138" i="1"/>
  <c r="FD137" i="1"/>
  <c r="FD139" i="1" s="1"/>
  <c r="FP138" i="1"/>
  <c r="FP137" i="1"/>
  <c r="FP139" i="1" s="1"/>
  <c r="FZ136" i="1"/>
  <c r="C177" i="1"/>
  <c r="FZ176" i="1"/>
  <c r="FZ281" i="1"/>
  <c r="C294" i="1"/>
  <c r="C308" i="1" l="1"/>
  <c r="FZ308" i="1" s="1"/>
  <c r="FZ294" i="1"/>
  <c r="BX183" i="1"/>
  <c r="BX142" i="1"/>
  <c r="BX146" i="1" s="1"/>
  <c r="BX148" i="1" s="1"/>
  <c r="BX144" i="1"/>
  <c r="D183" i="1"/>
  <c r="D142" i="1"/>
  <c r="D146" i="1" s="1"/>
  <c r="D148" i="1" s="1"/>
  <c r="D144" i="1"/>
  <c r="EE183" i="1"/>
  <c r="EE142" i="1"/>
  <c r="EE146" i="1" s="1"/>
  <c r="EE148" i="1" s="1"/>
  <c r="EE144" i="1"/>
  <c r="BK183" i="1"/>
  <c r="BK142" i="1"/>
  <c r="BK146" i="1" s="1"/>
  <c r="BK148" i="1" s="1"/>
  <c r="BK144" i="1"/>
  <c r="ER183" i="1"/>
  <c r="ER142" i="1"/>
  <c r="ER146" i="1" s="1"/>
  <c r="ER148" i="1" s="1"/>
  <c r="ER144" i="1"/>
  <c r="EF183" i="1"/>
  <c r="EF142" i="1"/>
  <c r="EF146" i="1" s="1"/>
  <c r="EF148" i="1" s="1"/>
  <c r="EF144" i="1"/>
  <c r="BL183" i="1"/>
  <c r="BL142" i="1"/>
  <c r="BL146" i="1" s="1"/>
  <c r="BL148" i="1" s="1"/>
  <c r="BL144" i="1"/>
  <c r="DS183" i="1"/>
  <c r="DS142" i="1"/>
  <c r="DS146" i="1" s="1"/>
  <c r="DS148" i="1" s="1"/>
  <c r="DS144" i="1"/>
  <c r="AY183" i="1"/>
  <c r="AY142" i="1"/>
  <c r="AY146" i="1" s="1"/>
  <c r="AY148" i="1" s="1"/>
  <c r="AY144" i="1"/>
  <c r="DF183" i="1"/>
  <c r="DF142" i="1"/>
  <c r="DF146" i="1" s="1"/>
  <c r="DF148" i="1" s="1"/>
  <c r="DF144" i="1"/>
  <c r="AL183" i="1"/>
  <c r="AL142" i="1"/>
  <c r="AL146" i="1" s="1"/>
  <c r="AL148" i="1" s="1"/>
  <c r="AL144" i="1"/>
  <c r="DO183" i="1"/>
  <c r="DO144" i="1"/>
  <c r="DO142" i="1"/>
  <c r="AU183" i="1"/>
  <c r="AU144" i="1"/>
  <c r="AU142" i="1"/>
  <c r="EW183" i="1"/>
  <c r="EW142" i="1"/>
  <c r="EW146" i="1" s="1"/>
  <c r="EW148" i="1" s="1"/>
  <c r="EW144" i="1"/>
  <c r="CC183" i="1"/>
  <c r="CC142" i="1"/>
  <c r="CC146" i="1" s="1"/>
  <c r="CC148" i="1" s="1"/>
  <c r="CC144" i="1"/>
  <c r="DI183" i="1"/>
  <c r="DI142" i="1"/>
  <c r="DI146" i="1" s="1"/>
  <c r="DI148" i="1" s="1"/>
  <c r="DI144" i="1"/>
  <c r="AO183" i="1"/>
  <c r="AO142" i="1"/>
  <c r="AO146" i="1" s="1"/>
  <c r="AO148" i="1" s="1"/>
  <c r="AO144" i="1"/>
  <c r="CW199" i="1"/>
  <c r="CW182" i="1"/>
  <c r="CW152" i="1"/>
  <c r="CW115" i="1"/>
  <c r="CW112" i="1"/>
  <c r="CW104" i="1"/>
  <c r="CW109" i="1"/>
  <c r="CW111" i="1" s="1"/>
  <c r="CW113" i="1" s="1"/>
  <c r="CW123" i="1" s="1"/>
  <c r="EU199" i="1"/>
  <c r="EU182" i="1"/>
  <c r="EU152" i="1"/>
  <c r="EU154" i="1"/>
  <c r="EU150" i="1"/>
  <c r="EU115" i="1"/>
  <c r="EU112" i="1"/>
  <c r="EU104" i="1"/>
  <c r="EU109" i="1"/>
  <c r="EU111" i="1" s="1"/>
  <c r="EU113" i="1" s="1"/>
  <c r="EU123" i="1" s="1"/>
  <c r="CY199" i="1"/>
  <c r="CY182" i="1"/>
  <c r="CY152" i="1"/>
  <c r="CY112" i="1"/>
  <c r="CY115" i="1"/>
  <c r="CY104" i="1"/>
  <c r="CY109" i="1"/>
  <c r="CY111" i="1" s="1"/>
  <c r="CY113" i="1" s="1"/>
  <c r="CY123" i="1" s="1"/>
  <c r="BC199" i="1"/>
  <c r="BC182" i="1"/>
  <c r="BC150" i="1"/>
  <c r="BC154" i="1" s="1"/>
  <c r="BC152" i="1"/>
  <c r="BC112" i="1"/>
  <c r="BC115" i="1"/>
  <c r="BC104" i="1"/>
  <c r="BC109" i="1"/>
  <c r="BC111" i="1" s="1"/>
  <c r="BC113" i="1" s="1"/>
  <c r="BC123" i="1" s="1"/>
  <c r="FM199" i="1"/>
  <c r="FM182" i="1"/>
  <c r="FM150" i="1"/>
  <c r="FM104" i="1"/>
  <c r="FM109" i="1"/>
  <c r="FM111" i="1" s="1"/>
  <c r="FM112" i="1"/>
  <c r="FM115" i="1"/>
  <c r="FF199" i="1"/>
  <c r="FF182" i="1"/>
  <c r="FF152" i="1"/>
  <c r="FF112" i="1"/>
  <c r="FF115" i="1"/>
  <c r="FF109" i="1"/>
  <c r="FF111" i="1" s="1"/>
  <c r="FF113" i="1" s="1"/>
  <c r="FF123" i="1" s="1"/>
  <c r="FF104" i="1"/>
  <c r="DJ199" i="1"/>
  <c r="DJ182" i="1"/>
  <c r="DJ150" i="1"/>
  <c r="DJ112" i="1"/>
  <c r="DJ115" i="1"/>
  <c r="DJ109" i="1"/>
  <c r="DJ111" i="1" s="1"/>
  <c r="DJ113" i="1" s="1"/>
  <c r="DJ123" i="1" s="1"/>
  <c r="DJ104" i="1"/>
  <c r="FD199" i="1"/>
  <c r="FD182" i="1"/>
  <c r="FD152" i="1"/>
  <c r="FD109" i="1"/>
  <c r="FD111" i="1" s="1"/>
  <c r="FD113" i="1" s="1"/>
  <c r="FD123" i="1" s="1"/>
  <c r="FD112" i="1"/>
  <c r="FD115" i="1"/>
  <c r="FD104" i="1"/>
  <c r="BL199" i="1"/>
  <c r="BL182" i="1"/>
  <c r="BL152" i="1"/>
  <c r="BL109" i="1"/>
  <c r="BL111" i="1" s="1"/>
  <c r="BL113" i="1" s="1"/>
  <c r="BL123" i="1" s="1"/>
  <c r="BL112" i="1"/>
  <c r="BL115" i="1"/>
  <c r="BL104" i="1"/>
  <c r="AM199" i="1"/>
  <c r="AM182" i="1"/>
  <c r="AM152" i="1"/>
  <c r="AM109" i="1"/>
  <c r="AM111" i="1" s="1"/>
  <c r="AM113" i="1" s="1"/>
  <c r="AM123" i="1" s="1"/>
  <c r="AM112" i="1"/>
  <c r="AM115" i="1"/>
  <c r="AM104" i="1"/>
  <c r="BB207" i="1"/>
  <c r="BB209" i="1" s="1"/>
  <c r="BB218" i="1" s="1"/>
  <c r="BB173" i="1"/>
  <c r="S207" i="1"/>
  <c r="S209" i="1" s="1"/>
  <c r="S218" i="1" s="1"/>
  <c r="S173" i="1"/>
  <c r="FG207" i="1"/>
  <c r="FG209" i="1" s="1"/>
  <c r="FG218" i="1" s="1"/>
  <c r="FG173" i="1"/>
  <c r="DX207" i="1"/>
  <c r="DX209" i="1" s="1"/>
  <c r="DX218" i="1" s="1"/>
  <c r="DX173" i="1"/>
  <c r="CO207" i="1"/>
  <c r="CO209" i="1" s="1"/>
  <c r="CO218" i="1" s="1"/>
  <c r="CO173" i="1"/>
  <c r="BF207" i="1"/>
  <c r="BF209" i="1" s="1"/>
  <c r="BF218" i="1" s="1"/>
  <c r="BF173" i="1"/>
  <c r="W207" i="1"/>
  <c r="W209" i="1" s="1"/>
  <c r="W218" i="1" s="1"/>
  <c r="W173" i="1"/>
  <c r="FK207" i="1"/>
  <c r="FK209" i="1" s="1"/>
  <c r="FK218" i="1" s="1"/>
  <c r="FK173" i="1"/>
  <c r="EB207" i="1"/>
  <c r="EB209" i="1" s="1"/>
  <c r="EB218" i="1" s="1"/>
  <c r="EB173" i="1"/>
  <c r="CS207" i="1"/>
  <c r="CS209" i="1" s="1"/>
  <c r="CS218" i="1" s="1"/>
  <c r="CS173" i="1"/>
  <c r="BV207" i="1"/>
  <c r="BV209" i="1" s="1"/>
  <c r="BV218" i="1" s="1"/>
  <c r="BV173" i="1"/>
  <c r="AY207" i="1"/>
  <c r="AY209" i="1" s="1"/>
  <c r="AY218" i="1" s="1"/>
  <c r="AY173" i="1"/>
  <c r="P207" i="1"/>
  <c r="P209" i="1" s="1"/>
  <c r="P218" i="1" s="1"/>
  <c r="P173" i="1"/>
  <c r="FD207" i="1"/>
  <c r="FD209" i="1" s="1"/>
  <c r="FD218" i="1" s="1"/>
  <c r="FD173" i="1"/>
  <c r="DU207" i="1"/>
  <c r="DU209" i="1" s="1"/>
  <c r="DU218" i="1" s="1"/>
  <c r="DU173" i="1"/>
  <c r="BU118" i="1"/>
  <c r="BU121" i="1"/>
  <c r="AX121" i="1"/>
  <c r="AX118" i="1"/>
  <c r="AA121" i="1"/>
  <c r="AA118" i="1"/>
  <c r="FO118" i="1"/>
  <c r="FO121" i="1"/>
  <c r="EF121" i="1"/>
  <c r="EF118" i="1"/>
  <c r="CW118" i="1"/>
  <c r="CW121" i="1"/>
  <c r="BN121" i="1"/>
  <c r="BN118" i="1"/>
  <c r="AE118" i="1"/>
  <c r="AE121" i="1"/>
  <c r="FS118" i="1"/>
  <c r="FS121" i="1"/>
  <c r="EJ121" i="1"/>
  <c r="EJ118" i="1"/>
  <c r="DA121" i="1"/>
  <c r="DA118" i="1"/>
  <c r="BR121" i="1"/>
  <c r="BR118" i="1"/>
  <c r="AI121" i="1"/>
  <c r="AI118" i="1"/>
  <c r="FW121" i="1"/>
  <c r="FW118" i="1"/>
  <c r="EN121" i="1"/>
  <c r="EN118" i="1"/>
  <c r="DI199" i="1"/>
  <c r="DI182" i="1"/>
  <c r="DI152" i="1"/>
  <c r="DI154" i="1" s="1"/>
  <c r="DI150" i="1"/>
  <c r="DI115" i="1"/>
  <c r="DI112" i="1"/>
  <c r="DI104" i="1"/>
  <c r="DI109" i="1"/>
  <c r="DI111" i="1" s="1"/>
  <c r="EW199" i="1"/>
  <c r="EW182" i="1"/>
  <c r="EW150" i="1"/>
  <c r="EW104" i="1"/>
  <c r="EW109" i="1"/>
  <c r="EW111" i="1" s="1"/>
  <c r="EW113" i="1" s="1"/>
  <c r="EW123" i="1" s="1"/>
  <c r="EW115" i="1"/>
  <c r="EW112" i="1"/>
  <c r="DA199" i="1"/>
  <c r="DA182" i="1"/>
  <c r="DA154" i="1"/>
  <c r="DA156" i="1"/>
  <c r="DA158" i="1"/>
  <c r="DA160" i="1"/>
  <c r="DA152" i="1"/>
  <c r="DA115" i="1"/>
  <c r="DA104" i="1"/>
  <c r="DA109" i="1"/>
  <c r="DA111" i="1" s="1"/>
  <c r="DA113" i="1" s="1"/>
  <c r="DA123" i="1" s="1"/>
  <c r="DA112" i="1"/>
  <c r="BE199" i="1"/>
  <c r="BE182" i="1"/>
  <c r="BE150" i="1"/>
  <c r="BE115" i="1"/>
  <c r="BE104" i="1"/>
  <c r="BE109" i="1"/>
  <c r="BE111" i="1" s="1"/>
  <c r="BE113" i="1" s="1"/>
  <c r="BE123" i="1" s="1"/>
  <c r="BE112" i="1"/>
  <c r="DE199" i="1"/>
  <c r="DE182" i="1"/>
  <c r="DE156" i="1"/>
  <c r="DE158" i="1"/>
  <c r="DE160" i="1"/>
  <c r="DE152" i="1"/>
  <c r="DE154" i="1"/>
  <c r="DE104" i="1"/>
  <c r="DE109" i="1"/>
  <c r="DE111" i="1" s="1"/>
  <c r="DE112" i="1"/>
  <c r="DE115" i="1"/>
  <c r="EV199" i="1"/>
  <c r="EV182" i="1"/>
  <c r="EV152" i="1"/>
  <c r="EV104" i="1"/>
  <c r="EV115" i="1"/>
  <c r="EV112" i="1"/>
  <c r="EV109" i="1"/>
  <c r="EV111" i="1" s="1"/>
  <c r="CZ199" i="1"/>
  <c r="CZ182" i="1"/>
  <c r="CZ150" i="1"/>
  <c r="CZ152" i="1"/>
  <c r="CZ115" i="1"/>
  <c r="CZ104" i="1"/>
  <c r="CZ112" i="1"/>
  <c r="CZ109" i="1"/>
  <c r="CZ111" i="1" s="1"/>
  <c r="BD199" i="1"/>
  <c r="BD182" i="1"/>
  <c r="BD150" i="1"/>
  <c r="BD115" i="1"/>
  <c r="BD104" i="1"/>
  <c r="BD112" i="1"/>
  <c r="BD109" i="1"/>
  <c r="BD111" i="1" s="1"/>
  <c r="EO183" i="1"/>
  <c r="EO142" i="1"/>
  <c r="EO144" i="1"/>
  <c r="BU183" i="1"/>
  <c r="BU142" i="1"/>
  <c r="BU144" i="1"/>
  <c r="EB183" i="1"/>
  <c r="EB142" i="1"/>
  <c r="EB144" i="1"/>
  <c r="BH183" i="1"/>
  <c r="BH142" i="1"/>
  <c r="BH144" i="1"/>
  <c r="FJ183" i="1"/>
  <c r="FJ144" i="1"/>
  <c r="FJ142" i="1"/>
  <c r="FJ146" i="1" s="1"/>
  <c r="FJ148" i="1" s="1"/>
  <c r="CP183" i="1"/>
  <c r="CP144" i="1"/>
  <c r="CP142" i="1"/>
  <c r="CP146" i="1" s="1"/>
  <c r="CP148" i="1" s="1"/>
  <c r="V183" i="1"/>
  <c r="V144" i="1"/>
  <c r="V142" i="1"/>
  <c r="V146" i="1" s="1"/>
  <c r="V148" i="1" s="1"/>
  <c r="EU183" i="1"/>
  <c r="EU142" i="1"/>
  <c r="EU144" i="1"/>
  <c r="CA183" i="1"/>
  <c r="CA142" i="1"/>
  <c r="CA144" i="1"/>
  <c r="G183" i="1"/>
  <c r="G142" i="1"/>
  <c r="G144" i="1"/>
  <c r="DV183" i="1"/>
  <c r="DV142" i="1"/>
  <c r="DV144" i="1"/>
  <c r="BB183" i="1"/>
  <c r="BB142" i="1"/>
  <c r="BB144" i="1"/>
  <c r="CN183" i="1"/>
  <c r="CN142" i="1"/>
  <c r="CN144" i="1"/>
  <c r="T183" i="1"/>
  <c r="T142" i="1"/>
  <c r="T144" i="1"/>
  <c r="BN207" i="1"/>
  <c r="BN209" i="1" s="1"/>
  <c r="BN218" i="1" s="1"/>
  <c r="BN173" i="1"/>
  <c r="AE207" i="1"/>
  <c r="AE209" i="1" s="1"/>
  <c r="AE218" i="1" s="1"/>
  <c r="AE173" i="1"/>
  <c r="FS207" i="1"/>
  <c r="FS209" i="1" s="1"/>
  <c r="FS218" i="1" s="1"/>
  <c r="FS173" i="1"/>
  <c r="EJ207" i="1"/>
  <c r="EJ209" i="1" s="1"/>
  <c r="EJ218" i="1" s="1"/>
  <c r="EJ173" i="1"/>
  <c r="DA207" i="1"/>
  <c r="DA209" i="1" s="1"/>
  <c r="DA218" i="1" s="1"/>
  <c r="DA173" i="1"/>
  <c r="BR207" i="1"/>
  <c r="BR209" i="1" s="1"/>
  <c r="BR218" i="1" s="1"/>
  <c r="BR173" i="1"/>
  <c r="AI207" i="1"/>
  <c r="AI209" i="1" s="1"/>
  <c r="AI218" i="1" s="1"/>
  <c r="AI173" i="1"/>
  <c r="FW207" i="1"/>
  <c r="FW209" i="1" s="1"/>
  <c r="FW218" i="1" s="1"/>
  <c r="FW173" i="1"/>
  <c r="EN207" i="1"/>
  <c r="EN209" i="1" s="1"/>
  <c r="EN218" i="1" s="1"/>
  <c r="EN173" i="1"/>
  <c r="DE207" i="1"/>
  <c r="DE209" i="1" s="1"/>
  <c r="DE218" i="1" s="1"/>
  <c r="DE173" i="1"/>
  <c r="CH207" i="1"/>
  <c r="CH209" i="1" s="1"/>
  <c r="CH218" i="1" s="1"/>
  <c r="CH173" i="1"/>
  <c r="BK207" i="1"/>
  <c r="BK209" i="1" s="1"/>
  <c r="BK218" i="1" s="1"/>
  <c r="BK173" i="1"/>
  <c r="AB207" i="1"/>
  <c r="AB209" i="1" s="1"/>
  <c r="AB218" i="1" s="1"/>
  <c r="AB173" i="1"/>
  <c r="FP207" i="1"/>
  <c r="FP209" i="1" s="1"/>
  <c r="FP218" i="1" s="1"/>
  <c r="FP173" i="1"/>
  <c r="EG207" i="1"/>
  <c r="EG209" i="1" s="1"/>
  <c r="EG218" i="1" s="1"/>
  <c r="EG173" i="1"/>
  <c r="DQ199" i="1"/>
  <c r="DQ182" i="1"/>
  <c r="DQ150" i="1"/>
  <c r="DQ115" i="1"/>
  <c r="DQ104" i="1"/>
  <c r="DQ109" i="1"/>
  <c r="DQ111" i="1" s="1"/>
  <c r="DQ113" i="1" s="1"/>
  <c r="DQ123" i="1" s="1"/>
  <c r="DQ112" i="1"/>
  <c r="EX199" i="1"/>
  <c r="EX182" i="1"/>
  <c r="EX152" i="1"/>
  <c r="EX154" i="1"/>
  <c r="EX156" i="1"/>
  <c r="EX158" i="1"/>
  <c r="EX160" i="1"/>
  <c r="EX104" i="1"/>
  <c r="EX109" i="1"/>
  <c r="EX111" i="1" s="1"/>
  <c r="EX115" i="1"/>
  <c r="EX112" i="1"/>
  <c r="DB199" i="1"/>
  <c r="DB182" i="1"/>
  <c r="DB154" i="1"/>
  <c r="DB156" i="1"/>
  <c r="DB158" i="1"/>
  <c r="DB160" i="1"/>
  <c r="DB152" i="1"/>
  <c r="DB115" i="1"/>
  <c r="DB104" i="1"/>
  <c r="DB109" i="1"/>
  <c r="DB111" i="1" s="1"/>
  <c r="DB113" i="1" s="1"/>
  <c r="DB123" i="1" s="1"/>
  <c r="DB112" i="1"/>
  <c r="BF199" i="1"/>
  <c r="BF182" i="1"/>
  <c r="BF150" i="1"/>
  <c r="BF115" i="1"/>
  <c r="BF104" i="1"/>
  <c r="BF109" i="1"/>
  <c r="BF111" i="1" s="1"/>
  <c r="BF113" i="1" s="1"/>
  <c r="BF123" i="1" s="1"/>
  <c r="BF112" i="1"/>
  <c r="CG118" i="1"/>
  <c r="CG121" i="1"/>
  <c r="BJ121" i="1"/>
  <c r="BJ118" i="1"/>
  <c r="AM121" i="1"/>
  <c r="AM118" i="1"/>
  <c r="D121" i="1"/>
  <c r="D118" i="1"/>
  <c r="ER121" i="1"/>
  <c r="ER118" i="1"/>
  <c r="DI118" i="1"/>
  <c r="DI121" i="1"/>
  <c r="BZ121" i="1"/>
  <c r="BZ118" i="1"/>
  <c r="AQ118" i="1"/>
  <c r="AQ121" i="1"/>
  <c r="H121" i="1"/>
  <c r="H118" i="1"/>
  <c r="EV121" i="1"/>
  <c r="EV118" i="1"/>
  <c r="DM121" i="1"/>
  <c r="DM118" i="1"/>
  <c r="CD121" i="1"/>
  <c r="CD118" i="1"/>
  <c r="AU121" i="1"/>
  <c r="AU118" i="1"/>
  <c r="L121" i="1"/>
  <c r="L118" i="1"/>
  <c r="EZ121" i="1"/>
  <c r="EZ118" i="1"/>
  <c r="DT183" i="1"/>
  <c r="DT142" i="1"/>
  <c r="DT144" i="1"/>
  <c r="AZ183" i="1"/>
  <c r="AZ142" i="1"/>
  <c r="AZ144" i="1"/>
  <c r="DG183" i="1"/>
  <c r="DG142" i="1"/>
  <c r="DG144" i="1"/>
  <c r="AM183" i="1"/>
  <c r="AM142" i="1"/>
  <c r="AM144" i="1"/>
  <c r="FN183" i="1"/>
  <c r="FN142" i="1"/>
  <c r="FN144" i="1"/>
  <c r="CT183" i="1"/>
  <c r="CT142" i="1"/>
  <c r="CT144" i="1"/>
  <c r="Z183" i="1"/>
  <c r="Z142" i="1"/>
  <c r="Z144" i="1"/>
  <c r="FW183" i="1"/>
  <c r="FW144" i="1"/>
  <c r="FW142" i="1"/>
  <c r="FW146" i="1" s="1"/>
  <c r="FW148" i="1" s="1"/>
  <c r="DC183" i="1"/>
  <c r="DC144" i="1"/>
  <c r="DC142" i="1"/>
  <c r="DC146" i="1" s="1"/>
  <c r="DC148" i="1" s="1"/>
  <c r="AI183" i="1"/>
  <c r="AI144" i="1"/>
  <c r="AI142" i="1"/>
  <c r="AI146" i="1" s="1"/>
  <c r="AI148" i="1" s="1"/>
  <c r="EK183" i="1"/>
  <c r="EK142" i="1"/>
  <c r="EK144" i="1"/>
  <c r="BQ183" i="1"/>
  <c r="BQ142" i="1"/>
  <c r="BQ144" i="1"/>
  <c r="FQ183" i="1"/>
  <c r="FQ142" i="1"/>
  <c r="FQ144" i="1"/>
  <c r="CW183" i="1"/>
  <c r="CW142" i="1"/>
  <c r="CW144" i="1"/>
  <c r="AC183" i="1"/>
  <c r="AC142" i="1"/>
  <c r="AC144" i="1"/>
  <c r="FA199" i="1"/>
  <c r="FA182" i="1"/>
  <c r="FA150" i="1"/>
  <c r="FA104" i="1"/>
  <c r="FA109" i="1"/>
  <c r="FA111" i="1" s="1"/>
  <c r="FA112" i="1"/>
  <c r="FA115" i="1"/>
  <c r="ER199" i="1"/>
  <c r="ER182" i="1"/>
  <c r="ER156" i="1"/>
  <c r="ER158" i="1"/>
  <c r="ER160" i="1"/>
  <c r="ER154" i="1"/>
  <c r="ER152" i="1"/>
  <c r="ER109" i="1"/>
  <c r="ER111" i="1" s="1"/>
  <c r="ER113" i="1" s="1"/>
  <c r="ER123" i="1" s="1"/>
  <c r="ER115" i="1"/>
  <c r="ER112" i="1"/>
  <c r="ER104" i="1"/>
  <c r="AZ199" i="1"/>
  <c r="AZ182" i="1"/>
  <c r="AZ150" i="1"/>
  <c r="AZ154" i="1" s="1"/>
  <c r="AZ152" i="1"/>
  <c r="AZ109" i="1"/>
  <c r="AZ111" i="1" s="1"/>
  <c r="AZ113" i="1" s="1"/>
  <c r="AZ123" i="1" s="1"/>
  <c r="AZ112" i="1"/>
  <c r="AZ115" i="1"/>
  <c r="AZ104" i="1"/>
  <c r="O199" i="1"/>
  <c r="O182" i="1"/>
  <c r="O150" i="1"/>
  <c r="O109" i="1"/>
  <c r="O111" i="1" s="1"/>
  <c r="O113" i="1" s="1"/>
  <c r="O123" i="1" s="1"/>
  <c r="O112" i="1"/>
  <c r="O115" i="1"/>
  <c r="O104" i="1"/>
  <c r="BY199" i="1"/>
  <c r="BY182" i="1"/>
  <c r="BY152" i="1"/>
  <c r="BY150" i="1"/>
  <c r="BY112" i="1"/>
  <c r="BY115" i="1"/>
  <c r="BY104" i="1"/>
  <c r="BY109" i="1"/>
  <c r="BY111" i="1" s="1"/>
  <c r="EQ199" i="1"/>
  <c r="EQ182" i="1"/>
  <c r="EQ150" i="1"/>
  <c r="EQ109" i="1"/>
  <c r="EQ111" i="1" s="1"/>
  <c r="EQ113" i="1" s="1"/>
  <c r="EQ123" i="1" s="1"/>
  <c r="EQ115" i="1"/>
  <c r="EQ112" i="1"/>
  <c r="EQ104" i="1"/>
  <c r="CU199" i="1"/>
  <c r="CU182" i="1"/>
  <c r="CU150" i="1"/>
  <c r="CU109" i="1"/>
  <c r="CU111" i="1" s="1"/>
  <c r="CU113" i="1" s="1"/>
  <c r="CU123" i="1" s="1"/>
  <c r="CU112" i="1"/>
  <c r="CU115" i="1"/>
  <c r="CU104" i="1"/>
  <c r="BJ199" i="1"/>
  <c r="BJ182" i="1"/>
  <c r="BJ150" i="1"/>
  <c r="BJ104" i="1"/>
  <c r="BJ109" i="1"/>
  <c r="BJ111" i="1" s="1"/>
  <c r="BJ112" i="1"/>
  <c r="BJ115" i="1"/>
  <c r="BU199" i="1"/>
  <c r="BU182" i="1"/>
  <c r="BU156" i="1"/>
  <c r="BU158" i="1"/>
  <c r="BU160" i="1"/>
  <c r="BU154" i="1"/>
  <c r="BU152" i="1"/>
  <c r="BU104" i="1"/>
  <c r="BU109" i="1"/>
  <c r="BU111" i="1" s="1"/>
  <c r="BU112" i="1"/>
  <c r="BU115" i="1"/>
  <c r="ED199" i="1"/>
  <c r="ED182" i="1"/>
  <c r="ED150" i="1"/>
  <c r="ED104" i="1"/>
  <c r="ED115" i="1"/>
  <c r="ED109" i="1"/>
  <c r="ED111" i="1" s="1"/>
  <c r="ED112" i="1"/>
  <c r="BV199" i="1"/>
  <c r="BV182" i="1"/>
  <c r="BV150" i="1"/>
  <c r="BV104" i="1"/>
  <c r="BV109" i="1"/>
  <c r="BV111" i="1" s="1"/>
  <c r="BV112" i="1"/>
  <c r="BV115" i="1"/>
  <c r="BM199" i="1"/>
  <c r="BM182" i="1"/>
  <c r="BM152" i="1"/>
  <c r="BM112" i="1"/>
  <c r="BM115" i="1"/>
  <c r="BM104" i="1"/>
  <c r="BM109" i="1"/>
  <c r="BM111" i="1" s="1"/>
  <c r="CR199" i="1"/>
  <c r="CR182" i="1"/>
  <c r="CR152" i="1"/>
  <c r="CR104" i="1"/>
  <c r="CR109" i="1"/>
  <c r="CR111" i="1" s="1"/>
  <c r="CR112" i="1"/>
  <c r="CR115" i="1"/>
  <c r="L199" i="1"/>
  <c r="L182" i="1"/>
  <c r="L150" i="1"/>
  <c r="L152" i="1"/>
  <c r="L154" i="1" s="1"/>
  <c r="L104" i="1"/>
  <c r="L109" i="1"/>
  <c r="L111" i="1" s="1"/>
  <c r="L112" i="1"/>
  <c r="L115" i="1"/>
  <c r="AG199" i="1"/>
  <c r="AG182" i="1"/>
  <c r="AG150" i="1"/>
  <c r="AG115" i="1"/>
  <c r="AG104" i="1"/>
  <c r="AG109" i="1"/>
  <c r="AG111" i="1" s="1"/>
  <c r="AG112" i="1"/>
  <c r="FX199" i="1"/>
  <c r="FX182" i="1"/>
  <c r="FX152" i="1"/>
  <c r="FX154" i="1"/>
  <c r="FX156" i="1"/>
  <c r="FX158" i="1"/>
  <c r="FX160" i="1"/>
  <c r="FX115" i="1"/>
  <c r="FX104" i="1"/>
  <c r="FX109" i="1"/>
  <c r="FX111" i="1" s="1"/>
  <c r="FX112" i="1"/>
  <c r="CF199" i="1"/>
  <c r="CF182" i="1"/>
  <c r="CF152" i="1"/>
  <c r="CF104" i="1"/>
  <c r="CF109" i="1"/>
  <c r="CF111" i="1" s="1"/>
  <c r="CF112" i="1"/>
  <c r="CF115" i="1"/>
  <c r="AU199" i="1"/>
  <c r="AU182" i="1"/>
  <c r="AU156" i="1"/>
  <c r="AU158" i="1"/>
  <c r="AU160" i="1"/>
  <c r="AU154" i="1"/>
  <c r="AU152" i="1"/>
  <c r="AU104" i="1"/>
  <c r="AU109" i="1"/>
  <c r="AU111" i="1" s="1"/>
  <c r="AU115" i="1"/>
  <c r="AU112" i="1"/>
  <c r="BN199" i="1"/>
  <c r="BN182" i="1"/>
  <c r="BN152" i="1"/>
  <c r="BN150" i="1"/>
  <c r="BN112" i="1"/>
  <c r="BN115" i="1"/>
  <c r="BN109" i="1"/>
  <c r="BN111" i="1" s="1"/>
  <c r="BN104" i="1"/>
  <c r="FK199" i="1"/>
  <c r="FK182" i="1"/>
  <c r="FK150" i="1"/>
  <c r="FK115" i="1"/>
  <c r="FK104" i="1"/>
  <c r="FK109" i="1"/>
  <c r="FK111" i="1" s="1"/>
  <c r="FK113" i="1" s="1"/>
  <c r="FK123" i="1" s="1"/>
  <c r="FK112" i="1"/>
  <c r="DO199" i="1"/>
  <c r="DO182" i="1"/>
  <c r="DO154" i="1"/>
  <c r="DO150" i="1"/>
  <c r="DO152" i="1"/>
  <c r="DO115" i="1"/>
  <c r="DO104" i="1"/>
  <c r="DO109" i="1"/>
  <c r="DO111" i="1" s="1"/>
  <c r="DO113" i="1" s="1"/>
  <c r="DO123" i="1" s="1"/>
  <c r="DO112" i="1"/>
  <c r="AI199" i="1"/>
  <c r="AI182" i="1"/>
  <c r="AI152" i="1"/>
  <c r="AI104" i="1"/>
  <c r="AI109" i="1"/>
  <c r="AI111" i="1" s="1"/>
  <c r="AI115" i="1"/>
  <c r="AI112" i="1"/>
  <c r="BZ207" i="1"/>
  <c r="BZ209" i="1" s="1"/>
  <c r="BZ218" i="1" s="1"/>
  <c r="BZ173" i="1"/>
  <c r="AQ207" i="1"/>
  <c r="AQ209" i="1" s="1"/>
  <c r="AQ218" i="1" s="1"/>
  <c r="AQ173" i="1"/>
  <c r="H207" i="1"/>
  <c r="H209" i="1" s="1"/>
  <c r="H218" i="1" s="1"/>
  <c r="H173" i="1"/>
  <c r="EV207" i="1"/>
  <c r="EV209" i="1" s="1"/>
  <c r="EV218" i="1" s="1"/>
  <c r="EV173" i="1"/>
  <c r="DM207" i="1"/>
  <c r="DM209" i="1" s="1"/>
  <c r="DM218" i="1" s="1"/>
  <c r="DM173" i="1"/>
  <c r="CD207" i="1"/>
  <c r="CD209" i="1" s="1"/>
  <c r="CD218" i="1" s="1"/>
  <c r="CD173" i="1"/>
  <c r="AU207" i="1"/>
  <c r="AU209" i="1" s="1"/>
  <c r="AU218" i="1" s="1"/>
  <c r="AU173" i="1"/>
  <c r="L207" i="1"/>
  <c r="L209" i="1" s="1"/>
  <c r="L218" i="1" s="1"/>
  <c r="L173" i="1"/>
  <c r="EZ207" i="1"/>
  <c r="EZ209" i="1" s="1"/>
  <c r="EZ218" i="1" s="1"/>
  <c r="EZ173" i="1"/>
  <c r="DQ207" i="1"/>
  <c r="DQ209" i="1" s="1"/>
  <c r="DQ218" i="1" s="1"/>
  <c r="DQ173" i="1"/>
  <c r="CT207" i="1"/>
  <c r="CT209" i="1" s="1"/>
  <c r="CT218" i="1" s="1"/>
  <c r="CT173" i="1"/>
  <c r="BW207" i="1"/>
  <c r="BW209" i="1" s="1"/>
  <c r="BW218" i="1" s="1"/>
  <c r="BW173" i="1"/>
  <c r="AN207" i="1"/>
  <c r="AN209" i="1" s="1"/>
  <c r="AN218" i="1" s="1"/>
  <c r="AN173" i="1"/>
  <c r="E207" i="1"/>
  <c r="E209" i="1" s="1"/>
  <c r="E218" i="1" s="1"/>
  <c r="E173" i="1"/>
  <c r="ES207" i="1"/>
  <c r="ES209" i="1" s="1"/>
  <c r="ES218" i="1" s="1"/>
  <c r="ES173" i="1"/>
  <c r="CS118" i="1"/>
  <c r="CS121" i="1"/>
  <c r="BV121" i="1"/>
  <c r="BV118" i="1"/>
  <c r="AY121" i="1"/>
  <c r="AY118" i="1"/>
  <c r="P121" i="1"/>
  <c r="P118" i="1"/>
  <c r="FD121" i="1"/>
  <c r="FD118" i="1"/>
  <c r="DU118" i="1"/>
  <c r="DU121" i="1"/>
  <c r="CL121" i="1"/>
  <c r="CL118" i="1"/>
  <c r="BC118" i="1"/>
  <c r="BC121" i="1"/>
  <c r="T121" i="1"/>
  <c r="T118" i="1"/>
  <c r="FH121" i="1"/>
  <c r="FH118" i="1"/>
  <c r="DY121" i="1"/>
  <c r="DY118" i="1"/>
  <c r="CP121" i="1"/>
  <c r="CP118" i="1"/>
  <c r="BG121" i="1"/>
  <c r="BG118" i="1"/>
  <c r="X121" i="1"/>
  <c r="X118" i="1"/>
  <c r="FL121" i="1"/>
  <c r="FL118" i="1"/>
  <c r="EC183" i="1"/>
  <c r="EC142" i="1"/>
  <c r="EC146" i="1" s="1"/>
  <c r="EC148" i="1" s="1"/>
  <c r="EC144" i="1"/>
  <c r="BI183" i="1"/>
  <c r="BI142" i="1"/>
  <c r="BI146" i="1" s="1"/>
  <c r="BI148" i="1" s="1"/>
  <c r="BI144" i="1"/>
  <c r="DP183" i="1"/>
  <c r="DP142" i="1"/>
  <c r="DP146" i="1" s="1"/>
  <c r="DP148" i="1" s="1"/>
  <c r="DP144" i="1"/>
  <c r="AV183" i="1"/>
  <c r="AV142" i="1"/>
  <c r="AV146" i="1" s="1"/>
  <c r="AV148" i="1" s="1"/>
  <c r="AV144" i="1"/>
  <c r="EX183" i="1"/>
  <c r="EX144" i="1"/>
  <c r="EX142" i="1"/>
  <c r="CD183" i="1"/>
  <c r="CD144" i="1"/>
  <c r="CD142" i="1"/>
  <c r="J183" i="1"/>
  <c r="J144" i="1"/>
  <c r="J142" i="1"/>
  <c r="EI183" i="1"/>
  <c r="EI142" i="1"/>
  <c r="EI146" i="1" s="1"/>
  <c r="EI148" i="1" s="1"/>
  <c r="EI144" i="1"/>
  <c r="BO183" i="1"/>
  <c r="BO142" i="1"/>
  <c r="BO146" i="1" s="1"/>
  <c r="BO148" i="1" s="1"/>
  <c r="BO144" i="1"/>
  <c r="DJ183" i="1"/>
  <c r="DJ142" i="1"/>
  <c r="DJ146" i="1" s="1"/>
  <c r="DJ148" i="1" s="1"/>
  <c r="DJ144" i="1"/>
  <c r="AP183" i="1"/>
  <c r="AP142" i="1"/>
  <c r="AP146" i="1" s="1"/>
  <c r="AP148" i="1" s="1"/>
  <c r="AP144" i="1"/>
  <c r="EV183" i="1"/>
  <c r="EV142" i="1"/>
  <c r="EV146" i="1" s="1"/>
  <c r="EV148" i="1" s="1"/>
  <c r="EV144" i="1"/>
  <c r="CB183" i="1"/>
  <c r="CB142" i="1"/>
  <c r="CB146" i="1" s="1"/>
  <c r="CB148" i="1" s="1"/>
  <c r="CB144" i="1"/>
  <c r="H183" i="1"/>
  <c r="H142" i="1"/>
  <c r="H146" i="1" s="1"/>
  <c r="H148" i="1" s="1"/>
  <c r="H144" i="1"/>
  <c r="AC199" i="1"/>
  <c r="AC182" i="1"/>
  <c r="AC150" i="1"/>
  <c r="AC112" i="1"/>
  <c r="AC115" i="1"/>
  <c r="AC104" i="1"/>
  <c r="AC109" i="1"/>
  <c r="AC111" i="1" s="1"/>
  <c r="EI199" i="1"/>
  <c r="EI182" i="1"/>
  <c r="EI152" i="1"/>
  <c r="EI150" i="1"/>
  <c r="EI112" i="1"/>
  <c r="EI104" i="1"/>
  <c r="EI109" i="1"/>
  <c r="EI111" i="1" s="1"/>
  <c r="EI113" i="1" s="1"/>
  <c r="EI123" i="1" s="1"/>
  <c r="EI115" i="1"/>
  <c r="CM199" i="1"/>
  <c r="CM182" i="1"/>
  <c r="CM150" i="1"/>
  <c r="CM152" i="1"/>
  <c r="CM112" i="1"/>
  <c r="CM115" i="1"/>
  <c r="CM104" i="1"/>
  <c r="CM109" i="1"/>
  <c r="CM111" i="1" s="1"/>
  <c r="AQ199" i="1"/>
  <c r="AQ182" i="1"/>
  <c r="AQ152" i="1"/>
  <c r="AQ112" i="1"/>
  <c r="AQ115" i="1"/>
  <c r="AQ104" i="1"/>
  <c r="AQ109" i="1"/>
  <c r="AQ111" i="1" s="1"/>
  <c r="CS199" i="1"/>
  <c r="CS182" i="1"/>
  <c r="CS152" i="1"/>
  <c r="CS104" i="1"/>
  <c r="CS109" i="1"/>
  <c r="CS111" i="1" s="1"/>
  <c r="CS112" i="1"/>
  <c r="CS115" i="1"/>
  <c r="ET199" i="1"/>
  <c r="ET182" i="1"/>
  <c r="ET152" i="1"/>
  <c r="ET115" i="1"/>
  <c r="ET112" i="1"/>
  <c r="ET109" i="1"/>
  <c r="ET111" i="1" s="1"/>
  <c r="ET113" i="1" s="1"/>
  <c r="ET123" i="1" s="1"/>
  <c r="ET104" i="1"/>
  <c r="FE199" i="1"/>
  <c r="FE182" i="1"/>
  <c r="FE152" i="1"/>
  <c r="FE115" i="1"/>
  <c r="FE112" i="1"/>
  <c r="FE104" i="1"/>
  <c r="FE109" i="1"/>
  <c r="FE111" i="1" s="1"/>
  <c r="EF199" i="1"/>
  <c r="EF182" i="1"/>
  <c r="EF150" i="1"/>
  <c r="EF152" i="1"/>
  <c r="EF115" i="1"/>
  <c r="EF109" i="1"/>
  <c r="EF111" i="1" s="1"/>
  <c r="EF112" i="1"/>
  <c r="EF104" i="1"/>
  <c r="AN199" i="1"/>
  <c r="AN182" i="1"/>
  <c r="AN152" i="1"/>
  <c r="AN109" i="1"/>
  <c r="AN111" i="1" s="1"/>
  <c r="AN112" i="1"/>
  <c r="AN115" i="1"/>
  <c r="AN104" i="1"/>
  <c r="CL207" i="1"/>
  <c r="CL209" i="1" s="1"/>
  <c r="CL218" i="1" s="1"/>
  <c r="CL173" i="1"/>
  <c r="BC207" i="1"/>
  <c r="BC209" i="1" s="1"/>
  <c r="BC218" i="1" s="1"/>
  <c r="BC173" i="1"/>
  <c r="T207" i="1"/>
  <c r="T209" i="1" s="1"/>
  <c r="T218" i="1" s="1"/>
  <c r="T173" i="1"/>
  <c r="FH207" i="1"/>
  <c r="FH209" i="1" s="1"/>
  <c r="FH218" i="1" s="1"/>
  <c r="FH173" i="1"/>
  <c r="DY207" i="1"/>
  <c r="DY209" i="1" s="1"/>
  <c r="DY218" i="1" s="1"/>
  <c r="DY173" i="1"/>
  <c r="CP207" i="1"/>
  <c r="CP209" i="1" s="1"/>
  <c r="CP218" i="1" s="1"/>
  <c r="CP173" i="1"/>
  <c r="BG207" i="1"/>
  <c r="BG209" i="1" s="1"/>
  <c r="BG218" i="1" s="1"/>
  <c r="BG173" i="1"/>
  <c r="X207" i="1"/>
  <c r="X209" i="1" s="1"/>
  <c r="X218" i="1" s="1"/>
  <c r="X173" i="1"/>
  <c r="FL207" i="1"/>
  <c r="FL209" i="1" s="1"/>
  <c r="FL218" i="1" s="1"/>
  <c r="FL173" i="1"/>
  <c r="EC207" i="1"/>
  <c r="EC209" i="1" s="1"/>
  <c r="EC218" i="1" s="1"/>
  <c r="EC173" i="1"/>
  <c r="DF207" i="1"/>
  <c r="DF209" i="1" s="1"/>
  <c r="DF218" i="1" s="1"/>
  <c r="DF173" i="1"/>
  <c r="CI207" i="1"/>
  <c r="CI209" i="1" s="1"/>
  <c r="CI218" i="1" s="1"/>
  <c r="CI173" i="1"/>
  <c r="AZ207" i="1"/>
  <c r="AZ209" i="1" s="1"/>
  <c r="AZ218" i="1" s="1"/>
  <c r="AZ173" i="1"/>
  <c r="Q207" i="1"/>
  <c r="Q209" i="1" s="1"/>
  <c r="Q218" i="1" s="1"/>
  <c r="Q173" i="1"/>
  <c r="FE207" i="1"/>
  <c r="FE209" i="1" s="1"/>
  <c r="FE218" i="1" s="1"/>
  <c r="FE173" i="1"/>
  <c r="DE118" i="1"/>
  <c r="DE121" i="1"/>
  <c r="CH121" i="1"/>
  <c r="CH118" i="1"/>
  <c r="BK121" i="1"/>
  <c r="BK118" i="1"/>
  <c r="AB121" i="1"/>
  <c r="AB118" i="1"/>
  <c r="FP121" i="1"/>
  <c r="FP118" i="1"/>
  <c r="EG118" i="1"/>
  <c r="EG121" i="1"/>
  <c r="CX118" i="1"/>
  <c r="CX121" i="1"/>
  <c r="BO118" i="1"/>
  <c r="BO121" i="1"/>
  <c r="AF121" i="1"/>
  <c r="AF118" i="1"/>
  <c r="FT121" i="1"/>
  <c r="FT118" i="1"/>
  <c r="EK121" i="1"/>
  <c r="EK118" i="1"/>
  <c r="DB121" i="1"/>
  <c r="DB118" i="1"/>
  <c r="BS121" i="1"/>
  <c r="BS118" i="1"/>
  <c r="AJ121" i="1"/>
  <c r="AJ118" i="1"/>
  <c r="FX121" i="1"/>
  <c r="FX118" i="1"/>
  <c r="AO199" i="1"/>
  <c r="AO182" i="1"/>
  <c r="AO152" i="1"/>
  <c r="AO154" i="1" s="1"/>
  <c r="AO150" i="1"/>
  <c r="AO112" i="1"/>
  <c r="AO115" i="1"/>
  <c r="AO104" i="1"/>
  <c r="AO109" i="1"/>
  <c r="AO111" i="1" s="1"/>
  <c r="EK199" i="1"/>
  <c r="EK182" i="1"/>
  <c r="EK150" i="1"/>
  <c r="EK104" i="1"/>
  <c r="EK109" i="1"/>
  <c r="EK111" i="1" s="1"/>
  <c r="EK113" i="1" s="1"/>
  <c r="EK123" i="1" s="1"/>
  <c r="EK112" i="1"/>
  <c r="EK115" i="1"/>
  <c r="CO199" i="1"/>
  <c r="CO182" i="1"/>
  <c r="CO150" i="1"/>
  <c r="CO115" i="1"/>
  <c r="CO104" i="1"/>
  <c r="CO109" i="1"/>
  <c r="CO111" i="1" s="1"/>
  <c r="CO112" i="1"/>
  <c r="AS199" i="1"/>
  <c r="AS182" i="1"/>
  <c r="AS150" i="1"/>
  <c r="AS115" i="1"/>
  <c r="AS104" i="1"/>
  <c r="AS109" i="1"/>
  <c r="AS111" i="1" s="1"/>
  <c r="AS112" i="1"/>
  <c r="AK199" i="1"/>
  <c r="AK182" i="1"/>
  <c r="AK152" i="1"/>
  <c r="AK104" i="1"/>
  <c r="AK109" i="1"/>
  <c r="AK111" i="1" s="1"/>
  <c r="AK113" i="1" s="1"/>
  <c r="AK123" i="1" s="1"/>
  <c r="AK112" i="1"/>
  <c r="AK115" i="1"/>
  <c r="EJ199" i="1"/>
  <c r="EJ182" i="1"/>
  <c r="EJ152" i="1"/>
  <c r="EJ154" i="1"/>
  <c r="EJ150" i="1"/>
  <c r="EJ104" i="1"/>
  <c r="EJ115" i="1"/>
  <c r="EJ112" i="1"/>
  <c r="EJ109" i="1"/>
  <c r="EJ111" i="1" s="1"/>
  <c r="EJ113" i="1" s="1"/>
  <c r="EJ123" i="1" s="1"/>
  <c r="CN199" i="1"/>
  <c r="CN182" i="1"/>
  <c r="CN150" i="1"/>
  <c r="CN115" i="1"/>
  <c r="CN104" i="1"/>
  <c r="CN112" i="1"/>
  <c r="CN109" i="1"/>
  <c r="CN111" i="1" s="1"/>
  <c r="CN113" i="1" s="1"/>
  <c r="CN123" i="1" s="1"/>
  <c r="AR199" i="1"/>
  <c r="AR182" i="1"/>
  <c r="AR150" i="1"/>
  <c r="AR115" i="1"/>
  <c r="AR104" i="1"/>
  <c r="AR112" i="1"/>
  <c r="AR109" i="1"/>
  <c r="AR111" i="1" s="1"/>
  <c r="AR113" i="1" s="1"/>
  <c r="AR123" i="1" s="1"/>
  <c r="DH183" i="1"/>
  <c r="DH142" i="1"/>
  <c r="DH144" i="1"/>
  <c r="AN183" i="1"/>
  <c r="AN142" i="1"/>
  <c r="AN146" i="1" s="1"/>
  <c r="AN148" i="1" s="1"/>
  <c r="AN144" i="1"/>
  <c r="FO183" i="1"/>
  <c r="FO142" i="1"/>
  <c r="FO144" i="1"/>
  <c r="CU183" i="1"/>
  <c r="CU142" i="1"/>
  <c r="CU144" i="1"/>
  <c r="AA183" i="1"/>
  <c r="AA142" i="1"/>
  <c r="AA144" i="1"/>
  <c r="FB183" i="1"/>
  <c r="FB142" i="1"/>
  <c r="FB146" i="1" s="1"/>
  <c r="FB148" i="1" s="1"/>
  <c r="FB144" i="1"/>
  <c r="CH183" i="1"/>
  <c r="CH142" i="1"/>
  <c r="CH144" i="1"/>
  <c r="N183" i="1"/>
  <c r="N142" i="1"/>
  <c r="N144" i="1"/>
  <c r="FK183" i="1"/>
  <c r="FK144" i="1"/>
  <c r="FK142" i="1"/>
  <c r="FK146" i="1" s="1"/>
  <c r="FK148" i="1" s="1"/>
  <c r="CQ183" i="1"/>
  <c r="CQ144" i="1"/>
  <c r="CQ142" i="1"/>
  <c r="W183" i="1"/>
  <c r="W144" i="1"/>
  <c r="W142" i="1"/>
  <c r="W146" i="1" s="1"/>
  <c r="W148" i="1" s="1"/>
  <c r="DY183" i="1"/>
  <c r="DY142" i="1"/>
  <c r="DY146" i="1" s="1"/>
  <c r="DY148" i="1" s="1"/>
  <c r="DY144" i="1"/>
  <c r="BE183" i="1"/>
  <c r="BE142" i="1"/>
  <c r="BE144" i="1"/>
  <c r="FE183" i="1"/>
  <c r="FE142" i="1"/>
  <c r="FE146" i="1" s="1"/>
  <c r="FE148" i="1" s="1"/>
  <c r="FE144" i="1"/>
  <c r="CK183" i="1"/>
  <c r="CK142" i="1"/>
  <c r="CK144" i="1"/>
  <c r="Q183" i="1"/>
  <c r="Q142" i="1"/>
  <c r="Q146" i="1" s="1"/>
  <c r="Q148" i="1" s="1"/>
  <c r="Q144" i="1"/>
  <c r="C90" i="1"/>
  <c r="FZ85" i="1"/>
  <c r="CX207" i="1"/>
  <c r="CX209" i="1" s="1"/>
  <c r="CX218" i="1" s="1"/>
  <c r="CX173" i="1"/>
  <c r="BO207" i="1"/>
  <c r="BO209" i="1" s="1"/>
  <c r="BO218" i="1" s="1"/>
  <c r="BO173" i="1"/>
  <c r="AF207" i="1"/>
  <c r="AF209" i="1" s="1"/>
  <c r="AF218" i="1" s="1"/>
  <c r="AF173" i="1"/>
  <c r="FT207" i="1"/>
  <c r="FT209" i="1" s="1"/>
  <c r="FT218" i="1" s="1"/>
  <c r="FT173" i="1"/>
  <c r="EK207" i="1"/>
  <c r="EK209" i="1" s="1"/>
  <c r="EK218" i="1" s="1"/>
  <c r="EK173" i="1"/>
  <c r="DB207" i="1"/>
  <c r="DB209" i="1" s="1"/>
  <c r="DB218" i="1" s="1"/>
  <c r="DB173" i="1"/>
  <c r="BS207" i="1"/>
  <c r="BS209" i="1" s="1"/>
  <c r="BS218" i="1" s="1"/>
  <c r="BS173" i="1"/>
  <c r="AJ207" i="1"/>
  <c r="AJ209" i="1" s="1"/>
  <c r="AJ218" i="1" s="1"/>
  <c r="AJ173" i="1"/>
  <c r="FX207" i="1"/>
  <c r="FX209" i="1" s="1"/>
  <c r="FX218" i="1" s="1"/>
  <c r="FX173" i="1"/>
  <c r="EO207" i="1"/>
  <c r="EO209" i="1" s="1"/>
  <c r="EO218" i="1" s="1"/>
  <c r="EO173" i="1"/>
  <c r="DR207" i="1"/>
  <c r="DR209" i="1" s="1"/>
  <c r="DR218" i="1" s="1"/>
  <c r="DR173" i="1"/>
  <c r="CU207" i="1"/>
  <c r="CU209" i="1" s="1"/>
  <c r="CU218" i="1" s="1"/>
  <c r="CU173" i="1"/>
  <c r="BL207" i="1"/>
  <c r="BL209" i="1" s="1"/>
  <c r="BL218" i="1" s="1"/>
  <c r="BL173" i="1"/>
  <c r="AC207" i="1"/>
  <c r="AC209" i="1" s="1"/>
  <c r="AC218" i="1" s="1"/>
  <c r="AC173" i="1"/>
  <c r="FQ207" i="1"/>
  <c r="FQ209" i="1" s="1"/>
  <c r="FQ218" i="1" s="1"/>
  <c r="FQ173" i="1"/>
  <c r="AW199" i="1"/>
  <c r="AW182" i="1"/>
  <c r="AW156" i="1"/>
  <c r="AW158" i="1"/>
  <c r="AW160" i="1"/>
  <c r="AW154" i="1"/>
  <c r="AW152" i="1"/>
  <c r="AW104" i="1"/>
  <c r="AW109" i="1"/>
  <c r="AW111" i="1" s="1"/>
  <c r="AW113" i="1" s="1"/>
  <c r="AW123" i="1" s="1"/>
  <c r="AW112" i="1"/>
  <c r="AW115" i="1"/>
  <c r="EL199" i="1"/>
  <c r="EL182" i="1"/>
  <c r="EL152" i="1"/>
  <c r="EL150" i="1"/>
  <c r="EL104" i="1"/>
  <c r="EL109" i="1"/>
  <c r="EL111" i="1" s="1"/>
  <c r="EL115" i="1"/>
  <c r="EL112" i="1"/>
  <c r="CP199" i="1"/>
  <c r="CP182" i="1"/>
  <c r="CP150" i="1"/>
  <c r="CP115" i="1"/>
  <c r="CP104" i="1"/>
  <c r="CP109" i="1"/>
  <c r="CP111" i="1" s="1"/>
  <c r="CP112" i="1"/>
  <c r="J199" i="1"/>
  <c r="J182" i="1"/>
  <c r="J150" i="1"/>
  <c r="J152" i="1"/>
  <c r="J115" i="1"/>
  <c r="J104" i="1"/>
  <c r="J109" i="1"/>
  <c r="J111" i="1" s="1"/>
  <c r="J112" i="1"/>
  <c r="DQ118" i="1"/>
  <c r="DQ121" i="1"/>
  <c r="CT121" i="1"/>
  <c r="CT118" i="1"/>
  <c r="BW121" i="1"/>
  <c r="BW118" i="1"/>
  <c r="AN121" i="1"/>
  <c r="AN118" i="1"/>
  <c r="E121" i="1"/>
  <c r="E118" i="1"/>
  <c r="ES118" i="1"/>
  <c r="ES121" i="1"/>
  <c r="DJ118" i="1"/>
  <c r="DJ121" i="1"/>
  <c r="CA118" i="1"/>
  <c r="CA121" i="1"/>
  <c r="AR121" i="1"/>
  <c r="AR118" i="1"/>
  <c r="I121" i="1"/>
  <c r="I118" i="1"/>
  <c r="EW121" i="1"/>
  <c r="EW118" i="1"/>
  <c r="DN121" i="1"/>
  <c r="DN118" i="1"/>
  <c r="CE121" i="1"/>
  <c r="CE118" i="1"/>
  <c r="AV121" i="1"/>
  <c r="AV118" i="1"/>
  <c r="DQ183" i="1"/>
  <c r="DQ142" i="1"/>
  <c r="DQ144" i="1"/>
  <c r="AW183" i="1"/>
  <c r="AW142" i="1"/>
  <c r="AW146" i="1" s="1"/>
  <c r="AW148" i="1" s="1"/>
  <c r="AW144" i="1"/>
  <c r="FX183" i="1"/>
  <c r="FX142" i="1"/>
  <c r="FX144" i="1"/>
  <c r="DD183" i="1"/>
  <c r="DD142" i="1"/>
  <c r="DD146" i="1" s="1"/>
  <c r="DD148" i="1" s="1"/>
  <c r="DD144" i="1"/>
  <c r="AJ183" i="1"/>
  <c r="AJ142" i="1"/>
  <c r="AJ144" i="1"/>
  <c r="EL183" i="1"/>
  <c r="EL144" i="1"/>
  <c r="EL142" i="1"/>
  <c r="BR183" i="1"/>
  <c r="BR144" i="1"/>
  <c r="BR142" i="1"/>
  <c r="BR146" i="1" s="1"/>
  <c r="BR148" i="1" s="1"/>
  <c r="AS183" i="1"/>
  <c r="AS142" i="1"/>
  <c r="AS146" i="1" s="1"/>
  <c r="AS148" i="1" s="1"/>
  <c r="AS144" i="1"/>
  <c r="FT183" i="1"/>
  <c r="FT142" i="1"/>
  <c r="FT144" i="1"/>
  <c r="DW183" i="1"/>
  <c r="DW142" i="1"/>
  <c r="DW146" i="1" s="1"/>
  <c r="DW148" i="1" s="1"/>
  <c r="DW144" i="1"/>
  <c r="BC183" i="1"/>
  <c r="BC142" i="1"/>
  <c r="BC144" i="1"/>
  <c r="FR183" i="1"/>
  <c r="FR142" i="1"/>
  <c r="FR146" i="1" s="1"/>
  <c r="FR148" i="1" s="1"/>
  <c r="FR144" i="1"/>
  <c r="CX183" i="1"/>
  <c r="CX142" i="1"/>
  <c r="CX144" i="1"/>
  <c r="AD183" i="1"/>
  <c r="AD142" i="1"/>
  <c r="AD146" i="1" s="1"/>
  <c r="AD148" i="1" s="1"/>
  <c r="AD144" i="1"/>
  <c r="EJ183" i="1"/>
  <c r="EJ142" i="1"/>
  <c r="EJ144" i="1"/>
  <c r="BP183" i="1"/>
  <c r="BP142" i="1"/>
  <c r="BP146" i="1" s="1"/>
  <c r="BP148" i="1" s="1"/>
  <c r="BP144" i="1"/>
  <c r="CH199" i="1"/>
  <c r="CH182" i="1"/>
  <c r="CH152" i="1"/>
  <c r="CH104" i="1"/>
  <c r="CH109" i="1"/>
  <c r="CH111" i="1" s="1"/>
  <c r="CH112" i="1"/>
  <c r="CH115" i="1"/>
  <c r="CG199" i="1"/>
  <c r="CG182" i="1"/>
  <c r="CG152" i="1"/>
  <c r="CG104" i="1"/>
  <c r="CG109" i="1"/>
  <c r="CG111" i="1" s="1"/>
  <c r="CG112" i="1"/>
  <c r="CG115" i="1"/>
  <c r="DT199" i="1"/>
  <c r="DT182" i="1"/>
  <c r="DT152" i="1"/>
  <c r="DT109" i="1"/>
  <c r="DT111" i="1" s="1"/>
  <c r="DT113" i="1" s="1"/>
  <c r="DT123" i="1" s="1"/>
  <c r="DT112" i="1"/>
  <c r="DT115" i="1"/>
  <c r="DT104" i="1"/>
  <c r="AB199" i="1"/>
  <c r="AB182" i="1"/>
  <c r="AB150" i="1"/>
  <c r="AB109" i="1"/>
  <c r="AB111" i="1" s="1"/>
  <c r="AB113" i="1" s="1"/>
  <c r="AB123" i="1" s="1"/>
  <c r="AB112" i="1"/>
  <c r="AB115" i="1"/>
  <c r="AB104" i="1"/>
  <c r="AX199" i="1"/>
  <c r="AX182" i="1"/>
  <c r="AX152" i="1"/>
  <c r="AX104" i="1"/>
  <c r="AX109" i="1"/>
  <c r="AX111" i="1" s="1"/>
  <c r="AX112" i="1"/>
  <c r="AX115" i="1"/>
  <c r="E199" i="1"/>
  <c r="E182" i="1"/>
  <c r="E154" i="1"/>
  <c r="E152" i="1"/>
  <c r="E150" i="1"/>
  <c r="E112" i="1"/>
  <c r="E115" i="1"/>
  <c r="E104" i="1"/>
  <c r="E109" i="1"/>
  <c r="E111" i="1" s="1"/>
  <c r="EE199" i="1"/>
  <c r="EE182" i="1"/>
  <c r="EE152" i="1"/>
  <c r="EE115" i="1"/>
  <c r="EE109" i="1"/>
  <c r="EE111" i="1" s="1"/>
  <c r="EE112" i="1"/>
  <c r="EE104" i="1"/>
  <c r="CI199" i="1"/>
  <c r="CI182" i="1"/>
  <c r="CI150" i="1"/>
  <c r="CI152" i="1"/>
  <c r="CI109" i="1"/>
  <c r="CI111" i="1" s="1"/>
  <c r="CI113" i="1" s="1"/>
  <c r="CI123" i="1" s="1"/>
  <c r="CI112" i="1"/>
  <c r="CI115" i="1"/>
  <c r="CI104" i="1"/>
  <c r="Z199" i="1"/>
  <c r="Z182" i="1"/>
  <c r="Z152" i="1"/>
  <c r="Z104" i="1"/>
  <c r="Z109" i="1"/>
  <c r="Z111" i="1" s="1"/>
  <c r="Z112" i="1"/>
  <c r="Z115" i="1"/>
  <c r="FN199" i="1"/>
  <c r="FN182" i="1"/>
  <c r="FN150" i="1"/>
  <c r="FN152" i="1"/>
  <c r="FN104" i="1"/>
  <c r="FN109" i="1"/>
  <c r="FN111" i="1" s="1"/>
  <c r="FN112" i="1"/>
  <c r="FN115" i="1"/>
  <c r="DR199" i="1"/>
  <c r="DR182" i="1"/>
  <c r="DR150" i="1"/>
  <c r="DR152" i="1"/>
  <c r="DR115" i="1"/>
  <c r="DR104" i="1"/>
  <c r="DR109" i="1"/>
  <c r="DR111" i="1" s="1"/>
  <c r="DR113" i="1" s="1"/>
  <c r="DR123" i="1" s="1"/>
  <c r="DR112" i="1"/>
  <c r="N199" i="1"/>
  <c r="N182" i="1"/>
  <c r="N150" i="1"/>
  <c r="N104" i="1"/>
  <c r="N109" i="1"/>
  <c r="N111" i="1" s="1"/>
  <c r="N112" i="1"/>
  <c r="N115" i="1"/>
  <c r="FL199" i="1"/>
  <c r="FL182" i="1"/>
  <c r="FL150" i="1"/>
  <c r="FL104" i="1"/>
  <c r="FL109" i="1"/>
  <c r="FL111" i="1" s="1"/>
  <c r="FL112" i="1"/>
  <c r="FL115" i="1"/>
  <c r="BT199" i="1"/>
  <c r="BT182" i="1"/>
  <c r="BT154" i="1"/>
  <c r="BT156" i="1"/>
  <c r="BT158" i="1"/>
  <c r="BT160" i="1"/>
  <c r="BT152" i="1"/>
  <c r="BT104" i="1"/>
  <c r="BT109" i="1"/>
  <c r="BT111" i="1" s="1"/>
  <c r="BT112" i="1"/>
  <c r="BT115" i="1"/>
  <c r="BG199" i="1"/>
  <c r="BG182" i="1"/>
  <c r="BG150" i="1"/>
  <c r="BG154" i="1" s="1"/>
  <c r="BG152" i="1"/>
  <c r="BG104" i="1"/>
  <c r="BG109" i="1"/>
  <c r="BG111" i="1" s="1"/>
  <c r="BG113" i="1" s="1"/>
  <c r="BG123" i="1" s="1"/>
  <c r="BG115" i="1"/>
  <c r="BG112" i="1"/>
  <c r="S199" i="1"/>
  <c r="S182" i="1"/>
  <c r="S150" i="1"/>
  <c r="S152" i="1"/>
  <c r="S112" i="1"/>
  <c r="S115" i="1"/>
  <c r="S104" i="1"/>
  <c r="S109" i="1"/>
  <c r="S111" i="1" s="1"/>
  <c r="EZ199" i="1"/>
  <c r="EZ182" i="1"/>
  <c r="EZ152" i="1"/>
  <c r="EZ104" i="1"/>
  <c r="EZ109" i="1"/>
  <c r="EZ111" i="1" s="1"/>
  <c r="EZ112" i="1"/>
  <c r="EZ115" i="1"/>
  <c r="BH199" i="1"/>
  <c r="BH182" i="1"/>
  <c r="BH150" i="1"/>
  <c r="BH104" i="1"/>
  <c r="BH109" i="1"/>
  <c r="BH111" i="1" s="1"/>
  <c r="BH112" i="1"/>
  <c r="BH115" i="1"/>
  <c r="K199" i="1"/>
  <c r="K182" i="1"/>
  <c r="K152" i="1"/>
  <c r="K104" i="1"/>
  <c r="K109" i="1"/>
  <c r="K111" i="1" s="1"/>
  <c r="K113" i="1" s="1"/>
  <c r="K123" i="1" s="1"/>
  <c r="K115" i="1"/>
  <c r="K112" i="1"/>
  <c r="DU199" i="1"/>
  <c r="DU182" i="1"/>
  <c r="DU152" i="1"/>
  <c r="DU115" i="1"/>
  <c r="DU112" i="1"/>
  <c r="DU104" i="1"/>
  <c r="DU109" i="1"/>
  <c r="DU111" i="1" s="1"/>
  <c r="EY199" i="1"/>
  <c r="EY182" i="1"/>
  <c r="EY150" i="1"/>
  <c r="EY152" i="1"/>
  <c r="EY115" i="1"/>
  <c r="EY104" i="1"/>
  <c r="EY109" i="1"/>
  <c r="EY111" i="1" s="1"/>
  <c r="EY113" i="1" s="1"/>
  <c r="EY123" i="1" s="1"/>
  <c r="EY112" i="1"/>
  <c r="DC199" i="1"/>
  <c r="DC182" i="1"/>
  <c r="DC154" i="1"/>
  <c r="DC156" i="1"/>
  <c r="DC158" i="1"/>
  <c r="DC160" i="1"/>
  <c r="DC152" i="1"/>
  <c r="DC115" i="1"/>
  <c r="DC104" i="1"/>
  <c r="DC109" i="1"/>
  <c r="DC111" i="1" s="1"/>
  <c r="DC113" i="1" s="1"/>
  <c r="DC123" i="1" s="1"/>
  <c r="DC112" i="1"/>
  <c r="AT199" i="1"/>
  <c r="AT182" i="1"/>
  <c r="AT150" i="1"/>
  <c r="AT115" i="1"/>
  <c r="AT104" i="1"/>
  <c r="AT109" i="1"/>
  <c r="AT111" i="1" s="1"/>
  <c r="AT113" i="1" s="1"/>
  <c r="AT123" i="1" s="1"/>
  <c r="AT112" i="1"/>
  <c r="DJ207" i="1"/>
  <c r="DJ209" i="1" s="1"/>
  <c r="DJ218" i="1" s="1"/>
  <c r="DJ173" i="1"/>
  <c r="CA207" i="1"/>
  <c r="CA209" i="1" s="1"/>
  <c r="CA218" i="1" s="1"/>
  <c r="CA173" i="1"/>
  <c r="AR207" i="1"/>
  <c r="AR209" i="1" s="1"/>
  <c r="AR218" i="1" s="1"/>
  <c r="AR173" i="1"/>
  <c r="I207" i="1"/>
  <c r="I209" i="1" s="1"/>
  <c r="I218" i="1" s="1"/>
  <c r="I173" i="1"/>
  <c r="EW207" i="1"/>
  <c r="EW209" i="1" s="1"/>
  <c r="EW218" i="1" s="1"/>
  <c r="EW173" i="1"/>
  <c r="DN207" i="1"/>
  <c r="DN209" i="1" s="1"/>
  <c r="DN218" i="1" s="1"/>
  <c r="DN173" i="1"/>
  <c r="CE207" i="1"/>
  <c r="CE209" i="1" s="1"/>
  <c r="CE218" i="1" s="1"/>
  <c r="CE173" i="1"/>
  <c r="AV207" i="1"/>
  <c r="AV209" i="1" s="1"/>
  <c r="AV218" i="1" s="1"/>
  <c r="AV173" i="1"/>
  <c r="M207" i="1"/>
  <c r="M209" i="1" s="1"/>
  <c r="M218" i="1" s="1"/>
  <c r="M173" i="1"/>
  <c r="FA207" i="1"/>
  <c r="FA209" i="1" s="1"/>
  <c r="FA218" i="1" s="1"/>
  <c r="FA173" i="1"/>
  <c r="ED207" i="1"/>
  <c r="ED209" i="1" s="1"/>
  <c r="ED218" i="1" s="1"/>
  <c r="ED173" i="1"/>
  <c r="DG207" i="1"/>
  <c r="DG209" i="1" s="1"/>
  <c r="DG218" i="1" s="1"/>
  <c r="DG173" i="1"/>
  <c r="BX207" i="1"/>
  <c r="BX209" i="1" s="1"/>
  <c r="BX218" i="1" s="1"/>
  <c r="BX173" i="1"/>
  <c r="AO207" i="1"/>
  <c r="AO209" i="1" s="1"/>
  <c r="AO218" i="1" s="1"/>
  <c r="AO173" i="1"/>
  <c r="C174" i="1"/>
  <c r="EC118" i="1"/>
  <c r="EC121" i="1"/>
  <c r="DF121" i="1"/>
  <c r="DF118" i="1"/>
  <c r="CI121" i="1"/>
  <c r="CI118" i="1"/>
  <c r="AZ121" i="1"/>
  <c r="AZ118" i="1"/>
  <c r="Q121" i="1"/>
  <c r="Q118" i="1"/>
  <c r="FE118" i="1"/>
  <c r="FE121" i="1"/>
  <c r="DV118" i="1"/>
  <c r="DV121" i="1"/>
  <c r="CM118" i="1"/>
  <c r="CM121" i="1"/>
  <c r="BD121" i="1"/>
  <c r="BD118" i="1"/>
  <c r="U121" i="1"/>
  <c r="U118" i="1"/>
  <c r="FI121" i="1"/>
  <c r="FI118" i="1"/>
  <c r="DZ121" i="1"/>
  <c r="DZ118" i="1"/>
  <c r="CQ121" i="1"/>
  <c r="CQ118" i="1"/>
  <c r="BH121" i="1"/>
  <c r="BH118" i="1"/>
  <c r="FP183" i="1"/>
  <c r="FP142" i="1"/>
  <c r="FP144" i="1"/>
  <c r="CV183" i="1"/>
  <c r="CV142" i="1"/>
  <c r="CV146" i="1" s="1"/>
  <c r="CV148" i="1" s="1"/>
  <c r="CV144" i="1"/>
  <c r="AB183" i="1"/>
  <c r="AB142" i="1"/>
  <c r="AB144" i="1"/>
  <c r="FC183" i="1"/>
  <c r="FC142" i="1"/>
  <c r="FC146" i="1" s="1"/>
  <c r="FC148" i="1" s="1"/>
  <c r="FC144" i="1"/>
  <c r="CI183" i="1"/>
  <c r="CI142" i="1"/>
  <c r="CI144" i="1"/>
  <c r="O183" i="1"/>
  <c r="O142" i="1"/>
  <c r="O146" i="1" s="1"/>
  <c r="O148" i="1" s="1"/>
  <c r="O144" i="1"/>
  <c r="EP183" i="1"/>
  <c r="EP142" i="1"/>
  <c r="EP144" i="1"/>
  <c r="BV183" i="1"/>
  <c r="BV142" i="1"/>
  <c r="BV146" i="1" s="1"/>
  <c r="BV148" i="1" s="1"/>
  <c r="BV144" i="1"/>
  <c r="EY183" i="1"/>
  <c r="EY144" i="1"/>
  <c r="EY142" i="1"/>
  <c r="EY146" i="1" s="1"/>
  <c r="EY148" i="1" s="1"/>
  <c r="CE183" i="1"/>
  <c r="CE144" i="1"/>
  <c r="CE142" i="1"/>
  <c r="K183" i="1"/>
  <c r="K144" i="1"/>
  <c r="K142" i="1"/>
  <c r="K146" i="1" s="1"/>
  <c r="K148" i="1" s="1"/>
  <c r="DM183" i="1"/>
  <c r="DM142" i="1"/>
  <c r="DM146" i="1" s="1"/>
  <c r="DM148" i="1" s="1"/>
  <c r="DM144" i="1"/>
  <c r="ES183" i="1"/>
  <c r="ES142" i="1"/>
  <c r="ES144" i="1"/>
  <c r="BY183" i="1"/>
  <c r="BY142" i="1"/>
  <c r="BY146" i="1" s="1"/>
  <c r="BY148" i="1" s="1"/>
  <c r="BY144" i="1"/>
  <c r="E183" i="1"/>
  <c r="E142" i="1"/>
  <c r="E144" i="1"/>
  <c r="FS199" i="1"/>
  <c r="FS182" i="1"/>
  <c r="FS160" i="1"/>
  <c r="FS152" i="1"/>
  <c r="FS154" i="1"/>
  <c r="FS156" i="1"/>
  <c r="FS158" i="1"/>
  <c r="FS112" i="1"/>
  <c r="FS115" i="1"/>
  <c r="FS104" i="1"/>
  <c r="FS109" i="1"/>
  <c r="FS111" i="1" s="1"/>
  <c r="FS113" i="1" s="1"/>
  <c r="FS123" i="1" s="1"/>
  <c r="DW199" i="1"/>
  <c r="DW182" i="1"/>
  <c r="DW152" i="1"/>
  <c r="DW112" i="1"/>
  <c r="DW104" i="1"/>
  <c r="DW109" i="1"/>
  <c r="DW111" i="1" s="1"/>
  <c r="DW113" i="1" s="1"/>
  <c r="DW123" i="1" s="1"/>
  <c r="DW115" i="1"/>
  <c r="CA199" i="1"/>
  <c r="CA182" i="1"/>
  <c r="CA160" i="1"/>
  <c r="CA156" i="1"/>
  <c r="CA158" i="1"/>
  <c r="CA154" i="1"/>
  <c r="CA152" i="1"/>
  <c r="CA112" i="1"/>
  <c r="CA115" i="1"/>
  <c r="CA104" i="1"/>
  <c r="CA109" i="1"/>
  <c r="CA111" i="1" s="1"/>
  <c r="CA113" i="1" s="1"/>
  <c r="CA123" i="1" s="1"/>
  <c r="AE199" i="1"/>
  <c r="AE182" i="1"/>
  <c r="AE160" i="1"/>
  <c r="AE156" i="1"/>
  <c r="AE158" i="1"/>
  <c r="AE154" i="1"/>
  <c r="AE152" i="1"/>
  <c r="AE112" i="1"/>
  <c r="AE115" i="1"/>
  <c r="AE104" i="1"/>
  <c r="AE109" i="1"/>
  <c r="AE111" i="1" s="1"/>
  <c r="AE113" i="1" s="1"/>
  <c r="AE123" i="1" s="1"/>
  <c r="Y199" i="1"/>
  <c r="Y182" i="1"/>
  <c r="Y154" i="1"/>
  <c r="Y150" i="1"/>
  <c r="Y152" i="1"/>
  <c r="Y104" i="1"/>
  <c r="Y109" i="1"/>
  <c r="Y111" i="1" s="1"/>
  <c r="Y113" i="1" s="1"/>
  <c r="Y123" i="1" s="1"/>
  <c r="Y112" i="1"/>
  <c r="Y115" i="1"/>
  <c r="EH199" i="1"/>
  <c r="EH182" i="1"/>
  <c r="EH152" i="1"/>
  <c r="EH112" i="1"/>
  <c r="EH109" i="1"/>
  <c r="EH111" i="1" s="1"/>
  <c r="EH113" i="1" s="1"/>
  <c r="EH123" i="1" s="1"/>
  <c r="EH115" i="1"/>
  <c r="EH104" i="1"/>
  <c r="CK199" i="1"/>
  <c r="CK182" i="1"/>
  <c r="CK150" i="1"/>
  <c r="CK112" i="1"/>
  <c r="CK115" i="1"/>
  <c r="CK104" i="1"/>
  <c r="CK109" i="1"/>
  <c r="CK111" i="1" s="1"/>
  <c r="CK113" i="1" s="1"/>
  <c r="CK123" i="1" s="1"/>
  <c r="DH199" i="1"/>
  <c r="DH182" i="1"/>
  <c r="DH154" i="1"/>
  <c r="DH150" i="1"/>
  <c r="DH152" i="1"/>
  <c r="DH109" i="1"/>
  <c r="DH111" i="1" s="1"/>
  <c r="DH112" i="1"/>
  <c r="DH104" i="1"/>
  <c r="DH115" i="1"/>
  <c r="P199" i="1"/>
  <c r="P182" i="1"/>
  <c r="P152" i="1"/>
  <c r="P109" i="1"/>
  <c r="P111" i="1" s="1"/>
  <c r="P112" i="1"/>
  <c r="P115" i="1"/>
  <c r="P104" i="1"/>
  <c r="DV207" i="1"/>
  <c r="DV209" i="1" s="1"/>
  <c r="DV218" i="1" s="1"/>
  <c r="DV173" i="1"/>
  <c r="CM207" i="1"/>
  <c r="CM209" i="1" s="1"/>
  <c r="CM218" i="1" s="1"/>
  <c r="CM173" i="1"/>
  <c r="BD207" i="1"/>
  <c r="BD209" i="1" s="1"/>
  <c r="BD218" i="1" s="1"/>
  <c r="BD173" i="1"/>
  <c r="U207" i="1"/>
  <c r="U209" i="1" s="1"/>
  <c r="U218" i="1" s="1"/>
  <c r="U173" i="1"/>
  <c r="FI207" i="1"/>
  <c r="FI209" i="1" s="1"/>
  <c r="FI218" i="1" s="1"/>
  <c r="FI173" i="1"/>
  <c r="DZ207" i="1"/>
  <c r="DZ209" i="1" s="1"/>
  <c r="DZ218" i="1" s="1"/>
  <c r="DZ173" i="1"/>
  <c r="CQ207" i="1"/>
  <c r="CQ209" i="1" s="1"/>
  <c r="CQ218" i="1" s="1"/>
  <c r="CQ173" i="1"/>
  <c r="BH207" i="1"/>
  <c r="BH209" i="1" s="1"/>
  <c r="BH218" i="1" s="1"/>
  <c r="BH173" i="1"/>
  <c r="Y207" i="1"/>
  <c r="Y209" i="1" s="1"/>
  <c r="Y218" i="1" s="1"/>
  <c r="Y173" i="1"/>
  <c r="FM207" i="1"/>
  <c r="FM209" i="1" s="1"/>
  <c r="FM218" i="1" s="1"/>
  <c r="FM173" i="1"/>
  <c r="EP207" i="1"/>
  <c r="EP209" i="1" s="1"/>
  <c r="EP218" i="1" s="1"/>
  <c r="EP173" i="1"/>
  <c r="DS207" i="1"/>
  <c r="DS209" i="1" s="1"/>
  <c r="DS218" i="1" s="1"/>
  <c r="DS173" i="1"/>
  <c r="CJ207" i="1"/>
  <c r="CJ209" i="1" s="1"/>
  <c r="CJ218" i="1" s="1"/>
  <c r="CJ173" i="1"/>
  <c r="BA207" i="1"/>
  <c r="BA209" i="1" s="1"/>
  <c r="BA218" i="1" s="1"/>
  <c r="BA173" i="1"/>
  <c r="EO118" i="1"/>
  <c r="EO121" i="1"/>
  <c r="DR118" i="1"/>
  <c r="DR121" i="1"/>
  <c r="CU121" i="1"/>
  <c r="CU118" i="1"/>
  <c r="BL121" i="1"/>
  <c r="BL118" i="1"/>
  <c r="AC121" i="1"/>
  <c r="AC118" i="1"/>
  <c r="FQ118" i="1"/>
  <c r="FQ121" i="1"/>
  <c r="EH118" i="1"/>
  <c r="EH121" i="1"/>
  <c r="CY118" i="1"/>
  <c r="CY121" i="1"/>
  <c r="BP121" i="1"/>
  <c r="BP118" i="1"/>
  <c r="AG121" i="1"/>
  <c r="AG118" i="1"/>
  <c r="FU121" i="1"/>
  <c r="FU118" i="1"/>
  <c r="EL121" i="1"/>
  <c r="EL118" i="1"/>
  <c r="DC121" i="1"/>
  <c r="DC118" i="1"/>
  <c r="BT121" i="1"/>
  <c r="BT118" i="1"/>
  <c r="T199" i="1"/>
  <c r="T182" i="1"/>
  <c r="T152" i="1"/>
  <c r="T115" i="1"/>
  <c r="T104" i="1"/>
  <c r="T112" i="1"/>
  <c r="T109" i="1"/>
  <c r="T111" i="1" s="1"/>
  <c r="FU199" i="1"/>
  <c r="FU182" i="1"/>
  <c r="FU154" i="1"/>
  <c r="FU150" i="1"/>
  <c r="FU152" i="1"/>
  <c r="FU115" i="1"/>
  <c r="FU104" i="1"/>
  <c r="FU109" i="1"/>
  <c r="FU111" i="1" s="1"/>
  <c r="FU113" i="1" s="1"/>
  <c r="FU123" i="1" s="1"/>
  <c r="FU112" i="1"/>
  <c r="DY199" i="1"/>
  <c r="DY182" i="1"/>
  <c r="DY154" i="1"/>
  <c r="DY156" i="1"/>
  <c r="DY158" i="1"/>
  <c r="DY160" i="1"/>
  <c r="DY152" i="1"/>
  <c r="DY104" i="1"/>
  <c r="DY115" i="1"/>
  <c r="DY109" i="1"/>
  <c r="DY111" i="1" s="1"/>
  <c r="DY113" i="1" s="1"/>
  <c r="DY123" i="1" s="1"/>
  <c r="DY112" i="1"/>
  <c r="CC199" i="1"/>
  <c r="CC182" i="1"/>
  <c r="CC152" i="1"/>
  <c r="CC115" i="1"/>
  <c r="CC104" i="1"/>
  <c r="CC109" i="1"/>
  <c r="CC111" i="1" s="1"/>
  <c r="CC113" i="1" s="1"/>
  <c r="CC123" i="1" s="1"/>
  <c r="CC112" i="1"/>
  <c r="H199" i="1"/>
  <c r="H182" i="1"/>
  <c r="H150" i="1"/>
  <c r="H115" i="1"/>
  <c r="H104" i="1"/>
  <c r="H112" i="1"/>
  <c r="H109" i="1"/>
  <c r="H111" i="1" s="1"/>
  <c r="FT199" i="1"/>
  <c r="FT182" i="1"/>
  <c r="FT152" i="1"/>
  <c r="FT115" i="1"/>
  <c r="FT104" i="1"/>
  <c r="FT112" i="1"/>
  <c r="FT109" i="1"/>
  <c r="FT111" i="1" s="1"/>
  <c r="DX199" i="1"/>
  <c r="DX182" i="1"/>
  <c r="DX160" i="1"/>
  <c r="DX152" i="1"/>
  <c r="DX154" i="1"/>
  <c r="DX156" i="1"/>
  <c r="DX158" i="1"/>
  <c r="DX104" i="1"/>
  <c r="DX115" i="1"/>
  <c r="DX112" i="1"/>
  <c r="DX109" i="1"/>
  <c r="DX111" i="1" s="1"/>
  <c r="CB199" i="1"/>
  <c r="CB182" i="1"/>
  <c r="CB150" i="1"/>
  <c r="CB115" i="1"/>
  <c r="CB104" i="1"/>
  <c r="CB112" i="1"/>
  <c r="CB109" i="1"/>
  <c r="CB111" i="1" s="1"/>
  <c r="AF199" i="1"/>
  <c r="AF182" i="1"/>
  <c r="AF160" i="1"/>
  <c r="AF154" i="1"/>
  <c r="AF156" i="1"/>
  <c r="AF158" i="1"/>
  <c r="AF152" i="1"/>
  <c r="AF115" i="1"/>
  <c r="AF104" i="1"/>
  <c r="AF112" i="1"/>
  <c r="AF109" i="1"/>
  <c r="AF111" i="1" s="1"/>
  <c r="DE183" i="1"/>
  <c r="DE142" i="1"/>
  <c r="DE144" i="1"/>
  <c r="AK183" i="1"/>
  <c r="AK142" i="1"/>
  <c r="AK146" i="1" s="1"/>
  <c r="AK148" i="1" s="1"/>
  <c r="AK144" i="1"/>
  <c r="FL183" i="1"/>
  <c r="FL142" i="1"/>
  <c r="FL144" i="1"/>
  <c r="CR183" i="1"/>
  <c r="CR142" i="1"/>
  <c r="CR146" i="1" s="1"/>
  <c r="CR148" i="1" s="1"/>
  <c r="CR144" i="1"/>
  <c r="X183" i="1"/>
  <c r="X142" i="1"/>
  <c r="X144" i="1"/>
  <c r="DZ183" i="1"/>
  <c r="DZ144" i="1"/>
  <c r="DZ142" i="1"/>
  <c r="BF183" i="1"/>
  <c r="BF144" i="1"/>
  <c r="BF142" i="1"/>
  <c r="BF146" i="1" s="1"/>
  <c r="BF148" i="1" s="1"/>
  <c r="AG183" i="1"/>
  <c r="AG142" i="1"/>
  <c r="AG146" i="1" s="1"/>
  <c r="AG148" i="1" s="1"/>
  <c r="AG144" i="1"/>
  <c r="FH183" i="1"/>
  <c r="FH142" i="1"/>
  <c r="FH144" i="1"/>
  <c r="DK183" i="1"/>
  <c r="DK142" i="1"/>
  <c r="DK146" i="1" s="1"/>
  <c r="DK148" i="1" s="1"/>
  <c r="DK144" i="1"/>
  <c r="AQ183" i="1"/>
  <c r="AQ142" i="1"/>
  <c r="AQ144" i="1"/>
  <c r="FF183" i="1"/>
  <c r="FF142" i="1"/>
  <c r="FF146" i="1" s="1"/>
  <c r="FF148" i="1" s="1"/>
  <c r="FF144" i="1"/>
  <c r="CL183" i="1"/>
  <c r="CL142" i="1"/>
  <c r="CL144" i="1"/>
  <c r="R183" i="1"/>
  <c r="R142" i="1"/>
  <c r="R146" i="1" s="1"/>
  <c r="R148" i="1" s="1"/>
  <c r="R144" i="1"/>
  <c r="DX183" i="1"/>
  <c r="DX142" i="1"/>
  <c r="DX144" i="1"/>
  <c r="BD183" i="1"/>
  <c r="BD142" i="1"/>
  <c r="BD146" i="1" s="1"/>
  <c r="BD148" i="1" s="1"/>
  <c r="BD144" i="1"/>
  <c r="EH207" i="1"/>
  <c r="EH209" i="1" s="1"/>
  <c r="EH218" i="1" s="1"/>
  <c r="EH173" i="1"/>
  <c r="CY207" i="1"/>
  <c r="CY209" i="1" s="1"/>
  <c r="CY218" i="1" s="1"/>
  <c r="CY173" i="1"/>
  <c r="BP207" i="1"/>
  <c r="BP209" i="1" s="1"/>
  <c r="BP218" i="1" s="1"/>
  <c r="BP173" i="1"/>
  <c r="AG207" i="1"/>
  <c r="AG209" i="1" s="1"/>
  <c r="AG218" i="1" s="1"/>
  <c r="AG173" i="1"/>
  <c r="FU207" i="1"/>
  <c r="FU209" i="1" s="1"/>
  <c r="FU218" i="1" s="1"/>
  <c r="FU173" i="1"/>
  <c r="EL207" i="1"/>
  <c r="EL209" i="1" s="1"/>
  <c r="EL218" i="1" s="1"/>
  <c r="EL173" i="1"/>
  <c r="DC207" i="1"/>
  <c r="DC209" i="1" s="1"/>
  <c r="DC218" i="1" s="1"/>
  <c r="DC173" i="1"/>
  <c r="BT207" i="1"/>
  <c r="BT209" i="1" s="1"/>
  <c r="BT218" i="1" s="1"/>
  <c r="BT173" i="1"/>
  <c r="AK207" i="1"/>
  <c r="AK209" i="1" s="1"/>
  <c r="AK218" i="1" s="1"/>
  <c r="AK173" i="1"/>
  <c r="N207" i="1"/>
  <c r="N209" i="1" s="1"/>
  <c r="N218" i="1" s="1"/>
  <c r="N173" i="1"/>
  <c r="FB207" i="1"/>
  <c r="FB209" i="1" s="1"/>
  <c r="FB218" i="1" s="1"/>
  <c r="FB173" i="1"/>
  <c r="EE207" i="1"/>
  <c r="EE209" i="1" s="1"/>
  <c r="EE218" i="1" s="1"/>
  <c r="EE173" i="1"/>
  <c r="CV207" i="1"/>
  <c r="CV209" i="1" s="1"/>
  <c r="CV218" i="1" s="1"/>
  <c r="CV173" i="1"/>
  <c r="BM207" i="1"/>
  <c r="BM209" i="1" s="1"/>
  <c r="BM218" i="1" s="1"/>
  <c r="BM173" i="1"/>
  <c r="U199" i="1"/>
  <c r="U182" i="1"/>
  <c r="U152" i="1"/>
  <c r="U115" i="1"/>
  <c r="U104" i="1"/>
  <c r="U109" i="1"/>
  <c r="U111" i="1" s="1"/>
  <c r="U113" i="1" s="1"/>
  <c r="U123" i="1" s="1"/>
  <c r="U112" i="1"/>
  <c r="FV199" i="1"/>
  <c r="FV182" i="1"/>
  <c r="FV152" i="1"/>
  <c r="FV154" i="1"/>
  <c r="FV150" i="1"/>
  <c r="FV115" i="1"/>
  <c r="FV104" i="1"/>
  <c r="FV109" i="1"/>
  <c r="FV111" i="1" s="1"/>
  <c r="FV113" i="1" s="1"/>
  <c r="FV123" i="1" s="1"/>
  <c r="FV112" i="1"/>
  <c r="DZ199" i="1"/>
  <c r="DZ182" i="1"/>
  <c r="DZ150" i="1"/>
  <c r="DZ104" i="1"/>
  <c r="DZ115" i="1"/>
  <c r="DZ109" i="1"/>
  <c r="DZ111" i="1" s="1"/>
  <c r="DZ113" i="1" s="1"/>
  <c r="DZ123" i="1" s="1"/>
  <c r="DZ112" i="1"/>
  <c r="CD199" i="1"/>
  <c r="CD182" i="1"/>
  <c r="CD154" i="1"/>
  <c r="CD156" i="1"/>
  <c r="CD158" i="1"/>
  <c r="CD160" i="1"/>
  <c r="CD152" i="1"/>
  <c r="CD115" i="1"/>
  <c r="CD104" i="1"/>
  <c r="CD109" i="1"/>
  <c r="CD111" i="1" s="1"/>
  <c r="CD113" i="1" s="1"/>
  <c r="CD123" i="1" s="1"/>
  <c r="CD112" i="1"/>
  <c r="M118" i="1"/>
  <c r="M121" i="1"/>
  <c r="FA118" i="1"/>
  <c r="FA121" i="1"/>
  <c r="ED118" i="1"/>
  <c r="ED121" i="1"/>
  <c r="DG121" i="1"/>
  <c r="DG118" i="1"/>
  <c r="BX121" i="1"/>
  <c r="BX118" i="1"/>
  <c r="AO121" i="1"/>
  <c r="AO118" i="1"/>
  <c r="F121" i="1"/>
  <c r="F118" i="1"/>
  <c r="ET118" i="1"/>
  <c r="ET121" i="1"/>
  <c r="DK118" i="1"/>
  <c r="DK121" i="1"/>
  <c r="CB121" i="1"/>
  <c r="CB118" i="1"/>
  <c r="AS121" i="1"/>
  <c r="AS118" i="1"/>
  <c r="J121" i="1"/>
  <c r="J118" i="1"/>
  <c r="EX121" i="1"/>
  <c r="EX118" i="1"/>
  <c r="DO121" i="1"/>
  <c r="DO118" i="1"/>
  <c r="CF121" i="1"/>
  <c r="CF118" i="1"/>
  <c r="FD183" i="1"/>
  <c r="FD142" i="1"/>
  <c r="FD144" i="1"/>
  <c r="CJ183" i="1"/>
  <c r="CJ142" i="1"/>
  <c r="CJ144" i="1"/>
  <c r="P183" i="1"/>
  <c r="P142" i="1"/>
  <c r="P146" i="1" s="1"/>
  <c r="P148" i="1" s="1"/>
  <c r="P144" i="1"/>
  <c r="EQ183" i="1"/>
  <c r="EQ142" i="1"/>
  <c r="EQ146" i="1" s="1"/>
  <c r="EQ148" i="1" s="1"/>
  <c r="EQ144" i="1"/>
  <c r="BW183" i="1"/>
  <c r="BW142" i="1"/>
  <c r="BW144" i="1"/>
  <c r="ED183" i="1"/>
  <c r="ED142" i="1"/>
  <c r="ED144" i="1"/>
  <c r="BJ183" i="1"/>
  <c r="BJ142" i="1"/>
  <c r="BJ146" i="1" s="1"/>
  <c r="BJ148" i="1" s="1"/>
  <c r="BJ144" i="1"/>
  <c r="EM183" i="1"/>
  <c r="EM144" i="1"/>
  <c r="EM142" i="1"/>
  <c r="BS183" i="1"/>
  <c r="BS144" i="1"/>
  <c r="BS142" i="1"/>
  <c r="BS146" i="1" s="1"/>
  <c r="BS148" i="1" s="1"/>
  <c r="FU183" i="1"/>
  <c r="FU142" i="1"/>
  <c r="FU146" i="1" s="1"/>
  <c r="FU148" i="1" s="1"/>
  <c r="FU144" i="1"/>
  <c r="DA183" i="1"/>
  <c r="DA142" i="1"/>
  <c r="DA146" i="1" s="1"/>
  <c r="DA148" i="1" s="1"/>
  <c r="DA144" i="1"/>
  <c r="EG183" i="1"/>
  <c r="EG142" i="1"/>
  <c r="EG146" i="1" s="1"/>
  <c r="EG148" i="1" s="1"/>
  <c r="EG144" i="1"/>
  <c r="BM183" i="1"/>
  <c r="BM142" i="1"/>
  <c r="BM144" i="1"/>
  <c r="AL199" i="1"/>
  <c r="AL182" i="1"/>
  <c r="AL152" i="1"/>
  <c r="AL104" i="1"/>
  <c r="AL109" i="1"/>
  <c r="AL111" i="1" s="1"/>
  <c r="AL113" i="1" s="1"/>
  <c r="AL123" i="1" s="1"/>
  <c r="AL112" i="1"/>
  <c r="AL115" i="1"/>
  <c r="M199" i="1"/>
  <c r="M182" i="1"/>
  <c r="M150" i="1"/>
  <c r="M154" i="1" s="1"/>
  <c r="M152" i="1"/>
  <c r="M104" i="1"/>
  <c r="M109" i="1"/>
  <c r="M111" i="1" s="1"/>
  <c r="M113" i="1" s="1"/>
  <c r="M123" i="1" s="1"/>
  <c r="M112" i="1"/>
  <c r="M115" i="1"/>
  <c r="CV199" i="1"/>
  <c r="CV182" i="1"/>
  <c r="CV156" i="1"/>
  <c r="CV158" i="1"/>
  <c r="CV160" i="1"/>
  <c r="CV154" i="1"/>
  <c r="CV152" i="1"/>
  <c r="CV109" i="1"/>
  <c r="CV111" i="1" s="1"/>
  <c r="CV112" i="1"/>
  <c r="CV115" i="1"/>
  <c r="CV104" i="1"/>
  <c r="D199" i="1"/>
  <c r="D182" i="1"/>
  <c r="D150" i="1"/>
  <c r="D152" i="1"/>
  <c r="D154" i="1"/>
  <c r="D109" i="1"/>
  <c r="D111" i="1" s="1"/>
  <c r="D112" i="1"/>
  <c r="D115" i="1"/>
  <c r="D104" i="1"/>
  <c r="CX199" i="1"/>
  <c r="CX182" i="1"/>
  <c r="CX152" i="1"/>
  <c r="CX150" i="1"/>
  <c r="CX112" i="1"/>
  <c r="CX115" i="1"/>
  <c r="CX109" i="1"/>
  <c r="CX111" i="1" s="1"/>
  <c r="CX104" i="1"/>
  <c r="FO199" i="1"/>
  <c r="FO182" i="1"/>
  <c r="FO152" i="1"/>
  <c r="FO150" i="1"/>
  <c r="FO109" i="1"/>
  <c r="FO111" i="1" s="1"/>
  <c r="FO112" i="1"/>
  <c r="FO115" i="1"/>
  <c r="FO104" i="1"/>
  <c r="DS199" i="1"/>
  <c r="DS182" i="1"/>
  <c r="DS150" i="1"/>
  <c r="DS152" i="1"/>
  <c r="DS154" i="1" s="1"/>
  <c r="DS109" i="1"/>
  <c r="DS111" i="1" s="1"/>
  <c r="DS112" i="1"/>
  <c r="DS115" i="1"/>
  <c r="DS104" i="1"/>
  <c r="BK199" i="1"/>
  <c r="BK182" i="1"/>
  <c r="BK150" i="1"/>
  <c r="BK109" i="1"/>
  <c r="BK111" i="1" s="1"/>
  <c r="BK112" i="1"/>
  <c r="BK115" i="1"/>
  <c r="BK104" i="1"/>
  <c r="BB199" i="1"/>
  <c r="BB182" i="1"/>
  <c r="BB152" i="1"/>
  <c r="BB150" i="1"/>
  <c r="BB112" i="1"/>
  <c r="BB115" i="1"/>
  <c r="BB109" i="1"/>
  <c r="BB111" i="1" s="1"/>
  <c r="BB104" i="1"/>
  <c r="FB199" i="1"/>
  <c r="FB182" i="1"/>
  <c r="FB152" i="1"/>
  <c r="FB104" i="1"/>
  <c r="FB109" i="1"/>
  <c r="FB111" i="1" s="1"/>
  <c r="FB113" i="1" s="1"/>
  <c r="FB123" i="1" s="1"/>
  <c r="FB112" i="1"/>
  <c r="FB115" i="1"/>
  <c r="DF199" i="1"/>
  <c r="DF182" i="1"/>
  <c r="DF150" i="1"/>
  <c r="DF152" i="1"/>
  <c r="DF154" i="1" s="1"/>
  <c r="DF104" i="1"/>
  <c r="DF109" i="1"/>
  <c r="DF111" i="1" s="1"/>
  <c r="DF113" i="1" s="1"/>
  <c r="DF123" i="1" s="1"/>
  <c r="DF112" i="1"/>
  <c r="DF115" i="1"/>
  <c r="AD199" i="1"/>
  <c r="AD182" i="1"/>
  <c r="AD150" i="1"/>
  <c r="AD112" i="1"/>
  <c r="AD115" i="1"/>
  <c r="AD109" i="1"/>
  <c r="AD111" i="1" s="1"/>
  <c r="AD104" i="1"/>
  <c r="EN199" i="1"/>
  <c r="EN182" i="1"/>
  <c r="EN152" i="1"/>
  <c r="EN154" i="1"/>
  <c r="EN150" i="1"/>
  <c r="EN104" i="1"/>
  <c r="EN109" i="1"/>
  <c r="EN111" i="1" s="1"/>
  <c r="EN113" i="1" s="1"/>
  <c r="EN123" i="1" s="1"/>
  <c r="EN115" i="1"/>
  <c r="EN112" i="1"/>
  <c r="AV199" i="1"/>
  <c r="AV182" i="1"/>
  <c r="AV152" i="1"/>
  <c r="AV104" i="1"/>
  <c r="AV109" i="1"/>
  <c r="AV111" i="1" s="1"/>
  <c r="AV113" i="1" s="1"/>
  <c r="AV123" i="1" s="1"/>
  <c r="AV112" i="1"/>
  <c r="AV115" i="1"/>
  <c r="W199" i="1"/>
  <c r="W182" i="1"/>
  <c r="W152" i="1"/>
  <c r="W104" i="1"/>
  <c r="W109" i="1"/>
  <c r="W111" i="1" s="1"/>
  <c r="W113" i="1" s="1"/>
  <c r="W123" i="1" s="1"/>
  <c r="W115" i="1"/>
  <c r="W112" i="1"/>
  <c r="EC199" i="1"/>
  <c r="EC182" i="1"/>
  <c r="EC156" i="1"/>
  <c r="EC158" i="1"/>
  <c r="EC160" i="1"/>
  <c r="EC152" i="1"/>
  <c r="EC154" i="1"/>
  <c r="EC104" i="1"/>
  <c r="EC115" i="1"/>
  <c r="EC109" i="1"/>
  <c r="EC111" i="1" s="1"/>
  <c r="EC113" i="1" s="1"/>
  <c r="EC123" i="1" s="1"/>
  <c r="EC112" i="1"/>
  <c r="EB199" i="1"/>
  <c r="EB182" i="1"/>
  <c r="EB152" i="1"/>
  <c r="EB154" i="1"/>
  <c r="EB150" i="1"/>
  <c r="EB104" i="1"/>
  <c r="EB115" i="1"/>
  <c r="EB109" i="1"/>
  <c r="EB111" i="1" s="1"/>
  <c r="EB113" i="1" s="1"/>
  <c r="EB123" i="1" s="1"/>
  <c r="EB112" i="1"/>
  <c r="AJ199" i="1"/>
  <c r="AJ182" i="1"/>
  <c r="AJ152" i="1"/>
  <c r="AJ104" i="1"/>
  <c r="AJ109" i="1"/>
  <c r="AJ111" i="1" s="1"/>
  <c r="AJ113" i="1" s="1"/>
  <c r="AJ123" i="1" s="1"/>
  <c r="AJ112" i="1"/>
  <c r="AJ115" i="1"/>
  <c r="V199" i="1"/>
  <c r="V182" i="1"/>
  <c r="V152" i="1"/>
  <c r="V115" i="1"/>
  <c r="V104" i="1"/>
  <c r="V109" i="1"/>
  <c r="V111" i="1" s="1"/>
  <c r="V113" i="1" s="1"/>
  <c r="V123" i="1" s="1"/>
  <c r="V112" i="1"/>
  <c r="BA199" i="1"/>
  <c r="BA182" i="1"/>
  <c r="BA154" i="1"/>
  <c r="BA152" i="1"/>
  <c r="BA150" i="1"/>
  <c r="BA112" i="1"/>
  <c r="BA115" i="1"/>
  <c r="BA104" i="1"/>
  <c r="BA109" i="1"/>
  <c r="BA111" i="1" s="1"/>
  <c r="EM199" i="1"/>
  <c r="EM182" i="1"/>
  <c r="EM152" i="1"/>
  <c r="EM115" i="1"/>
  <c r="EM104" i="1"/>
  <c r="EM109" i="1"/>
  <c r="EM111" i="1" s="1"/>
  <c r="EM113" i="1" s="1"/>
  <c r="EM123" i="1" s="1"/>
  <c r="EM112" i="1"/>
  <c r="CQ199" i="1"/>
  <c r="CQ182" i="1"/>
  <c r="CQ150" i="1"/>
  <c r="CQ152" i="1"/>
  <c r="CQ154" i="1" s="1"/>
  <c r="CQ104" i="1"/>
  <c r="CQ109" i="1"/>
  <c r="CQ111" i="1" s="1"/>
  <c r="CQ113" i="1" s="1"/>
  <c r="CQ123" i="1" s="1"/>
  <c r="CQ115" i="1"/>
  <c r="CQ112" i="1"/>
  <c r="F207" i="1"/>
  <c r="F209" i="1" s="1"/>
  <c r="F218" i="1" s="1"/>
  <c r="F173" i="1"/>
  <c r="ET207" i="1"/>
  <c r="ET209" i="1" s="1"/>
  <c r="ET218" i="1" s="1"/>
  <c r="ET173" i="1"/>
  <c r="DK207" i="1"/>
  <c r="DK209" i="1" s="1"/>
  <c r="DK218" i="1" s="1"/>
  <c r="DK173" i="1"/>
  <c r="CB207" i="1"/>
  <c r="CB209" i="1" s="1"/>
  <c r="CB218" i="1" s="1"/>
  <c r="CB173" i="1"/>
  <c r="AS207" i="1"/>
  <c r="AS209" i="1" s="1"/>
  <c r="AS218" i="1" s="1"/>
  <c r="AS173" i="1"/>
  <c r="J207" i="1"/>
  <c r="J209" i="1" s="1"/>
  <c r="J218" i="1" s="1"/>
  <c r="J173" i="1"/>
  <c r="EX207" i="1"/>
  <c r="EX209" i="1" s="1"/>
  <c r="EX218" i="1" s="1"/>
  <c r="EX173" i="1"/>
  <c r="DO207" i="1"/>
  <c r="DO209" i="1" s="1"/>
  <c r="DO218" i="1" s="1"/>
  <c r="DO173" i="1"/>
  <c r="CF207" i="1"/>
  <c r="CF209" i="1" s="1"/>
  <c r="CF218" i="1" s="1"/>
  <c r="CF173" i="1"/>
  <c r="AW207" i="1"/>
  <c r="AW209" i="1" s="1"/>
  <c r="AW218" i="1" s="1"/>
  <c r="AW173" i="1"/>
  <c r="Z207" i="1"/>
  <c r="Z209" i="1" s="1"/>
  <c r="Z218" i="1" s="1"/>
  <c r="Z173" i="1"/>
  <c r="FN207" i="1"/>
  <c r="FN209" i="1" s="1"/>
  <c r="FN218" i="1" s="1"/>
  <c r="FN173" i="1"/>
  <c r="EQ207" i="1"/>
  <c r="EQ209" i="1" s="1"/>
  <c r="EQ218" i="1" s="1"/>
  <c r="EQ173" i="1"/>
  <c r="DH207" i="1"/>
  <c r="DH209" i="1" s="1"/>
  <c r="DH218" i="1" s="1"/>
  <c r="DH173" i="1"/>
  <c r="BY207" i="1"/>
  <c r="BY209" i="1" s="1"/>
  <c r="BY218" i="1" s="1"/>
  <c r="BY173" i="1"/>
  <c r="Y118" i="1"/>
  <c r="Y121" i="1"/>
  <c r="FM118" i="1"/>
  <c r="FM121" i="1"/>
  <c r="EP118" i="1"/>
  <c r="EP121" i="1"/>
  <c r="DS118" i="1"/>
  <c r="DS121" i="1"/>
  <c r="CJ121" i="1"/>
  <c r="CJ118" i="1"/>
  <c r="BA121" i="1"/>
  <c r="BA118" i="1"/>
  <c r="R121" i="1"/>
  <c r="R118" i="1"/>
  <c r="FF118" i="1"/>
  <c r="FF121" i="1"/>
  <c r="DW118" i="1"/>
  <c r="DW121" i="1"/>
  <c r="CN121" i="1"/>
  <c r="CN118" i="1"/>
  <c r="BE121" i="1"/>
  <c r="BE118" i="1"/>
  <c r="V121" i="1"/>
  <c r="V118" i="1"/>
  <c r="FJ121" i="1"/>
  <c r="FJ118" i="1"/>
  <c r="EA121" i="1"/>
  <c r="EA118" i="1"/>
  <c r="CR121" i="1"/>
  <c r="CR118" i="1"/>
  <c r="FZ137" i="1"/>
  <c r="C139" i="1"/>
  <c r="FM183" i="1"/>
  <c r="FM142" i="1"/>
  <c r="FM146" i="1" s="1"/>
  <c r="FM148" i="1" s="1"/>
  <c r="FM144" i="1"/>
  <c r="CS183" i="1"/>
  <c r="CS142" i="1"/>
  <c r="CS146" i="1" s="1"/>
  <c r="CS148" i="1" s="1"/>
  <c r="CS144" i="1"/>
  <c r="Y183" i="1"/>
  <c r="Y142" i="1"/>
  <c r="Y144" i="1"/>
  <c r="EZ183" i="1"/>
  <c r="EZ142" i="1"/>
  <c r="EZ146" i="1" s="1"/>
  <c r="EZ148" i="1" s="1"/>
  <c r="EZ144" i="1"/>
  <c r="CF183" i="1"/>
  <c r="CF142" i="1"/>
  <c r="CF146" i="1" s="1"/>
  <c r="CF148" i="1" s="1"/>
  <c r="CF144" i="1"/>
  <c r="L183" i="1"/>
  <c r="L142" i="1"/>
  <c r="L146" i="1" s="1"/>
  <c r="L148" i="1" s="1"/>
  <c r="L144" i="1"/>
  <c r="DN183" i="1"/>
  <c r="DN144" i="1"/>
  <c r="DN142" i="1"/>
  <c r="DN146" i="1" s="1"/>
  <c r="DN148" i="1" s="1"/>
  <c r="AT183" i="1"/>
  <c r="AT144" i="1"/>
  <c r="AT142" i="1"/>
  <c r="U183" i="1"/>
  <c r="U142" i="1"/>
  <c r="U146" i="1" s="1"/>
  <c r="U148" i="1" s="1"/>
  <c r="U144" i="1"/>
  <c r="FS183" i="1"/>
  <c r="FS142" i="1"/>
  <c r="FS146" i="1" s="1"/>
  <c r="FS148" i="1" s="1"/>
  <c r="FS144" i="1"/>
  <c r="CY183" i="1"/>
  <c r="CY142" i="1"/>
  <c r="CY144" i="1"/>
  <c r="AE183" i="1"/>
  <c r="AE142" i="1"/>
  <c r="AE146" i="1" s="1"/>
  <c r="AE148" i="1" s="1"/>
  <c r="AE144" i="1"/>
  <c r="ET183" i="1"/>
  <c r="ET142" i="1"/>
  <c r="ET146" i="1" s="1"/>
  <c r="ET148" i="1" s="1"/>
  <c r="ET144" i="1"/>
  <c r="BZ183" i="1"/>
  <c r="BZ142" i="1"/>
  <c r="BZ146" i="1" s="1"/>
  <c r="BZ148" i="1" s="1"/>
  <c r="BZ144" i="1"/>
  <c r="F183" i="1"/>
  <c r="F142" i="1"/>
  <c r="F144" i="1"/>
  <c r="DL183" i="1"/>
  <c r="DL142" i="1"/>
  <c r="DL146" i="1" s="1"/>
  <c r="DL148" i="1" s="1"/>
  <c r="DL144" i="1"/>
  <c r="AR183" i="1"/>
  <c r="AR142" i="1"/>
  <c r="AR146" i="1" s="1"/>
  <c r="AR148" i="1" s="1"/>
  <c r="AR144" i="1"/>
  <c r="FQ199" i="1"/>
  <c r="FQ182" i="1"/>
  <c r="FQ150" i="1"/>
  <c r="FQ115" i="1"/>
  <c r="FQ112" i="1"/>
  <c r="FQ104" i="1"/>
  <c r="FQ109" i="1"/>
  <c r="FQ111" i="1" s="1"/>
  <c r="FQ113" i="1" s="1"/>
  <c r="FQ123" i="1" s="1"/>
  <c r="FG199" i="1"/>
  <c r="FG182" i="1"/>
  <c r="FG160" i="1"/>
  <c r="FG152" i="1"/>
  <c r="FG154" i="1"/>
  <c r="FG156" i="1"/>
  <c r="FG158" i="1"/>
  <c r="FG112" i="1"/>
  <c r="FG115" i="1"/>
  <c r="FG104" i="1"/>
  <c r="FG109" i="1"/>
  <c r="FG111" i="1" s="1"/>
  <c r="DK199" i="1"/>
  <c r="DK182" i="1"/>
  <c r="DK152" i="1"/>
  <c r="DK150" i="1"/>
  <c r="DK112" i="1"/>
  <c r="DK115" i="1"/>
  <c r="DK104" i="1"/>
  <c r="DK109" i="1"/>
  <c r="DK111" i="1" s="1"/>
  <c r="BO199" i="1"/>
  <c r="BO182" i="1"/>
  <c r="BO150" i="1"/>
  <c r="BO152" i="1"/>
  <c r="BO112" i="1"/>
  <c r="BO115" i="1"/>
  <c r="BO104" i="1"/>
  <c r="BO109" i="1"/>
  <c r="BO111" i="1" s="1"/>
  <c r="F199" i="1"/>
  <c r="F182" i="1"/>
  <c r="F150" i="1"/>
  <c r="F112" i="1"/>
  <c r="F115" i="1"/>
  <c r="F109" i="1"/>
  <c r="F111" i="1" s="1"/>
  <c r="F113" i="1" s="1"/>
  <c r="F123" i="1" s="1"/>
  <c r="F104" i="1"/>
  <c r="FR199" i="1"/>
  <c r="FR182" i="1"/>
  <c r="FR158" i="1"/>
  <c r="FR160" i="1"/>
  <c r="FR154" i="1"/>
  <c r="FR156" i="1"/>
  <c r="FR152" i="1"/>
  <c r="FR112" i="1"/>
  <c r="FR115" i="1"/>
  <c r="FR109" i="1"/>
  <c r="FR111" i="1" s="1"/>
  <c r="FR113" i="1" s="1"/>
  <c r="FR123" i="1" s="1"/>
  <c r="FR104" i="1"/>
  <c r="DV199" i="1"/>
  <c r="DV182" i="1"/>
  <c r="DV152" i="1"/>
  <c r="DV112" i="1"/>
  <c r="DV115" i="1"/>
  <c r="DV109" i="1"/>
  <c r="DV111" i="1" s="1"/>
  <c r="DV113" i="1" s="1"/>
  <c r="DV123" i="1" s="1"/>
  <c r="DV104" i="1"/>
  <c r="Q199" i="1"/>
  <c r="Q182" i="1"/>
  <c r="Q152" i="1"/>
  <c r="Q150" i="1"/>
  <c r="Q112" i="1"/>
  <c r="Q115" i="1"/>
  <c r="Q104" i="1"/>
  <c r="Q109" i="1"/>
  <c r="Q111" i="1" s="1"/>
  <c r="CJ199" i="1"/>
  <c r="CJ182" i="1"/>
  <c r="CJ150" i="1"/>
  <c r="CJ152" i="1"/>
  <c r="CJ109" i="1"/>
  <c r="CJ111" i="1" s="1"/>
  <c r="CJ113" i="1" s="1"/>
  <c r="CJ123" i="1" s="1"/>
  <c r="CJ112" i="1"/>
  <c r="CJ115" i="1"/>
  <c r="CJ104" i="1"/>
  <c r="BW199" i="1"/>
  <c r="BW182" i="1"/>
  <c r="BW150" i="1"/>
  <c r="BW109" i="1"/>
  <c r="BW111" i="1" s="1"/>
  <c r="BW113" i="1" s="1"/>
  <c r="BW123" i="1" s="1"/>
  <c r="BW112" i="1"/>
  <c r="BW115" i="1"/>
  <c r="BW104" i="1"/>
  <c r="R207" i="1"/>
  <c r="R209" i="1" s="1"/>
  <c r="R218" i="1" s="1"/>
  <c r="R173" i="1"/>
  <c r="FF207" i="1"/>
  <c r="FF209" i="1" s="1"/>
  <c r="FF218" i="1" s="1"/>
  <c r="FF173" i="1"/>
  <c r="DW207" i="1"/>
  <c r="DW209" i="1" s="1"/>
  <c r="DW218" i="1" s="1"/>
  <c r="DW173" i="1"/>
  <c r="CN207" i="1"/>
  <c r="CN209" i="1" s="1"/>
  <c r="CN218" i="1" s="1"/>
  <c r="CN173" i="1"/>
  <c r="BE207" i="1"/>
  <c r="BE209" i="1" s="1"/>
  <c r="BE218" i="1" s="1"/>
  <c r="BE173" i="1"/>
  <c r="V207" i="1"/>
  <c r="V209" i="1" s="1"/>
  <c r="V218" i="1" s="1"/>
  <c r="V173" i="1"/>
  <c r="FJ207" i="1"/>
  <c r="FJ209" i="1" s="1"/>
  <c r="FJ218" i="1" s="1"/>
  <c r="FJ173" i="1"/>
  <c r="EA207" i="1"/>
  <c r="EA209" i="1" s="1"/>
  <c r="EA218" i="1" s="1"/>
  <c r="EA173" i="1"/>
  <c r="CR207" i="1"/>
  <c r="CR209" i="1" s="1"/>
  <c r="CR218" i="1" s="1"/>
  <c r="CR173" i="1"/>
  <c r="BI207" i="1"/>
  <c r="BI209" i="1" s="1"/>
  <c r="BI218" i="1" s="1"/>
  <c r="BI173" i="1"/>
  <c r="AL207" i="1"/>
  <c r="AL209" i="1" s="1"/>
  <c r="AL218" i="1" s="1"/>
  <c r="AL173" i="1"/>
  <c r="O207" i="1"/>
  <c r="O209" i="1" s="1"/>
  <c r="O218" i="1" s="1"/>
  <c r="O173" i="1"/>
  <c r="FC207" i="1"/>
  <c r="FC209" i="1" s="1"/>
  <c r="FC218" i="1" s="1"/>
  <c r="FC173" i="1"/>
  <c r="DT207" i="1"/>
  <c r="DT209" i="1" s="1"/>
  <c r="DT218" i="1" s="1"/>
  <c r="DT173" i="1"/>
  <c r="CK207" i="1"/>
  <c r="CK209" i="1" s="1"/>
  <c r="CK218" i="1" s="1"/>
  <c r="CK173" i="1"/>
  <c r="AK118" i="1"/>
  <c r="AK121" i="1"/>
  <c r="N121" i="1"/>
  <c r="N118" i="1"/>
  <c r="FB118" i="1"/>
  <c r="FB121" i="1"/>
  <c r="EE118" i="1"/>
  <c r="EE121" i="1"/>
  <c r="CV121" i="1"/>
  <c r="CV118" i="1"/>
  <c r="BM121" i="1"/>
  <c r="BM118" i="1"/>
  <c r="AD121" i="1"/>
  <c r="AD118" i="1"/>
  <c r="FR118" i="1"/>
  <c r="FR121" i="1"/>
  <c r="EI118" i="1"/>
  <c r="EI121" i="1"/>
  <c r="CZ121" i="1"/>
  <c r="CZ118" i="1"/>
  <c r="BQ121" i="1"/>
  <c r="BQ118" i="1"/>
  <c r="AH121" i="1"/>
  <c r="AH118" i="1"/>
  <c r="FV121" i="1"/>
  <c r="FV118" i="1"/>
  <c r="EM121" i="1"/>
  <c r="EM118" i="1"/>
  <c r="DD121" i="1"/>
  <c r="DD118" i="1"/>
  <c r="AP199" i="1"/>
  <c r="AP182" i="1"/>
  <c r="AP152" i="1"/>
  <c r="AP150" i="1"/>
  <c r="AP112" i="1"/>
  <c r="AP115" i="1"/>
  <c r="AP109" i="1"/>
  <c r="AP111" i="1" s="1"/>
  <c r="AP104" i="1"/>
  <c r="FI199" i="1"/>
  <c r="FI182" i="1"/>
  <c r="FI154" i="1"/>
  <c r="FI152" i="1"/>
  <c r="FI150" i="1"/>
  <c r="FI115" i="1"/>
  <c r="FI104" i="1"/>
  <c r="FI109" i="1"/>
  <c r="FI111" i="1" s="1"/>
  <c r="FI113" i="1" s="1"/>
  <c r="FI123" i="1" s="1"/>
  <c r="FI112" i="1"/>
  <c r="DM199" i="1"/>
  <c r="DM182" i="1"/>
  <c r="DM152" i="1"/>
  <c r="DM115" i="1"/>
  <c r="DM104" i="1"/>
  <c r="DM109" i="1"/>
  <c r="DM111" i="1" s="1"/>
  <c r="DM113" i="1" s="1"/>
  <c r="DM123" i="1" s="1"/>
  <c r="DM112" i="1"/>
  <c r="BQ199" i="1"/>
  <c r="BQ182" i="1"/>
  <c r="BQ150" i="1"/>
  <c r="BQ115" i="1"/>
  <c r="BQ104" i="1"/>
  <c r="BQ109" i="1"/>
  <c r="BQ111" i="1" s="1"/>
  <c r="BQ113" i="1" s="1"/>
  <c r="BQ123" i="1" s="1"/>
  <c r="BQ112" i="1"/>
  <c r="R199" i="1"/>
  <c r="R182" i="1"/>
  <c r="R150" i="1"/>
  <c r="R112" i="1"/>
  <c r="R115" i="1"/>
  <c r="R109" i="1"/>
  <c r="R111" i="1" s="1"/>
  <c r="R104" i="1"/>
  <c r="FH199" i="1"/>
  <c r="FH182" i="1"/>
  <c r="FH152" i="1"/>
  <c r="FH115" i="1"/>
  <c r="FH104" i="1"/>
  <c r="FH112" i="1"/>
  <c r="FH109" i="1"/>
  <c r="FH111" i="1" s="1"/>
  <c r="DL199" i="1"/>
  <c r="DL182" i="1"/>
  <c r="DL152" i="1"/>
  <c r="DL150" i="1"/>
  <c r="DL115" i="1"/>
  <c r="DL104" i="1"/>
  <c r="DL112" i="1"/>
  <c r="DL109" i="1"/>
  <c r="DL111" i="1" s="1"/>
  <c r="BP199" i="1"/>
  <c r="BP182" i="1"/>
  <c r="BP152" i="1"/>
  <c r="BP115" i="1"/>
  <c r="BP104" i="1"/>
  <c r="BP112" i="1"/>
  <c r="BP109" i="1"/>
  <c r="BP111" i="1" s="1"/>
  <c r="CL199" i="1"/>
  <c r="CL182" i="1"/>
  <c r="CL150" i="1"/>
  <c r="CL112" i="1"/>
  <c r="CL115" i="1"/>
  <c r="CL109" i="1"/>
  <c r="CL111" i="1" s="1"/>
  <c r="CL104" i="1"/>
  <c r="DR183" i="1"/>
  <c r="DR142" i="1"/>
  <c r="DR144" i="1"/>
  <c r="AX183" i="1"/>
  <c r="AX142" i="1"/>
  <c r="AX146" i="1" s="1"/>
  <c r="AX148" i="1" s="1"/>
  <c r="AX144" i="1"/>
  <c r="EA183" i="1"/>
  <c r="EA144" i="1"/>
  <c r="EA142" i="1"/>
  <c r="EA146" i="1" s="1"/>
  <c r="EA148" i="1" s="1"/>
  <c r="BG183" i="1"/>
  <c r="BG144" i="1"/>
  <c r="BG142" i="1"/>
  <c r="FI183" i="1"/>
  <c r="FI142" i="1"/>
  <c r="FI144" i="1"/>
  <c r="CO183" i="1"/>
  <c r="CO142" i="1"/>
  <c r="CO146" i="1" s="1"/>
  <c r="CO148" i="1" s="1"/>
  <c r="CO144" i="1"/>
  <c r="DU183" i="1"/>
  <c r="DU142" i="1"/>
  <c r="DU144" i="1"/>
  <c r="BA183" i="1"/>
  <c r="BA142" i="1"/>
  <c r="BA146" i="1" s="1"/>
  <c r="BA148" i="1" s="1"/>
  <c r="BA144" i="1"/>
  <c r="AD207" i="1"/>
  <c r="AD209" i="1" s="1"/>
  <c r="AD218" i="1" s="1"/>
  <c r="AD173" i="1"/>
  <c r="FR207" i="1"/>
  <c r="FR209" i="1" s="1"/>
  <c r="FR218" i="1" s="1"/>
  <c r="FR173" i="1"/>
  <c r="EI207" i="1"/>
  <c r="EI209" i="1" s="1"/>
  <c r="EI218" i="1" s="1"/>
  <c r="EI173" i="1"/>
  <c r="CZ207" i="1"/>
  <c r="CZ209" i="1" s="1"/>
  <c r="CZ218" i="1" s="1"/>
  <c r="CZ173" i="1"/>
  <c r="BQ207" i="1"/>
  <c r="BQ209" i="1" s="1"/>
  <c r="BQ218" i="1" s="1"/>
  <c r="BQ173" i="1"/>
  <c r="AH207" i="1"/>
  <c r="AH209" i="1" s="1"/>
  <c r="AH218" i="1" s="1"/>
  <c r="AH173" i="1"/>
  <c r="FV207" i="1"/>
  <c r="FV209" i="1" s="1"/>
  <c r="FV218" i="1" s="1"/>
  <c r="FV173" i="1"/>
  <c r="EM207" i="1"/>
  <c r="EM209" i="1" s="1"/>
  <c r="EM218" i="1" s="1"/>
  <c r="EM173" i="1"/>
  <c r="DD207" i="1"/>
  <c r="DD209" i="1" s="1"/>
  <c r="DD218" i="1" s="1"/>
  <c r="DD173" i="1"/>
  <c r="BU207" i="1"/>
  <c r="BU209" i="1" s="1"/>
  <c r="BU218" i="1" s="1"/>
  <c r="BU173" i="1"/>
  <c r="AX207" i="1"/>
  <c r="AX209" i="1" s="1"/>
  <c r="AX218" i="1" s="1"/>
  <c r="AX173" i="1"/>
  <c r="AA207" i="1"/>
  <c r="AA209" i="1" s="1"/>
  <c r="AA218" i="1" s="1"/>
  <c r="AA173" i="1"/>
  <c r="FO207" i="1"/>
  <c r="FO209" i="1" s="1"/>
  <c r="FO218" i="1" s="1"/>
  <c r="FO173" i="1"/>
  <c r="EF207" i="1"/>
  <c r="EF209" i="1" s="1"/>
  <c r="EF218" i="1" s="1"/>
  <c r="EF173" i="1"/>
  <c r="CW207" i="1"/>
  <c r="CW209" i="1" s="1"/>
  <c r="CW218" i="1" s="1"/>
  <c r="CW173" i="1"/>
  <c r="G199" i="1"/>
  <c r="G182" i="1"/>
  <c r="G150" i="1"/>
  <c r="G112" i="1"/>
  <c r="G115" i="1"/>
  <c r="G104" i="1"/>
  <c r="G109" i="1"/>
  <c r="G111" i="1" s="1"/>
  <c r="FJ199" i="1"/>
  <c r="FJ182" i="1"/>
  <c r="FJ150" i="1"/>
  <c r="FJ104" i="1"/>
  <c r="FJ109" i="1"/>
  <c r="FJ111" i="1" s="1"/>
  <c r="FJ112" i="1"/>
  <c r="FJ115" i="1"/>
  <c r="DN199" i="1"/>
  <c r="DN182" i="1"/>
  <c r="DN152" i="1"/>
  <c r="DN154" i="1"/>
  <c r="DN150" i="1"/>
  <c r="DN115" i="1"/>
  <c r="DN104" i="1"/>
  <c r="DN109" i="1"/>
  <c r="DN111" i="1" s="1"/>
  <c r="DN113" i="1" s="1"/>
  <c r="DN123" i="1" s="1"/>
  <c r="DN112" i="1"/>
  <c r="BR199" i="1"/>
  <c r="BR182" i="1"/>
  <c r="BR150" i="1"/>
  <c r="BR152" i="1"/>
  <c r="BR115" i="1"/>
  <c r="BR104" i="1"/>
  <c r="BR109" i="1"/>
  <c r="BR111" i="1" s="1"/>
  <c r="BR113" i="1" s="1"/>
  <c r="BR123" i="1" s="1"/>
  <c r="BR112" i="1"/>
  <c r="AW118" i="1"/>
  <c r="AW121" i="1"/>
  <c r="Z121" i="1"/>
  <c r="Z118" i="1"/>
  <c r="FN118" i="1"/>
  <c r="FN121" i="1"/>
  <c r="EQ118" i="1"/>
  <c r="EQ121" i="1"/>
  <c r="DH121" i="1"/>
  <c r="DH118" i="1"/>
  <c r="BY121" i="1"/>
  <c r="BY118" i="1"/>
  <c r="AP121" i="1"/>
  <c r="AP118" i="1"/>
  <c r="G118" i="1"/>
  <c r="G121" i="1"/>
  <c r="EU118" i="1"/>
  <c r="EU121" i="1"/>
  <c r="DL121" i="1"/>
  <c r="DL118" i="1"/>
  <c r="CC121" i="1"/>
  <c r="CC118" i="1"/>
  <c r="AT121" i="1"/>
  <c r="AT118" i="1"/>
  <c r="K121" i="1"/>
  <c r="K118" i="1"/>
  <c r="EY121" i="1"/>
  <c r="EY118" i="1"/>
  <c r="DP121" i="1"/>
  <c r="DP118" i="1"/>
  <c r="FA183" i="1"/>
  <c r="FA142" i="1"/>
  <c r="FA144" i="1"/>
  <c r="CG183" i="1"/>
  <c r="CG142" i="1"/>
  <c r="CG144" i="1"/>
  <c r="M183" i="1"/>
  <c r="M142" i="1"/>
  <c r="M146" i="1" s="1"/>
  <c r="M148" i="1" s="1"/>
  <c r="M144" i="1"/>
  <c r="EN183" i="1"/>
  <c r="EN142" i="1"/>
  <c r="EN144" i="1"/>
  <c r="BT183" i="1"/>
  <c r="BT142" i="1"/>
  <c r="BT144" i="1"/>
  <c r="FV183" i="1"/>
  <c r="FV144" i="1"/>
  <c r="FV142" i="1"/>
  <c r="FV146" i="1" s="1"/>
  <c r="FV148" i="1" s="1"/>
  <c r="DB183" i="1"/>
  <c r="DB144" i="1"/>
  <c r="DB142" i="1"/>
  <c r="AH183" i="1"/>
  <c r="AH144" i="1"/>
  <c r="AH142" i="1"/>
  <c r="AH146" i="1" s="1"/>
  <c r="AH148" i="1" s="1"/>
  <c r="I183" i="1"/>
  <c r="I142" i="1"/>
  <c r="I146" i="1" s="1"/>
  <c r="I148" i="1" s="1"/>
  <c r="I144" i="1"/>
  <c r="FG183" i="1"/>
  <c r="FG142" i="1"/>
  <c r="FG144" i="1"/>
  <c r="CM183" i="1"/>
  <c r="CM142" i="1"/>
  <c r="CM146" i="1" s="1"/>
  <c r="CM148" i="1" s="1"/>
  <c r="CM144" i="1"/>
  <c r="S183" i="1"/>
  <c r="S142" i="1"/>
  <c r="S144" i="1"/>
  <c r="EH183" i="1"/>
  <c r="EH142" i="1"/>
  <c r="EH146" i="1" s="1"/>
  <c r="EH148" i="1" s="1"/>
  <c r="EH144" i="1"/>
  <c r="BN183" i="1"/>
  <c r="BN142" i="1"/>
  <c r="BN144" i="1"/>
  <c r="CZ183" i="1"/>
  <c r="CZ142" i="1"/>
  <c r="CZ146" i="1" s="1"/>
  <c r="CZ148" i="1" s="1"/>
  <c r="CZ144" i="1"/>
  <c r="AF183" i="1"/>
  <c r="AF142" i="1"/>
  <c r="AF144" i="1"/>
  <c r="BZ199" i="1"/>
  <c r="BZ182" i="1"/>
  <c r="BZ152" i="1"/>
  <c r="BZ112" i="1"/>
  <c r="BZ115" i="1"/>
  <c r="BZ109" i="1"/>
  <c r="BZ111" i="1" s="1"/>
  <c r="BZ104" i="1"/>
  <c r="FP199" i="1"/>
  <c r="FP182" i="1"/>
  <c r="FP154" i="1"/>
  <c r="FP150" i="1"/>
  <c r="FP152" i="1"/>
  <c r="FP109" i="1"/>
  <c r="FP111" i="1" s="1"/>
  <c r="FP113" i="1" s="1"/>
  <c r="FP123" i="1" s="1"/>
  <c r="FP112" i="1"/>
  <c r="FP115" i="1"/>
  <c r="FP104" i="1"/>
  <c r="BX199" i="1"/>
  <c r="BX182" i="1"/>
  <c r="BX156" i="1"/>
  <c r="BX158" i="1"/>
  <c r="BX160" i="1"/>
  <c r="BX154" i="1"/>
  <c r="BX152" i="1"/>
  <c r="BX109" i="1"/>
  <c r="BX111" i="1" s="1"/>
  <c r="BX113" i="1" s="1"/>
  <c r="BX123" i="1" s="1"/>
  <c r="BX112" i="1"/>
  <c r="BX115" i="1"/>
  <c r="BX104" i="1"/>
  <c r="AY199" i="1"/>
  <c r="AY182" i="1"/>
  <c r="AY152" i="1"/>
  <c r="AY109" i="1"/>
  <c r="AY111" i="1" s="1"/>
  <c r="AY113" i="1" s="1"/>
  <c r="AY123" i="1" s="1"/>
  <c r="AY112" i="1"/>
  <c r="AY115" i="1"/>
  <c r="AY104" i="1"/>
  <c r="ES199" i="1"/>
  <c r="ES182" i="1"/>
  <c r="ES152" i="1"/>
  <c r="ES115" i="1"/>
  <c r="ES112" i="1"/>
  <c r="ES104" i="1"/>
  <c r="ES109" i="1"/>
  <c r="ES111" i="1" s="1"/>
  <c r="FC199" i="1"/>
  <c r="FC182" i="1"/>
  <c r="FC150" i="1"/>
  <c r="FC109" i="1"/>
  <c r="FC111" i="1" s="1"/>
  <c r="FC113" i="1" s="1"/>
  <c r="FC123" i="1" s="1"/>
  <c r="FC112" i="1"/>
  <c r="FC115" i="1"/>
  <c r="FC104" i="1"/>
  <c r="DG199" i="1"/>
  <c r="DG182" i="1"/>
  <c r="DG152" i="1"/>
  <c r="DG109" i="1"/>
  <c r="DG111" i="1" s="1"/>
  <c r="DG113" i="1" s="1"/>
  <c r="DG123" i="1" s="1"/>
  <c r="DG112" i="1"/>
  <c r="DG115" i="1"/>
  <c r="DG104" i="1"/>
  <c r="AA199" i="1"/>
  <c r="AA182" i="1"/>
  <c r="AA150" i="1"/>
  <c r="AA109" i="1"/>
  <c r="AA111" i="1" s="1"/>
  <c r="AA113" i="1" s="1"/>
  <c r="AA123" i="1" s="1"/>
  <c r="AA112" i="1"/>
  <c r="AA115" i="1"/>
  <c r="AA104" i="1"/>
  <c r="EO199" i="1"/>
  <c r="EO182" i="1"/>
  <c r="EO156" i="1"/>
  <c r="EO158" i="1"/>
  <c r="EO160" i="1"/>
  <c r="EO152" i="1"/>
  <c r="EO154" i="1"/>
  <c r="EO104" i="1"/>
  <c r="EO109" i="1"/>
  <c r="EO111" i="1" s="1"/>
  <c r="EO113" i="1" s="1"/>
  <c r="EO123" i="1" s="1"/>
  <c r="EO115" i="1"/>
  <c r="EO112" i="1"/>
  <c r="EP199" i="1"/>
  <c r="EP182" i="1"/>
  <c r="EP154" i="1"/>
  <c r="EP156" i="1"/>
  <c r="EP158" i="1"/>
  <c r="EP160" i="1"/>
  <c r="EP152" i="1"/>
  <c r="EP104" i="1"/>
  <c r="EP109" i="1"/>
  <c r="EP111" i="1" s="1"/>
  <c r="EP113" i="1" s="1"/>
  <c r="EP123" i="1" s="1"/>
  <c r="EP115" i="1"/>
  <c r="EP112" i="1"/>
  <c r="CT199" i="1"/>
  <c r="CT182" i="1"/>
  <c r="CT152" i="1"/>
  <c r="CT104" i="1"/>
  <c r="CT109" i="1"/>
  <c r="CT111" i="1" s="1"/>
  <c r="CT113" i="1" s="1"/>
  <c r="CT123" i="1" s="1"/>
  <c r="CT112" i="1"/>
  <c r="CT115" i="1"/>
  <c r="EG199" i="1"/>
  <c r="EG182" i="1"/>
  <c r="EG152" i="1"/>
  <c r="EG115" i="1"/>
  <c r="EG112" i="1"/>
  <c r="EG104" i="1"/>
  <c r="EG109" i="1"/>
  <c r="EG111" i="1" s="1"/>
  <c r="DP199" i="1"/>
  <c r="DP182" i="1"/>
  <c r="DP152" i="1"/>
  <c r="DP154" i="1"/>
  <c r="DP156" i="1"/>
  <c r="DP158" i="1"/>
  <c r="DP160" i="1"/>
  <c r="DP115" i="1"/>
  <c r="DP104" i="1"/>
  <c r="DP109" i="1"/>
  <c r="DP111" i="1" s="1"/>
  <c r="DP112" i="1"/>
  <c r="X199" i="1"/>
  <c r="X182" i="1"/>
  <c r="X152" i="1"/>
  <c r="X104" i="1"/>
  <c r="X109" i="1"/>
  <c r="X111" i="1" s="1"/>
  <c r="X113" i="1" s="1"/>
  <c r="X123" i="1" s="1"/>
  <c r="X112" i="1"/>
  <c r="X115" i="1"/>
  <c r="AH199" i="1"/>
  <c r="AH182" i="1"/>
  <c r="AH150" i="1"/>
  <c r="AH152" i="1"/>
  <c r="AH154" i="1" s="1"/>
  <c r="AH115" i="1"/>
  <c r="AH104" i="1"/>
  <c r="AH109" i="1"/>
  <c r="AH111" i="1" s="1"/>
  <c r="AH113" i="1" s="1"/>
  <c r="AH123" i="1" s="1"/>
  <c r="AH112" i="1"/>
  <c r="BI199" i="1"/>
  <c r="BI182" i="1"/>
  <c r="BI152" i="1"/>
  <c r="BI104" i="1"/>
  <c r="BI109" i="1"/>
  <c r="BI111" i="1" s="1"/>
  <c r="BI113" i="1" s="1"/>
  <c r="BI123" i="1" s="1"/>
  <c r="BI112" i="1"/>
  <c r="BI115" i="1"/>
  <c r="DD199" i="1"/>
  <c r="DD182" i="1"/>
  <c r="DD152" i="1"/>
  <c r="DD115" i="1"/>
  <c r="DD104" i="1"/>
  <c r="DD109" i="1"/>
  <c r="DD111" i="1" s="1"/>
  <c r="DD113" i="1" s="1"/>
  <c r="DD123" i="1" s="1"/>
  <c r="DD112" i="1"/>
  <c r="CE199" i="1"/>
  <c r="CE182" i="1"/>
  <c r="CE154" i="1"/>
  <c r="CE156" i="1"/>
  <c r="CE158" i="1"/>
  <c r="CE160" i="1"/>
  <c r="CE152" i="1"/>
  <c r="CE104" i="1"/>
  <c r="CE109" i="1"/>
  <c r="CE111" i="1" s="1"/>
  <c r="CE113" i="1" s="1"/>
  <c r="CE123" i="1" s="1"/>
  <c r="CE115" i="1"/>
  <c r="CE112" i="1"/>
  <c r="I199" i="1"/>
  <c r="I182" i="1"/>
  <c r="I150" i="1"/>
  <c r="I152" i="1"/>
  <c r="I154" i="1" s="1"/>
  <c r="I115" i="1"/>
  <c r="I104" i="1"/>
  <c r="I109" i="1"/>
  <c r="I111" i="1" s="1"/>
  <c r="I113" i="1" s="1"/>
  <c r="I123" i="1" s="1"/>
  <c r="I112" i="1"/>
  <c r="FW199" i="1"/>
  <c r="FW182" i="1"/>
  <c r="FW152" i="1"/>
  <c r="FW115" i="1"/>
  <c r="FW104" i="1"/>
  <c r="FW109" i="1"/>
  <c r="FW111" i="1" s="1"/>
  <c r="FW113" i="1" s="1"/>
  <c r="FW123" i="1" s="1"/>
  <c r="FW112" i="1"/>
  <c r="EA199" i="1"/>
  <c r="EA182" i="1"/>
  <c r="EA150" i="1"/>
  <c r="EA115" i="1"/>
  <c r="EA104" i="1"/>
  <c r="EA109" i="1"/>
  <c r="EA111" i="1" s="1"/>
  <c r="EA113" i="1" s="1"/>
  <c r="EA123" i="1" s="1"/>
  <c r="EA112" i="1"/>
  <c r="BS199" i="1"/>
  <c r="BS182" i="1"/>
  <c r="BS150" i="1"/>
  <c r="BS152" i="1"/>
  <c r="BS154" i="1" s="1"/>
  <c r="BS104" i="1"/>
  <c r="BS109" i="1"/>
  <c r="BS111" i="1" s="1"/>
  <c r="BS115" i="1"/>
  <c r="BS112" i="1"/>
  <c r="AP207" i="1"/>
  <c r="AP209" i="1" s="1"/>
  <c r="AP218" i="1" s="1"/>
  <c r="AP173" i="1"/>
  <c r="G207" i="1"/>
  <c r="G209" i="1" s="1"/>
  <c r="G218" i="1" s="1"/>
  <c r="G173" i="1"/>
  <c r="EU207" i="1"/>
  <c r="EU209" i="1" s="1"/>
  <c r="EU218" i="1" s="1"/>
  <c r="EU173" i="1"/>
  <c r="DL207" i="1"/>
  <c r="DL209" i="1" s="1"/>
  <c r="DL218" i="1" s="1"/>
  <c r="DL173" i="1"/>
  <c r="CC207" i="1"/>
  <c r="CC209" i="1" s="1"/>
  <c r="CC218" i="1" s="1"/>
  <c r="CC173" i="1"/>
  <c r="AT207" i="1"/>
  <c r="AT209" i="1" s="1"/>
  <c r="AT218" i="1" s="1"/>
  <c r="AT173" i="1"/>
  <c r="K207" i="1"/>
  <c r="K209" i="1" s="1"/>
  <c r="K218" i="1" s="1"/>
  <c r="K173" i="1"/>
  <c r="EY207" i="1"/>
  <c r="EY209" i="1" s="1"/>
  <c r="EY218" i="1" s="1"/>
  <c r="EY173" i="1"/>
  <c r="DP207" i="1"/>
  <c r="DP209" i="1" s="1"/>
  <c r="DP218" i="1" s="1"/>
  <c r="DP173" i="1"/>
  <c r="CG207" i="1"/>
  <c r="CG209" i="1" s="1"/>
  <c r="CG218" i="1" s="1"/>
  <c r="CG173" i="1"/>
  <c r="BJ207" i="1"/>
  <c r="BJ209" i="1" s="1"/>
  <c r="BJ218" i="1" s="1"/>
  <c r="BJ173" i="1"/>
  <c r="AM207" i="1"/>
  <c r="AM209" i="1" s="1"/>
  <c r="AM218" i="1" s="1"/>
  <c r="AM173" i="1"/>
  <c r="D207" i="1"/>
  <c r="D209" i="1" s="1"/>
  <c r="D218" i="1" s="1"/>
  <c r="D173" i="1"/>
  <c r="ER207" i="1"/>
  <c r="ER209" i="1" s="1"/>
  <c r="ER218" i="1" s="1"/>
  <c r="ER173" i="1"/>
  <c r="DI207" i="1"/>
  <c r="DI209" i="1" s="1"/>
  <c r="DI218" i="1" s="1"/>
  <c r="DI173" i="1"/>
  <c r="BI118" i="1"/>
  <c r="BI121" i="1"/>
  <c r="AL121" i="1"/>
  <c r="AL118" i="1"/>
  <c r="O121" i="1"/>
  <c r="O118" i="1"/>
  <c r="FC118" i="1"/>
  <c r="FC121" i="1"/>
  <c r="DT121" i="1"/>
  <c r="DT118" i="1"/>
  <c r="CK118" i="1"/>
  <c r="CK121" i="1"/>
  <c r="BB121" i="1"/>
  <c r="BB118" i="1"/>
  <c r="S118" i="1"/>
  <c r="S121" i="1"/>
  <c r="FG118" i="1"/>
  <c r="FG121" i="1"/>
  <c r="DX121" i="1"/>
  <c r="DX118" i="1"/>
  <c r="CO121" i="1"/>
  <c r="CO118" i="1"/>
  <c r="BF121" i="1"/>
  <c r="BF118" i="1"/>
  <c r="W121" i="1"/>
  <c r="W118" i="1"/>
  <c r="FK121" i="1"/>
  <c r="FK118" i="1"/>
  <c r="EB121" i="1"/>
  <c r="EB118" i="1"/>
  <c r="DI174" i="1" l="1"/>
  <c r="DI177" i="1"/>
  <c r="DP174" i="1"/>
  <c r="DP179" i="1" s="1"/>
  <c r="DP216" i="1" s="1"/>
  <c r="DP177" i="1"/>
  <c r="EU174" i="1"/>
  <c r="EU177" i="1"/>
  <c r="BR122" i="1"/>
  <c r="BR119" i="1"/>
  <c r="DN122" i="1"/>
  <c r="DN119" i="1"/>
  <c r="CL257" i="1"/>
  <c r="CL201" i="1"/>
  <c r="BP257" i="1"/>
  <c r="BP201" i="1"/>
  <c r="DL201" i="1"/>
  <c r="DL257" i="1"/>
  <c r="FH201" i="1"/>
  <c r="FH257" i="1"/>
  <c r="R201" i="1"/>
  <c r="R257" i="1"/>
  <c r="BQ257" i="1"/>
  <c r="BQ201" i="1"/>
  <c r="DM257" i="1"/>
  <c r="DM201" i="1"/>
  <c r="FI257" i="1"/>
  <c r="FI201" i="1"/>
  <c r="AP201" i="1"/>
  <c r="AP257" i="1"/>
  <c r="BW119" i="1"/>
  <c r="BW122" i="1"/>
  <c r="CJ119" i="1"/>
  <c r="CJ122" i="1"/>
  <c r="CJ124" i="1" s="1"/>
  <c r="AW174" i="1"/>
  <c r="AW177" i="1"/>
  <c r="CB174" i="1"/>
  <c r="CB179" i="1" s="1"/>
  <c r="CB216" i="1" s="1"/>
  <c r="CB177" i="1"/>
  <c r="CD193" i="1"/>
  <c r="CD219" i="1" s="1"/>
  <c r="CD184" i="1"/>
  <c r="CD186" i="1"/>
  <c r="CD188" i="1"/>
  <c r="CD190" i="1"/>
  <c r="CD192" i="1"/>
  <c r="DZ193" i="1"/>
  <c r="DZ219" i="1" s="1"/>
  <c r="DZ184" i="1"/>
  <c r="DZ186" i="1"/>
  <c r="DZ188" i="1"/>
  <c r="DZ190" i="1"/>
  <c r="DZ192" i="1"/>
  <c r="FV186" i="1"/>
  <c r="FV192" i="1"/>
  <c r="U192" i="1"/>
  <c r="U193" i="1"/>
  <c r="U219" i="1" s="1"/>
  <c r="U184" i="1"/>
  <c r="U186" i="1"/>
  <c r="U188" i="1"/>
  <c r="U190" i="1"/>
  <c r="AK177" i="1"/>
  <c r="AK174" i="1"/>
  <c r="BP174" i="1"/>
  <c r="BP179" i="1" s="1"/>
  <c r="BP216" i="1" s="1"/>
  <c r="BP177" i="1"/>
  <c r="CK119" i="1"/>
  <c r="CK122" i="1"/>
  <c r="AE119" i="1"/>
  <c r="AE122" i="1"/>
  <c r="CA119" i="1"/>
  <c r="CA122" i="1"/>
  <c r="FS119" i="1"/>
  <c r="FS122" i="1"/>
  <c r="AT122" i="1"/>
  <c r="AT119" i="1"/>
  <c r="DC122" i="1"/>
  <c r="DC119" i="1"/>
  <c r="EY122" i="1"/>
  <c r="EY119" i="1"/>
  <c r="DU119" i="1"/>
  <c r="DU122" i="1"/>
  <c r="DR119" i="1"/>
  <c r="DR122" i="1"/>
  <c r="EE119" i="1"/>
  <c r="EE124" i="1" s="1"/>
  <c r="EE122" i="1"/>
  <c r="EL113" i="1"/>
  <c r="EL123" i="1" s="1"/>
  <c r="AC174" i="1"/>
  <c r="AC177" i="1"/>
  <c r="AJ177" i="1"/>
  <c r="AJ174" i="1"/>
  <c r="AJ179" i="1" s="1"/>
  <c r="AJ216" i="1" s="1"/>
  <c r="BO174" i="1"/>
  <c r="BO179" i="1" s="1"/>
  <c r="BO216" i="1" s="1"/>
  <c r="BO177" i="1"/>
  <c r="AN257" i="1"/>
  <c r="AN201" i="1"/>
  <c r="EF257" i="1"/>
  <c r="EF201" i="1"/>
  <c r="FE201" i="1"/>
  <c r="FE257" i="1"/>
  <c r="ET257" i="1"/>
  <c r="ET201" i="1"/>
  <c r="CS201" i="1"/>
  <c r="CS257" i="1"/>
  <c r="AQ201" i="1"/>
  <c r="AQ257" i="1"/>
  <c r="CM201" i="1"/>
  <c r="CM257" i="1"/>
  <c r="EI257" i="1"/>
  <c r="EI201" i="1"/>
  <c r="AC257" i="1"/>
  <c r="AC201" i="1"/>
  <c r="AI122" i="1"/>
  <c r="AI119" i="1"/>
  <c r="BN113" i="1"/>
  <c r="BN123" i="1" s="1"/>
  <c r="AU122" i="1"/>
  <c r="AU119" i="1"/>
  <c r="FX113" i="1"/>
  <c r="FX123" i="1" s="1"/>
  <c r="AG113" i="1"/>
  <c r="AG123" i="1" s="1"/>
  <c r="ED113" i="1"/>
  <c r="ED123" i="1" s="1"/>
  <c r="CU119" i="1"/>
  <c r="CU122" i="1"/>
  <c r="O119" i="1"/>
  <c r="O122" i="1"/>
  <c r="AZ119" i="1"/>
  <c r="AZ122" i="1"/>
  <c r="AC146" i="1"/>
  <c r="AC148" i="1" s="1"/>
  <c r="EK146" i="1"/>
  <c r="EK148" i="1" s="1"/>
  <c r="Z146" i="1"/>
  <c r="Z148" i="1" s="1"/>
  <c r="DG146" i="1"/>
  <c r="DG148" i="1" s="1"/>
  <c r="EX113" i="1"/>
  <c r="EX123" i="1" s="1"/>
  <c r="FP174" i="1"/>
  <c r="FP177" i="1"/>
  <c r="FW174" i="1"/>
  <c r="FW179" i="1" s="1"/>
  <c r="FW216" i="1" s="1"/>
  <c r="FW177" i="1"/>
  <c r="AE174" i="1"/>
  <c r="AE177" i="1"/>
  <c r="DV146" i="1"/>
  <c r="DV148" i="1" s="1"/>
  <c r="EB146" i="1"/>
  <c r="EB148" i="1" s="1"/>
  <c r="BD119" i="1"/>
  <c r="BD122" i="1"/>
  <c r="CZ119" i="1"/>
  <c r="CZ122" i="1"/>
  <c r="BE119" i="1"/>
  <c r="BE124" i="1" s="1"/>
  <c r="BE122" i="1"/>
  <c r="DA119" i="1"/>
  <c r="DA122" i="1"/>
  <c r="DI119" i="1"/>
  <c r="DI122" i="1"/>
  <c r="AE124" i="1"/>
  <c r="BN146" i="1"/>
  <c r="BN148" i="1" s="1"/>
  <c r="FG146" i="1"/>
  <c r="FG148" i="1" s="1"/>
  <c r="CG146" i="1"/>
  <c r="CG148" i="1" s="1"/>
  <c r="FO174" i="1"/>
  <c r="FO179" i="1" s="1"/>
  <c r="FO216" i="1" s="1"/>
  <c r="FO177" i="1"/>
  <c r="FV174" i="1"/>
  <c r="FV179" i="1" s="1"/>
  <c r="FV216" i="1" s="1"/>
  <c r="FV177" i="1"/>
  <c r="AD174" i="1"/>
  <c r="AD179" i="1" s="1"/>
  <c r="AD216" i="1" s="1"/>
  <c r="AD177" i="1"/>
  <c r="BG146" i="1"/>
  <c r="BG148" i="1" s="1"/>
  <c r="BP113" i="1"/>
  <c r="BP123" i="1" s="1"/>
  <c r="DL113" i="1"/>
  <c r="DL123" i="1" s="1"/>
  <c r="FH113" i="1"/>
  <c r="FH123" i="1" s="1"/>
  <c r="O174" i="1"/>
  <c r="O177" i="1"/>
  <c r="V174" i="1"/>
  <c r="V179" i="1" s="1"/>
  <c r="V216" i="1" s="1"/>
  <c r="V177" i="1"/>
  <c r="Q119" i="1"/>
  <c r="Q122" i="1"/>
  <c r="DV119" i="1"/>
  <c r="DV122" i="1"/>
  <c r="FR119" i="1"/>
  <c r="FR122" i="1"/>
  <c r="F122" i="1"/>
  <c r="F119" i="1"/>
  <c r="F124" i="1" s="1"/>
  <c r="BO119" i="1"/>
  <c r="BO122" i="1"/>
  <c r="DK119" i="1"/>
  <c r="DK122" i="1"/>
  <c r="FG119" i="1"/>
  <c r="FG122" i="1"/>
  <c r="FO154" i="1"/>
  <c r="CX154" i="1"/>
  <c r="CD201" i="1"/>
  <c r="CD257" i="1"/>
  <c r="DZ201" i="1"/>
  <c r="DZ257" i="1"/>
  <c r="FV257" i="1"/>
  <c r="FV201" i="1"/>
  <c r="U257" i="1"/>
  <c r="U201" i="1"/>
  <c r="CL146" i="1"/>
  <c r="CL148" i="1" s="1"/>
  <c r="FH146" i="1"/>
  <c r="FH148" i="1" s="1"/>
  <c r="X146" i="1"/>
  <c r="X148" i="1" s="1"/>
  <c r="DE146" i="1"/>
  <c r="DE148" i="1" s="1"/>
  <c r="AF192" i="1"/>
  <c r="AF193" i="1"/>
  <c r="AF219" i="1" s="1"/>
  <c r="AF184" i="1"/>
  <c r="AF186" i="1"/>
  <c r="AF188" i="1"/>
  <c r="AF190" i="1"/>
  <c r="CB192" i="1"/>
  <c r="CB193" i="1"/>
  <c r="CB219" i="1" s="1"/>
  <c r="CB184" i="1"/>
  <c r="CB186" i="1"/>
  <c r="CB188" i="1"/>
  <c r="CB190" i="1"/>
  <c r="DX192" i="1"/>
  <c r="DX193" i="1"/>
  <c r="DX219" i="1" s="1"/>
  <c r="DX184" i="1"/>
  <c r="DX186" i="1"/>
  <c r="DX188" i="1"/>
  <c r="DX190" i="1"/>
  <c r="FT192" i="1"/>
  <c r="FT184" i="1"/>
  <c r="FT186" i="1"/>
  <c r="FT193" i="1"/>
  <c r="FT219" i="1" s="1"/>
  <c r="FT188" i="1"/>
  <c r="FT190" i="1"/>
  <c r="H192" i="1"/>
  <c r="H193" i="1"/>
  <c r="H219" i="1" s="1"/>
  <c r="H184" i="1"/>
  <c r="H186" i="1"/>
  <c r="H188" i="1"/>
  <c r="H190" i="1"/>
  <c r="CC192" i="1"/>
  <c r="CC193" i="1"/>
  <c r="CC219" i="1" s="1"/>
  <c r="CC184" i="1"/>
  <c r="CC186" i="1"/>
  <c r="CC188" i="1"/>
  <c r="CC190" i="1"/>
  <c r="DY192" i="1"/>
  <c r="DY193" i="1"/>
  <c r="DY219" i="1" s="1"/>
  <c r="DY184" i="1"/>
  <c r="DY186" i="1"/>
  <c r="DY188" i="1"/>
  <c r="DY190" i="1"/>
  <c r="FU192" i="1"/>
  <c r="FU186" i="1"/>
  <c r="T192" i="1"/>
  <c r="T193" i="1"/>
  <c r="T219" i="1" s="1"/>
  <c r="T184" i="1"/>
  <c r="T186" i="1"/>
  <c r="T188" i="1"/>
  <c r="T190" i="1"/>
  <c r="CU124" i="1"/>
  <c r="EP174" i="1"/>
  <c r="EP177" i="1"/>
  <c r="FI174" i="1"/>
  <c r="FI179" i="1" s="1"/>
  <c r="FI216" i="1" s="1"/>
  <c r="FI177" i="1"/>
  <c r="P113" i="1"/>
  <c r="P123" i="1" s="1"/>
  <c r="DH113" i="1"/>
  <c r="DH123" i="1" s="1"/>
  <c r="CE146" i="1"/>
  <c r="CE148" i="1" s="1"/>
  <c r="FA177" i="1"/>
  <c r="FA174" i="1"/>
  <c r="FA179" i="1" s="1"/>
  <c r="FA216" i="1" s="1"/>
  <c r="I174" i="1"/>
  <c r="I177" i="1"/>
  <c r="EJ146" i="1"/>
  <c r="EJ148" i="1" s="1"/>
  <c r="BC146" i="1"/>
  <c r="BC148" i="1" s="1"/>
  <c r="FX146" i="1"/>
  <c r="FX148" i="1" s="1"/>
  <c r="J122" i="1"/>
  <c r="J119" i="1"/>
  <c r="CP122" i="1"/>
  <c r="CP119" i="1"/>
  <c r="BE146" i="1"/>
  <c r="BE148" i="1" s="1"/>
  <c r="AA146" i="1"/>
  <c r="AA148" i="1" s="1"/>
  <c r="DH146" i="1"/>
  <c r="DH148" i="1" s="1"/>
  <c r="AR192" i="1"/>
  <c r="AR193" i="1"/>
  <c r="AR219" i="1" s="1"/>
  <c r="AR184" i="1"/>
  <c r="AR186" i="1"/>
  <c r="AR188" i="1"/>
  <c r="AR190" i="1"/>
  <c r="CN192" i="1"/>
  <c r="CN193" i="1"/>
  <c r="CN219" i="1" s="1"/>
  <c r="CN184" i="1"/>
  <c r="CN186" i="1"/>
  <c r="CN188" i="1"/>
  <c r="CN190" i="1"/>
  <c r="EJ192" i="1"/>
  <c r="EJ186" i="1"/>
  <c r="AK184" i="1"/>
  <c r="AK186" i="1"/>
  <c r="AK188" i="1"/>
  <c r="AK190" i="1"/>
  <c r="AK192" i="1"/>
  <c r="AK193" i="1"/>
  <c r="AK219" i="1" s="1"/>
  <c r="AS192" i="1"/>
  <c r="AS193" i="1"/>
  <c r="AS219" i="1" s="1"/>
  <c r="AS184" i="1"/>
  <c r="AS186" i="1"/>
  <c r="AS188" i="1"/>
  <c r="AS190" i="1"/>
  <c r="CO192" i="1"/>
  <c r="CO193" i="1"/>
  <c r="CO219" i="1" s="1"/>
  <c r="CO184" i="1"/>
  <c r="CO186" i="1"/>
  <c r="CO188" i="1"/>
  <c r="CO190" i="1"/>
  <c r="EK192" i="1"/>
  <c r="EK193" i="1"/>
  <c r="EK219" i="1" s="1"/>
  <c r="EK184" i="1"/>
  <c r="EK186" i="1"/>
  <c r="EK188" i="1"/>
  <c r="EK190" i="1"/>
  <c r="AO192" i="1"/>
  <c r="AO186" i="1"/>
  <c r="AZ174" i="1"/>
  <c r="AZ177" i="1"/>
  <c r="BG174" i="1"/>
  <c r="BG179" i="1" s="1"/>
  <c r="BG216" i="1" s="1"/>
  <c r="BG177" i="1"/>
  <c r="CL174" i="1"/>
  <c r="CL179" i="1" s="1"/>
  <c r="CL216" i="1" s="1"/>
  <c r="CL177" i="1"/>
  <c r="FE113" i="1"/>
  <c r="FE123" i="1" s="1"/>
  <c r="CS122" i="1"/>
  <c r="CS119" i="1"/>
  <c r="CS124" i="1" s="1"/>
  <c r="AQ113" i="1"/>
  <c r="AQ123" i="1" s="1"/>
  <c r="CM113" i="1"/>
  <c r="CM123" i="1" s="1"/>
  <c r="EI119" i="1"/>
  <c r="EI124" i="1" s="1"/>
  <c r="EI122" i="1"/>
  <c r="AC113" i="1"/>
  <c r="AC123" i="1" s="1"/>
  <c r="CD146" i="1"/>
  <c r="CD148" i="1" s="1"/>
  <c r="CT174" i="1"/>
  <c r="CT177" i="1"/>
  <c r="DM174" i="1"/>
  <c r="DM177" i="1"/>
  <c r="AI113" i="1"/>
  <c r="AI123" i="1" s="1"/>
  <c r="AI124" i="1" s="1"/>
  <c r="BN119" i="1"/>
  <c r="BN124" i="1" s="1"/>
  <c r="BN122" i="1"/>
  <c r="AU113" i="1"/>
  <c r="AU123" i="1" s="1"/>
  <c r="CF113" i="1"/>
  <c r="CF123" i="1" s="1"/>
  <c r="L113" i="1"/>
  <c r="L123" i="1" s="1"/>
  <c r="CR113" i="1"/>
  <c r="CR123" i="1" s="1"/>
  <c r="BM119" i="1"/>
  <c r="BM122" i="1"/>
  <c r="BV113" i="1"/>
  <c r="BV123" i="1" s="1"/>
  <c r="ED119" i="1"/>
  <c r="ED122" i="1"/>
  <c r="BU113" i="1"/>
  <c r="BU123" i="1" s="1"/>
  <c r="BJ113" i="1"/>
  <c r="BJ123" i="1" s="1"/>
  <c r="EQ119" i="1"/>
  <c r="EQ122" i="1"/>
  <c r="BY119" i="1"/>
  <c r="BY122" i="1"/>
  <c r="ER119" i="1"/>
  <c r="ER124" i="1" s="1"/>
  <c r="ER122" i="1"/>
  <c r="FA113" i="1"/>
  <c r="FA123" i="1" s="1"/>
  <c r="BF122" i="1"/>
  <c r="BF119" i="1"/>
  <c r="DB122" i="1"/>
  <c r="DB119" i="1"/>
  <c r="DQ122" i="1"/>
  <c r="DQ119" i="1"/>
  <c r="CS177" i="1"/>
  <c r="CS174" i="1"/>
  <c r="CS179" i="1" s="1"/>
  <c r="CS216" i="1" s="1"/>
  <c r="DX174" i="1"/>
  <c r="DX177" i="1"/>
  <c r="O124" i="1"/>
  <c r="ER174" i="1"/>
  <c r="ER179" i="1" s="1"/>
  <c r="ER216" i="1" s="1"/>
  <c r="ER177" i="1"/>
  <c r="EY174" i="1"/>
  <c r="EY177" i="1"/>
  <c r="G174" i="1"/>
  <c r="G179" i="1" s="1"/>
  <c r="G216" i="1" s="1"/>
  <c r="G177" i="1"/>
  <c r="EQ124" i="1"/>
  <c r="CL113" i="1"/>
  <c r="CL123" i="1" s="1"/>
  <c r="R113" i="1"/>
  <c r="R123" i="1" s="1"/>
  <c r="AP113" i="1"/>
  <c r="AP123" i="1" s="1"/>
  <c r="FQ119" i="1"/>
  <c r="FQ122" i="1"/>
  <c r="AT146" i="1"/>
  <c r="AT148" i="1" s="1"/>
  <c r="BY174" i="1"/>
  <c r="BY179" i="1" s="1"/>
  <c r="BY216" i="1" s="1"/>
  <c r="BY177" i="1"/>
  <c r="CF174" i="1"/>
  <c r="CF177" i="1"/>
  <c r="DK174" i="1"/>
  <c r="DK179" i="1" s="1"/>
  <c r="DK216" i="1" s="1"/>
  <c r="DK177" i="1"/>
  <c r="BB154" i="1"/>
  <c r="BM174" i="1"/>
  <c r="BM179" i="1" s="1"/>
  <c r="BM216" i="1" s="1"/>
  <c r="BM177" i="1"/>
  <c r="BT174" i="1"/>
  <c r="BT177" i="1"/>
  <c r="CY174" i="1"/>
  <c r="CY177" i="1"/>
  <c r="AF257" i="1"/>
  <c r="AF201" i="1"/>
  <c r="CB257" i="1"/>
  <c r="CB201" i="1"/>
  <c r="DX201" i="1"/>
  <c r="DX257" i="1"/>
  <c r="FT257" i="1"/>
  <c r="FT201" i="1"/>
  <c r="H201" i="1"/>
  <c r="H257" i="1"/>
  <c r="CC201" i="1"/>
  <c r="CC257" i="1"/>
  <c r="DY257" i="1"/>
  <c r="DY201" i="1"/>
  <c r="FU257" i="1"/>
  <c r="FU201" i="1"/>
  <c r="T201" i="1"/>
  <c r="T257" i="1"/>
  <c r="BL174" i="1"/>
  <c r="BL177" i="1"/>
  <c r="BS174" i="1"/>
  <c r="BS177" i="1"/>
  <c r="CX174" i="1"/>
  <c r="CX177" i="1"/>
  <c r="AR257" i="1"/>
  <c r="AR201" i="1"/>
  <c r="CN201" i="1"/>
  <c r="CN257" i="1"/>
  <c r="EJ201" i="1"/>
  <c r="EJ257" i="1"/>
  <c r="AK201" i="1"/>
  <c r="AK257" i="1"/>
  <c r="AS257" i="1"/>
  <c r="AS201" i="1"/>
  <c r="CO257" i="1"/>
  <c r="CO201" i="1"/>
  <c r="EK257" i="1"/>
  <c r="EK201" i="1"/>
  <c r="AO257" i="1"/>
  <c r="AO201" i="1"/>
  <c r="AN119" i="1"/>
  <c r="AN122" i="1"/>
  <c r="DO122" i="1"/>
  <c r="DO119" i="1"/>
  <c r="FK122" i="1"/>
  <c r="FK119" i="1"/>
  <c r="FX122" i="1"/>
  <c r="FX119" i="1"/>
  <c r="AG119" i="1"/>
  <c r="AG122" i="1"/>
  <c r="AB174" i="1"/>
  <c r="AB177" i="1"/>
  <c r="AI174" i="1"/>
  <c r="AI177" i="1"/>
  <c r="BN174" i="1"/>
  <c r="BN177" i="1"/>
  <c r="AA174" i="1"/>
  <c r="AA179" i="1" s="1"/>
  <c r="AA216" i="1" s="1"/>
  <c r="AA177" i="1"/>
  <c r="AH174" i="1"/>
  <c r="AH179" i="1" s="1"/>
  <c r="AH216" i="1" s="1"/>
  <c r="AH177" i="1"/>
  <c r="CL119" i="1"/>
  <c r="CL122" i="1"/>
  <c r="R122" i="1"/>
  <c r="R119" i="1"/>
  <c r="AP119" i="1"/>
  <c r="AP122" i="1"/>
  <c r="AL174" i="1"/>
  <c r="AL177" i="1"/>
  <c r="BE174" i="1"/>
  <c r="BE179" i="1" s="1"/>
  <c r="BE216" i="1" s="1"/>
  <c r="BE177" i="1"/>
  <c r="FZ139" i="1"/>
  <c r="C18" i="1"/>
  <c r="C183" i="1" s="1"/>
  <c r="AF113" i="1"/>
  <c r="AF123" i="1" s="1"/>
  <c r="CB113" i="1"/>
  <c r="CB123" i="1" s="1"/>
  <c r="DX113" i="1"/>
  <c r="DX123" i="1" s="1"/>
  <c r="FT113" i="1"/>
  <c r="FT123" i="1" s="1"/>
  <c r="H113" i="1"/>
  <c r="H123" i="1" s="1"/>
  <c r="T113" i="1"/>
  <c r="T123" i="1" s="1"/>
  <c r="FM177" i="1"/>
  <c r="FM174" i="1"/>
  <c r="U174" i="1"/>
  <c r="U179" i="1" s="1"/>
  <c r="U216" i="1" s="1"/>
  <c r="U177" i="1"/>
  <c r="AZ124" i="1"/>
  <c r="C179" i="1"/>
  <c r="C216" i="1" s="1"/>
  <c r="M177" i="1"/>
  <c r="M174" i="1"/>
  <c r="AR174" i="1"/>
  <c r="AR179" i="1" s="1"/>
  <c r="AR216" i="1" s="1"/>
  <c r="AR177" i="1"/>
  <c r="S154" i="1"/>
  <c r="CI154" i="1"/>
  <c r="EL146" i="1"/>
  <c r="EL148" i="1" s="1"/>
  <c r="AK122" i="1"/>
  <c r="AK119" i="1"/>
  <c r="EK119" i="1"/>
  <c r="EK122" i="1"/>
  <c r="AO113" i="1"/>
  <c r="AO123" i="1" s="1"/>
  <c r="FX124" i="1"/>
  <c r="CI174" i="1"/>
  <c r="CI179" i="1" s="1"/>
  <c r="CI216" i="1" s="1"/>
  <c r="CI177" i="1"/>
  <c r="CP174" i="1"/>
  <c r="CP179" i="1" s="1"/>
  <c r="CP216" i="1" s="1"/>
  <c r="CP177" i="1"/>
  <c r="EF113" i="1"/>
  <c r="EF123" i="1" s="1"/>
  <c r="CS113" i="1"/>
  <c r="CS123" i="1" s="1"/>
  <c r="AQ119" i="1"/>
  <c r="AQ122" i="1"/>
  <c r="CM119" i="1"/>
  <c r="CM122" i="1"/>
  <c r="AC119" i="1"/>
  <c r="AC122" i="1"/>
  <c r="DQ177" i="1"/>
  <c r="DQ174" i="1"/>
  <c r="DQ179" i="1" s="1"/>
  <c r="DQ216" i="1" s="1"/>
  <c r="EV174" i="1"/>
  <c r="EV177" i="1"/>
  <c r="CW146" i="1"/>
  <c r="CW148" i="1" s="1"/>
  <c r="CT146" i="1"/>
  <c r="CT148" i="1" s="1"/>
  <c r="AZ146" i="1"/>
  <c r="AZ148" i="1" s="1"/>
  <c r="T146" i="1"/>
  <c r="T148" i="1" s="1"/>
  <c r="G146" i="1"/>
  <c r="G148" i="1" s="1"/>
  <c r="BU146" i="1"/>
  <c r="BU148" i="1" s="1"/>
  <c r="BR124" i="1"/>
  <c r="DU174" i="1"/>
  <c r="DU177" i="1"/>
  <c r="EB174" i="1"/>
  <c r="EB177" i="1"/>
  <c r="FG174" i="1"/>
  <c r="FG177" i="1"/>
  <c r="FK124" i="1"/>
  <c r="D174" i="1"/>
  <c r="D179" i="1" s="1"/>
  <c r="D216" i="1" s="1"/>
  <c r="D177" i="1"/>
  <c r="K174" i="1"/>
  <c r="K177" i="1"/>
  <c r="AP174" i="1"/>
  <c r="AP177" i="1"/>
  <c r="BS186" i="1"/>
  <c r="BS192" i="1"/>
  <c r="EA193" i="1"/>
  <c r="EA219" i="1" s="1"/>
  <c r="EA184" i="1"/>
  <c r="EA186" i="1"/>
  <c r="EA188" i="1"/>
  <c r="EA190" i="1"/>
  <c r="EA192" i="1"/>
  <c r="FW184" i="1"/>
  <c r="FW186" i="1"/>
  <c r="FW193" i="1"/>
  <c r="FW219" i="1" s="1"/>
  <c r="FW188" i="1"/>
  <c r="FW190" i="1"/>
  <c r="FW192" i="1"/>
  <c r="I192" i="1"/>
  <c r="I186" i="1"/>
  <c r="CE193" i="1"/>
  <c r="CE219" i="1" s="1"/>
  <c r="CE184" i="1"/>
  <c r="CE186" i="1"/>
  <c r="CE188" i="1"/>
  <c r="CE190" i="1"/>
  <c r="CE192" i="1"/>
  <c r="DD184" i="1"/>
  <c r="DD186" i="1"/>
  <c r="DD188" i="1"/>
  <c r="DD190" i="1"/>
  <c r="DD192" i="1"/>
  <c r="DD193" i="1"/>
  <c r="DD219" i="1" s="1"/>
  <c r="BI184" i="1"/>
  <c r="BI186" i="1"/>
  <c r="BI188" i="1"/>
  <c r="BI190" i="1"/>
  <c r="BI192" i="1"/>
  <c r="BI193" i="1"/>
  <c r="BI219" i="1" s="1"/>
  <c r="AH186" i="1"/>
  <c r="AH192" i="1"/>
  <c r="X184" i="1"/>
  <c r="X186" i="1"/>
  <c r="X188" i="1"/>
  <c r="X190" i="1"/>
  <c r="X192" i="1"/>
  <c r="X193" i="1"/>
  <c r="X219" i="1" s="1"/>
  <c r="DP184" i="1"/>
  <c r="DP186" i="1"/>
  <c r="DP188" i="1"/>
  <c r="DP190" i="1"/>
  <c r="DP192" i="1"/>
  <c r="DP193" i="1"/>
  <c r="DP219" i="1" s="1"/>
  <c r="EG188" i="1"/>
  <c r="EG190" i="1"/>
  <c r="EG192" i="1"/>
  <c r="EG193" i="1"/>
  <c r="EG219" i="1" s="1"/>
  <c r="EG184" i="1"/>
  <c r="EG186" i="1"/>
  <c r="CT186" i="1"/>
  <c r="CT188" i="1"/>
  <c r="CT190" i="1"/>
  <c r="CT192" i="1"/>
  <c r="CT193" i="1"/>
  <c r="CT219" i="1" s="1"/>
  <c r="CT184" i="1"/>
  <c r="EP186" i="1"/>
  <c r="EP188" i="1"/>
  <c r="EP190" i="1"/>
  <c r="EP192" i="1"/>
  <c r="EP193" i="1"/>
  <c r="EP219" i="1" s="1"/>
  <c r="EP184" i="1"/>
  <c r="EO184" i="1"/>
  <c r="EO186" i="1"/>
  <c r="EO188" i="1"/>
  <c r="EO190" i="1"/>
  <c r="EO192" i="1"/>
  <c r="EO193" i="1"/>
  <c r="EO219" i="1" s="1"/>
  <c r="AA186" i="1"/>
  <c r="AA188" i="1"/>
  <c r="AA190" i="1"/>
  <c r="AA192" i="1"/>
  <c r="AA193" i="1"/>
  <c r="AA219" i="1" s="1"/>
  <c r="AA184" i="1"/>
  <c r="DG186" i="1"/>
  <c r="DG188" i="1"/>
  <c r="DG190" i="1"/>
  <c r="DG192" i="1"/>
  <c r="DG193" i="1"/>
  <c r="DG219" i="1" s="1"/>
  <c r="DG184" i="1"/>
  <c r="FC193" i="1"/>
  <c r="FC219" i="1" s="1"/>
  <c r="FC186" i="1"/>
  <c r="FC188" i="1"/>
  <c r="FC190" i="1"/>
  <c r="FC192" i="1"/>
  <c r="FC184" i="1"/>
  <c r="ES188" i="1"/>
  <c r="ES190" i="1"/>
  <c r="ES192" i="1"/>
  <c r="ES193" i="1"/>
  <c r="ES219" i="1" s="1"/>
  <c r="ES184" i="1"/>
  <c r="ES186" i="1"/>
  <c r="AY186" i="1"/>
  <c r="AY188" i="1"/>
  <c r="AY190" i="1"/>
  <c r="AY192" i="1"/>
  <c r="AY193" i="1"/>
  <c r="AY219" i="1" s="1"/>
  <c r="AY184" i="1"/>
  <c r="BX188" i="1"/>
  <c r="BX190" i="1"/>
  <c r="BX192" i="1"/>
  <c r="BX193" i="1"/>
  <c r="BX219" i="1" s="1"/>
  <c r="BX184" i="1"/>
  <c r="BX186" i="1"/>
  <c r="FP192" i="1"/>
  <c r="FP186" i="1"/>
  <c r="BZ190" i="1"/>
  <c r="BZ192" i="1"/>
  <c r="BZ193" i="1"/>
  <c r="BZ219" i="1" s="1"/>
  <c r="BZ184" i="1"/>
  <c r="BZ186" i="1"/>
  <c r="BZ188" i="1"/>
  <c r="BT146" i="1"/>
  <c r="BT148" i="1" s="1"/>
  <c r="FA146" i="1"/>
  <c r="FA148" i="1" s="1"/>
  <c r="BP119" i="1"/>
  <c r="BP124" i="1" s="1"/>
  <c r="BP122" i="1"/>
  <c r="DL119" i="1"/>
  <c r="DL124" i="1" s="1"/>
  <c r="DL122" i="1"/>
  <c r="FH119" i="1"/>
  <c r="FH122" i="1"/>
  <c r="BQ119" i="1"/>
  <c r="BQ122" i="1"/>
  <c r="DM119" i="1"/>
  <c r="DM124" i="1" s="1"/>
  <c r="DM122" i="1"/>
  <c r="FI119" i="1"/>
  <c r="FI124" i="1" s="1"/>
  <c r="FI122" i="1"/>
  <c r="FR124" i="1"/>
  <c r="DK154" i="1"/>
  <c r="DH174" i="1"/>
  <c r="DH179" i="1" s="1"/>
  <c r="DH216" i="1" s="1"/>
  <c r="DH177" i="1"/>
  <c r="DO174" i="1"/>
  <c r="DO177" i="1"/>
  <c r="ET174" i="1"/>
  <c r="ET179" i="1" s="1"/>
  <c r="ET216" i="1" s="1"/>
  <c r="ET177" i="1"/>
  <c r="DZ122" i="1"/>
  <c r="DZ119" i="1"/>
  <c r="CV174" i="1"/>
  <c r="CV177" i="1"/>
  <c r="DC174" i="1"/>
  <c r="DC179" i="1" s="1"/>
  <c r="DC216" i="1" s="1"/>
  <c r="DC177" i="1"/>
  <c r="EH174" i="1"/>
  <c r="EH177" i="1"/>
  <c r="DR124" i="1"/>
  <c r="BW124" i="1"/>
  <c r="CU174" i="1"/>
  <c r="CU179" i="1" s="1"/>
  <c r="CU216" i="1" s="1"/>
  <c r="CU177" i="1"/>
  <c r="DB174" i="1"/>
  <c r="DB177" i="1"/>
  <c r="N146" i="1"/>
  <c r="N148" i="1" s="1"/>
  <c r="CU146" i="1"/>
  <c r="CU148" i="1" s="1"/>
  <c r="AS113" i="1"/>
  <c r="AS123" i="1" s="1"/>
  <c r="CO113" i="1"/>
  <c r="CO123" i="1" s="1"/>
  <c r="AN113" i="1"/>
  <c r="AN123" i="1" s="1"/>
  <c r="AN124" i="1" s="1"/>
  <c r="EF119" i="1"/>
  <c r="EF122" i="1"/>
  <c r="FE119" i="1"/>
  <c r="FE124" i="1" s="1"/>
  <c r="FE122" i="1"/>
  <c r="ET119" i="1"/>
  <c r="ET122" i="1"/>
  <c r="EX146" i="1"/>
  <c r="EX148" i="1" s="1"/>
  <c r="BN154" i="1"/>
  <c r="BK174" i="1"/>
  <c r="BK179" i="1" s="1"/>
  <c r="BK216" i="1" s="1"/>
  <c r="BK177" i="1"/>
  <c r="BR174" i="1"/>
  <c r="BR179" i="1" s="1"/>
  <c r="BR216" i="1" s="1"/>
  <c r="BR177" i="1"/>
  <c r="BS257" i="1"/>
  <c r="BS201" i="1"/>
  <c r="EA201" i="1"/>
  <c r="EA257" i="1"/>
  <c r="FW201" i="1"/>
  <c r="FW257" i="1"/>
  <c r="I257" i="1"/>
  <c r="I201" i="1"/>
  <c r="CE257" i="1"/>
  <c r="CE201" i="1"/>
  <c r="DD257" i="1"/>
  <c r="DD201" i="1"/>
  <c r="BI201" i="1"/>
  <c r="BI257" i="1"/>
  <c r="AH257" i="1"/>
  <c r="AH201" i="1"/>
  <c r="X257" i="1"/>
  <c r="X201" i="1"/>
  <c r="DP201" i="1"/>
  <c r="DP257" i="1"/>
  <c r="EG201" i="1"/>
  <c r="EG257" i="1"/>
  <c r="CT201" i="1"/>
  <c r="CT257" i="1"/>
  <c r="EP257" i="1"/>
  <c r="EP201" i="1"/>
  <c r="EO201" i="1"/>
  <c r="EO257" i="1"/>
  <c r="AA201" i="1"/>
  <c r="AA257" i="1"/>
  <c r="DG257" i="1"/>
  <c r="DG201" i="1"/>
  <c r="FC201" i="1"/>
  <c r="FC257" i="1"/>
  <c r="ES201" i="1"/>
  <c r="ES257" i="1"/>
  <c r="AY257" i="1"/>
  <c r="AY201" i="1"/>
  <c r="BX257" i="1"/>
  <c r="BX201" i="1"/>
  <c r="FP257" i="1"/>
  <c r="FP201" i="1"/>
  <c r="BZ257" i="1"/>
  <c r="BZ201" i="1"/>
  <c r="EY124" i="1"/>
  <c r="AX174" i="1"/>
  <c r="AX177" i="1"/>
  <c r="BQ174" i="1"/>
  <c r="BQ179" i="1" s="1"/>
  <c r="BQ216" i="1" s="1"/>
  <c r="BQ177" i="1"/>
  <c r="DU146" i="1"/>
  <c r="DU148" i="1" s="1"/>
  <c r="FV124" i="1"/>
  <c r="BI174" i="1"/>
  <c r="BI177" i="1"/>
  <c r="CN174" i="1"/>
  <c r="CN177" i="1"/>
  <c r="CJ154" i="1"/>
  <c r="BO154" i="1"/>
  <c r="CD122" i="1"/>
  <c r="CD119" i="1"/>
  <c r="FV122" i="1"/>
  <c r="FV119" i="1"/>
  <c r="U119" i="1"/>
  <c r="U124" i="1" s="1"/>
  <c r="U122" i="1"/>
  <c r="DX119" i="1"/>
  <c r="DX124" i="1" s="1"/>
  <c r="DX122" i="1"/>
  <c r="DY119" i="1"/>
  <c r="DY124" i="1" s="1"/>
  <c r="DY122" i="1"/>
  <c r="DC124" i="1"/>
  <c r="Y177" i="1"/>
  <c r="Y174" i="1"/>
  <c r="Y179" i="1" s="1"/>
  <c r="Y216" i="1" s="1"/>
  <c r="BD174" i="1"/>
  <c r="BD179" i="1" s="1"/>
  <c r="BD216" i="1" s="1"/>
  <c r="BD177" i="1"/>
  <c r="ES146" i="1"/>
  <c r="ES148" i="1" s="1"/>
  <c r="CI146" i="1"/>
  <c r="CI148" i="1" s="1"/>
  <c r="FP146" i="1"/>
  <c r="FP148" i="1" s="1"/>
  <c r="AO174" i="1"/>
  <c r="AO177" i="1"/>
  <c r="AV174" i="1"/>
  <c r="AV179" i="1" s="1"/>
  <c r="AV216" i="1" s="1"/>
  <c r="AV177" i="1"/>
  <c r="CA174" i="1"/>
  <c r="CA179" i="1" s="1"/>
  <c r="CA216" i="1" s="1"/>
  <c r="CA177" i="1"/>
  <c r="FZ90" i="1"/>
  <c r="GB90" i="1" s="1"/>
  <c r="C98" i="1"/>
  <c r="EJ119" i="1"/>
  <c r="EJ122" i="1"/>
  <c r="AO119" i="1"/>
  <c r="AO124" i="1" s="1"/>
  <c r="AO122" i="1"/>
  <c r="DF174" i="1"/>
  <c r="DF177" i="1"/>
  <c r="DY174" i="1"/>
  <c r="DY177" i="1"/>
  <c r="FH124" i="1"/>
  <c r="ES174" i="1"/>
  <c r="ES179" i="1" s="1"/>
  <c r="ES216" i="1" s="1"/>
  <c r="ES177" i="1"/>
  <c r="EZ174" i="1"/>
  <c r="EZ179" i="1" s="1"/>
  <c r="EZ216" i="1" s="1"/>
  <c r="EZ177" i="1"/>
  <c r="H174" i="1"/>
  <c r="H179" i="1" s="1"/>
  <c r="H216" i="1" s="1"/>
  <c r="H177" i="1"/>
  <c r="CZ154" i="1"/>
  <c r="DA124" i="1"/>
  <c r="EF124" i="1"/>
  <c r="FD174" i="1"/>
  <c r="FD177" i="1"/>
  <c r="FK174" i="1"/>
  <c r="FK177" i="1"/>
  <c r="S174" i="1"/>
  <c r="S179" i="1" s="1"/>
  <c r="S216" i="1" s="1"/>
  <c r="S177" i="1"/>
  <c r="AM186" i="1"/>
  <c r="AM188" i="1"/>
  <c r="AM190" i="1"/>
  <c r="AM192" i="1"/>
  <c r="AM193" i="1"/>
  <c r="AM219" i="1" s="1"/>
  <c r="AM184" i="1"/>
  <c r="BL188" i="1"/>
  <c r="BL190" i="1"/>
  <c r="BL192" i="1"/>
  <c r="BL193" i="1"/>
  <c r="BL219" i="1" s="1"/>
  <c r="BL184" i="1"/>
  <c r="BL186" i="1"/>
  <c r="FD188" i="1"/>
  <c r="FD190" i="1"/>
  <c r="FD192" i="1"/>
  <c r="FD193" i="1"/>
  <c r="FD219" i="1" s="1"/>
  <c r="FD184" i="1"/>
  <c r="FD186" i="1"/>
  <c r="DJ190" i="1"/>
  <c r="DJ192" i="1"/>
  <c r="DJ193" i="1"/>
  <c r="DJ219" i="1" s="1"/>
  <c r="DJ184" i="1"/>
  <c r="DJ186" i="1"/>
  <c r="DJ188" i="1"/>
  <c r="FF190" i="1"/>
  <c r="FF192" i="1"/>
  <c r="FF193" i="1"/>
  <c r="FF219" i="1" s="1"/>
  <c r="FF184" i="1"/>
  <c r="FF186" i="1"/>
  <c r="FF188" i="1"/>
  <c r="FM184" i="1"/>
  <c r="FM193" i="1"/>
  <c r="FM219" i="1" s="1"/>
  <c r="FM186" i="1"/>
  <c r="FM188" i="1"/>
  <c r="FM190" i="1"/>
  <c r="FM192" i="1"/>
  <c r="BC192" i="1"/>
  <c r="BC186" i="1"/>
  <c r="CY190" i="1"/>
  <c r="CY192" i="1"/>
  <c r="CY193" i="1"/>
  <c r="CY219" i="1" s="1"/>
  <c r="CY184" i="1"/>
  <c r="CY186" i="1"/>
  <c r="CY188" i="1"/>
  <c r="EU192" i="1"/>
  <c r="EU186" i="1"/>
  <c r="CW188" i="1"/>
  <c r="CW190" i="1"/>
  <c r="CW192" i="1"/>
  <c r="CW193" i="1"/>
  <c r="CW219" i="1" s="1"/>
  <c r="CW184" i="1"/>
  <c r="CW186" i="1"/>
  <c r="AM174" i="1"/>
  <c r="AM177" i="1"/>
  <c r="AT174" i="1"/>
  <c r="AT177" i="1"/>
  <c r="BI122" i="1"/>
  <c r="BI119" i="1"/>
  <c r="X122" i="1"/>
  <c r="X119" i="1"/>
  <c r="EG113" i="1"/>
  <c r="EG123" i="1" s="1"/>
  <c r="CT119" i="1"/>
  <c r="CT122" i="1"/>
  <c r="ES113" i="1"/>
  <c r="ES123" i="1" s="1"/>
  <c r="BR154" i="1"/>
  <c r="AP154" i="1"/>
  <c r="AK124" i="1"/>
  <c r="Q154" i="1"/>
  <c r="F146" i="1"/>
  <c r="F148" i="1" s="1"/>
  <c r="CY146" i="1"/>
  <c r="CY148" i="1" s="1"/>
  <c r="Y146" i="1"/>
  <c r="Y148" i="1" s="1"/>
  <c r="EQ174" i="1"/>
  <c r="EQ177" i="1"/>
  <c r="EX174" i="1"/>
  <c r="EX177" i="1"/>
  <c r="F174" i="1"/>
  <c r="F179" i="1" s="1"/>
  <c r="F216" i="1" s="1"/>
  <c r="F177" i="1"/>
  <c r="CQ186" i="1"/>
  <c r="CQ192" i="1"/>
  <c r="EM193" i="1"/>
  <c r="EM219" i="1" s="1"/>
  <c r="EM184" i="1"/>
  <c r="EM186" i="1"/>
  <c r="EM188" i="1"/>
  <c r="EM190" i="1"/>
  <c r="EM192" i="1"/>
  <c r="BA192" i="1"/>
  <c r="BA186" i="1"/>
  <c r="V193" i="1"/>
  <c r="V219" i="1" s="1"/>
  <c r="V184" i="1"/>
  <c r="V186" i="1"/>
  <c r="V188" i="1"/>
  <c r="V190" i="1"/>
  <c r="V192" i="1"/>
  <c r="AJ184" i="1"/>
  <c r="AJ186" i="1"/>
  <c r="AJ188" i="1"/>
  <c r="AJ190" i="1"/>
  <c r="AJ192" i="1"/>
  <c r="AJ193" i="1"/>
  <c r="AJ219" i="1" s="1"/>
  <c r="EB186" i="1"/>
  <c r="EB192" i="1"/>
  <c r="EC184" i="1"/>
  <c r="EC186" i="1"/>
  <c r="EC188" i="1"/>
  <c r="EC190" i="1"/>
  <c r="EC192" i="1"/>
  <c r="EC193" i="1"/>
  <c r="EC219" i="1" s="1"/>
  <c r="W193" i="1"/>
  <c r="W219" i="1" s="1"/>
  <c r="W184" i="1"/>
  <c r="W186" i="1"/>
  <c r="W188" i="1"/>
  <c r="W190" i="1"/>
  <c r="W192" i="1"/>
  <c r="AV184" i="1"/>
  <c r="AV186" i="1"/>
  <c r="AV188" i="1"/>
  <c r="AV190" i="1"/>
  <c r="AV192" i="1"/>
  <c r="AV193" i="1"/>
  <c r="AV219" i="1" s="1"/>
  <c r="EN186" i="1"/>
  <c r="EN192" i="1"/>
  <c r="AD190" i="1"/>
  <c r="AD192" i="1"/>
  <c r="AD193" i="1"/>
  <c r="AD219" i="1" s="1"/>
  <c r="AD184" i="1"/>
  <c r="AD186" i="1"/>
  <c r="AD188" i="1"/>
  <c r="DF186" i="1"/>
  <c r="DF192" i="1"/>
  <c r="FB186" i="1"/>
  <c r="FB188" i="1"/>
  <c r="FB190" i="1"/>
  <c r="FB192" i="1"/>
  <c r="FB193" i="1"/>
  <c r="FB219" i="1" s="1"/>
  <c r="FB184" i="1"/>
  <c r="BB192" i="1"/>
  <c r="BB186" i="1"/>
  <c r="BK186" i="1"/>
  <c r="BK188" i="1"/>
  <c r="BK190" i="1"/>
  <c r="BK192" i="1"/>
  <c r="BK193" i="1"/>
  <c r="BK219" i="1" s="1"/>
  <c r="BK184" i="1"/>
  <c r="DS186" i="1"/>
  <c r="DS192" i="1"/>
  <c r="FO186" i="1"/>
  <c r="FO192" i="1"/>
  <c r="CX192" i="1"/>
  <c r="CX186" i="1"/>
  <c r="D192" i="1"/>
  <c r="D186" i="1"/>
  <c r="CV188" i="1"/>
  <c r="CV190" i="1"/>
  <c r="CV192" i="1"/>
  <c r="CV193" i="1"/>
  <c r="CV219" i="1" s="1"/>
  <c r="CV184" i="1"/>
  <c r="CV186" i="1"/>
  <c r="M186" i="1"/>
  <c r="M192" i="1"/>
  <c r="AL186" i="1"/>
  <c r="AL188" i="1"/>
  <c r="AL190" i="1"/>
  <c r="AL192" i="1"/>
  <c r="AL193" i="1"/>
  <c r="AL219" i="1" s="1"/>
  <c r="AL184" i="1"/>
  <c r="ED146" i="1"/>
  <c r="ED148" i="1" s="1"/>
  <c r="CJ146" i="1"/>
  <c r="CJ148" i="1" s="1"/>
  <c r="EE174" i="1"/>
  <c r="EE177" i="1"/>
  <c r="EL174" i="1"/>
  <c r="EL179" i="1" s="1"/>
  <c r="EL216" i="1" s="1"/>
  <c r="EL177" i="1"/>
  <c r="AF119" i="1"/>
  <c r="AF124" i="1" s="1"/>
  <c r="AF122" i="1"/>
  <c r="CB119" i="1"/>
  <c r="CB124" i="1" s="1"/>
  <c r="CB122" i="1"/>
  <c r="FT119" i="1"/>
  <c r="FT124" i="1" s="1"/>
  <c r="FT122" i="1"/>
  <c r="H119" i="1"/>
  <c r="H124" i="1" s="1"/>
  <c r="H122" i="1"/>
  <c r="CC119" i="1"/>
  <c r="CC122" i="1"/>
  <c r="FU119" i="1"/>
  <c r="FU122" i="1"/>
  <c r="T119" i="1"/>
  <c r="T122" i="1"/>
  <c r="EO124" i="1"/>
  <c r="EY154" i="1"/>
  <c r="DR154" i="1"/>
  <c r="FN154" i="1"/>
  <c r="CT124" i="1"/>
  <c r="EL154" i="1"/>
  <c r="DR174" i="1"/>
  <c r="DR177" i="1"/>
  <c r="EK174" i="1"/>
  <c r="EK179" i="1" s="1"/>
  <c r="EK216" i="1" s="1"/>
  <c r="EK177" i="1"/>
  <c r="AR119" i="1"/>
  <c r="AR124" i="1" s="1"/>
  <c r="AR122" i="1"/>
  <c r="CN119" i="1"/>
  <c r="CN124" i="1" s="1"/>
  <c r="CN122" i="1"/>
  <c r="AS119" i="1"/>
  <c r="AS124" i="1" s="1"/>
  <c r="AS122" i="1"/>
  <c r="CO119" i="1"/>
  <c r="CO122" i="1"/>
  <c r="EI154" i="1"/>
  <c r="BY154" i="1"/>
  <c r="FQ146" i="1"/>
  <c r="FQ148" i="1" s="1"/>
  <c r="FN146" i="1"/>
  <c r="FN148" i="1" s="1"/>
  <c r="DT146" i="1"/>
  <c r="DT148" i="1" s="1"/>
  <c r="CH174" i="1"/>
  <c r="CH177" i="1"/>
  <c r="DA174" i="1"/>
  <c r="DA179" i="1" s="1"/>
  <c r="DA216" i="1" s="1"/>
  <c r="DA177" i="1"/>
  <c r="CN146" i="1"/>
  <c r="CN148" i="1" s="1"/>
  <c r="CA146" i="1"/>
  <c r="CA148" i="1" s="1"/>
  <c r="EO146" i="1"/>
  <c r="EO148" i="1" s="1"/>
  <c r="AM201" i="1"/>
  <c r="AM257" i="1"/>
  <c r="BL257" i="1"/>
  <c r="BL201" i="1"/>
  <c r="FD257" i="1"/>
  <c r="FD201" i="1"/>
  <c r="DJ257" i="1"/>
  <c r="DJ201" i="1"/>
  <c r="FF201" i="1"/>
  <c r="FF257" i="1"/>
  <c r="FM201" i="1"/>
  <c r="FM257" i="1"/>
  <c r="BC201" i="1"/>
  <c r="BC257" i="1"/>
  <c r="CY201" i="1"/>
  <c r="CY257" i="1"/>
  <c r="EU201" i="1"/>
  <c r="EU257" i="1"/>
  <c r="CW201" i="1"/>
  <c r="CW257" i="1"/>
  <c r="BI124" i="1"/>
  <c r="BS122" i="1"/>
  <c r="BS119" i="1"/>
  <c r="CE122" i="1"/>
  <c r="CE119" i="1"/>
  <c r="DP113" i="1"/>
  <c r="DP123" i="1" s="1"/>
  <c r="EP119" i="1"/>
  <c r="EP124" i="1" s="1"/>
  <c r="EP122" i="1"/>
  <c r="EO122" i="1"/>
  <c r="EO119" i="1"/>
  <c r="AA119" i="1"/>
  <c r="AA122" i="1"/>
  <c r="DG119" i="1"/>
  <c r="DG124" i="1" s="1"/>
  <c r="DG122" i="1"/>
  <c r="FC119" i="1"/>
  <c r="FC124" i="1" s="1"/>
  <c r="FC122" i="1"/>
  <c r="AY119" i="1"/>
  <c r="AY122" i="1"/>
  <c r="BX119" i="1"/>
  <c r="BX124" i="1" s="1"/>
  <c r="BX122" i="1"/>
  <c r="FP119" i="1"/>
  <c r="FP122" i="1"/>
  <c r="BZ113" i="1"/>
  <c r="BZ123" i="1" s="1"/>
  <c r="AF146" i="1"/>
  <c r="AF148" i="1" s="1"/>
  <c r="S146" i="1"/>
  <c r="S148" i="1" s="1"/>
  <c r="EN146" i="1"/>
  <c r="EN148" i="1" s="1"/>
  <c r="AP124" i="1"/>
  <c r="BR184" i="1"/>
  <c r="BR186" i="1"/>
  <c r="BR188" i="1"/>
  <c r="BR190" i="1" s="1"/>
  <c r="BR192" i="1"/>
  <c r="DN186" i="1"/>
  <c r="DN192" i="1"/>
  <c r="FJ184" i="1"/>
  <c r="FJ193" i="1"/>
  <c r="FJ219" i="1" s="1"/>
  <c r="FJ186" i="1"/>
  <c r="FJ188" i="1"/>
  <c r="FJ190" i="1"/>
  <c r="FJ192" i="1"/>
  <c r="G190" i="1"/>
  <c r="G192" i="1"/>
  <c r="G193" i="1"/>
  <c r="G219" i="1" s="1"/>
  <c r="G184" i="1"/>
  <c r="G186" i="1"/>
  <c r="G188" i="1"/>
  <c r="BU174" i="1"/>
  <c r="BU177" i="1"/>
  <c r="CZ174" i="1"/>
  <c r="CZ177" i="1"/>
  <c r="CK174" i="1"/>
  <c r="CK177" i="1"/>
  <c r="CR174" i="1"/>
  <c r="CR179" i="1" s="1"/>
  <c r="CR216" i="1" s="1"/>
  <c r="CR177" i="1"/>
  <c r="DW174" i="1"/>
  <c r="DW179" i="1" s="1"/>
  <c r="DW216" i="1" s="1"/>
  <c r="DW177" i="1"/>
  <c r="CQ257" i="1"/>
  <c r="CQ201" i="1"/>
  <c r="EM257" i="1"/>
  <c r="EM201" i="1"/>
  <c r="BA257" i="1"/>
  <c r="BA201" i="1"/>
  <c r="V201" i="1"/>
  <c r="V257" i="1"/>
  <c r="AJ257" i="1"/>
  <c r="AJ201" i="1"/>
  <c r="EB257" i="1"/>
  <c r="EB201" i="1"/>
  <c r="EC201" i="1"/>
  <c r="EC257" i="1"/>
  <c r="W201" i="1"/>
  <c r="W257" i="1"/>
  <c r="AV257" i="1"/>
  <c r="AV201" i="1"/>
  <c r="EN257" i="1"/>
  <c r="EN201" i="1"/>
  <c r="AD257" i="1"/>
  <c r="AD201" i="1"/>
  <c r="DF201" i="1"/>
  <c r="DF257" i="1"/>
  <c r="FB257" i="1"/>
  <c r="FB201" i="1"/>
  <c r="BB201" i="1"/>
  <c r="BB257" i="1"/>
  <c r="BK257" i="1"/>
  <c r="BK201" i="1"/>
  <c r="DS257" i="1"/>
  <c r="DS201" i="1"/>
  <c r="FO201" i="1"/>
  <c r="FO257" i="1"/>
  <c r="CX257" i="1"/>
  <c r="CX201" i="1"/>
  <c r="D257" i="1"/>
  <c r="D201" i="1"/>
  <c r="CV257" i="1"/>
  <c r="CV201" i="1"/>
  <c r="M201" i="1"/>
  <c r="M257" i="1"/>
  <c r="AL257" i="1"/>
  <c r="AL201" i="1"/>
  <c r="DX146" i="1"/>
  <c r="DX148" i="1" s="1"/>
  <c r="AQ146" i="1"/>
  <c r="AQ148" i="1" s="1"/>
  <c r="FL146" i="1"/>
  <c r="FL148" i="1" s="1"/>
  <c r="BA174" i="1"/>
  <c r="BA177" i="1"/>
  <c r="BH174" i="1"/>
  <c r="BH177" i="1"/>
  <c r="CM174" i="1"/>
  <c r="CM177" i="1"/>
  <c r="BX174" i="1"/>
  <c r="BX177" i="1"/>
  <c r="CE174" i="1"/>
  <c r="CE179" i="1" s="1"/>
  <c r="CE216" i="1" s="1"/>
  <c r="CE177" i="1"/>
  <c r="DJ174" i="1"/>
  <c r="DJ177" i="1"/>
  <c r="AT193" i="1"/>
  <c r="AT219" i="1" s="1"/>
  <c r="AT184" i="1"/>
  <c r="AT186" i="1"/>
  <c r="AT188" i="1"/>
  <c r="AT190" i="1"/>
  <c r="AT192" i="1"/>
  <c r="DC193" i="1"/>
  <c r="DC219" i="1" s="1"/>
  <c r="DC184" i="1"/>
  <c r="DC186" i="1"/>
  <c r="DC188" i="1"/>
  <c r="DC190" i="1"/>
  <c r="DC192" i="1"/>
  <c r="EY184" i="1"/>
  <c r="EY186" i="1"/>
  <c r="EY188" i="1" s="1"/>
  <c r="EY190" i="1" s="1"/>
  <c r="EY192" i="1"/>
  <c r="DU188" i="1"/>
  <c r="DU190" i="1"/>
  <c r="DU192" i="1"/>
  <c r="DU193" i="1"/>
  <c r="DU219" i="1" s="1"/>
  <c r="DU184" i="1"/>
  <c r="DU186" i="1"/>
  <c r="K193" i="1"/>
  <c r="K219" i="1" s="1"/>
  <c r="K184" i="1"/>
  <c r="K186" i="1"/>
  <c r="K188" i="1"/>
  <c r="K190" i="1"/>
  <c r="K192" i="1"/>
  <c r="BH184" i="1"/>
  <c r="BH186" i="1"/>
  <c r="BH188" i="1"/>
  <c r="BH190" i="1"/>
  <c r="BH192" i="1"/>
  <c r="BH193" i="1"/>
  <c r="BH219" i="1" s="1"/>
  <c r="EZ193" i="1"/>
  <c r="EZ219" i="1" s="1"/>
  <c r="EZ184" i="1"/>
  <c r="EZ186" i="1"/>
  <c r="EZ188" i="1"/>
  <c r="EZ190" i="1"/>
  <c r="EZ192" i="1"/>
  <c r="S192" i="1"/>
  <c r="S186" i="1"/>
  <c r="BG186" i="1"/>
  <c r="BG192" i="1"/>
  <c r="BT184" i="1"/>
  <c r="BT186" i="1"/>
  <c r="BT188" i="1"/>
  <c r="BT190" i="1"/>
  <c r="BT192" i="1"/>
  <c r="BT193" i="1"/>
  <c r="BT219" i="1" s="1"/>
  <c r="FL184" i="1"/>
  <c r="FL193" i="1"/>
  <c r="FL219" i="1" s="1"/>
  <c r="FL186" i="1"/>
  <c r="FL188" i="1"/>
  <c r="FL190" i="1"/>
  <c r="FL192" i="1"/>
  <c r="N186" i="1"/>
  <c r="N188" i="1"/>
  <c r="N190" i="1"/>
  <c r="N192" i="1"/>
  <c r="N193" i="1"/>
  <c r="N219" i="1" s="1"/>
  <c r="N184" i="1"/>
  <c r="DR186" i="1"/>
  <c r="DR192" i="1"/>
  <c r="DR184" i="1"/>
  <c r="DR188" i="1" s="1"/>
  <c r="DR190" i="1" s="1"/>
  <c r="FN186" i="1"/>
  <c r="FN192" i="1"/>
  <c r="Z186" i="1"/>
  <c r="Z188" i="1"/>
  <c r="Z190" i="1"/>
  <c r="Z192" i="1"/>
  <c r="Z193" i="1"/>
  <c r="Z219" i="1" s="1"/>
  <c r="Z184" i="1"/>
  <c r="CI186" i="1"/>
  <c r="CI192" i="1"/>
  <c r="EE186" i="1"/>
  <c r="EE188" i="1"/>
  <c r="EE190" i="1"/>
  <c r="EE192" i="1"/>
  <c r="EE193" i="1"/>
  <c r="EE219" i="1" s="1"/>
  <c r="EE184" i="1"/>
  <c r="E192" i="1"/>
  <c r="E186" i="1"/>
  <c r="AX186" i="1"/>
  <c r="AX188" i="1"/>
  <c r="AX190" i="1"/>
  <c r="AX192" i="1"/>
  <c r="AX193" i="1"/>
  <c r="AX219" i="1" s="1"/>
  <c r="AX184" i="1"/>
  <c r="AB188" i="1"/>
  <c r="AB190" i="1"/>
  <c r="AB192" i="1"/>
  <c r="AB193" i="1"/>
  <c r="AB219" i="1" s="1"/>
  <c r="AB184" i="1"/>
  <c r="AB186" i="1"/>
  <c r="DT188" i="1"/>
  <c r="DT190" i="1"/>
  <c r="DT192" i="1"/>
  <c r="DT193" i="1"/>
  <c r="DT219" i="1" s="1"/>
  <c r="DT184" i="1"/>
  <c r="DT186" i="1"/>
  <c r="CG184" i="1"/>
  <c r="CG186" i="1"/>
  <c r="CG188" i="1"/>
  <c r="CG190" i="1"/>
  <c r="CG192" i="1"/>
  <c r="CG193" i="1"/>
  <c r="CG219" i="1" s="1"/>
  <c r="CH186" i="1"/>
  <c r="CH188" i="1"/>
  <c r="CH190" i="1"/>
  <c r="CH192" i="1"/>
  <c r="CH193" i="1"/>
  <c r="CH219" i="1" s="1"/>
  <c r="CH184" i="1"/>
  <c r="CX146" i="1"/>
  <c r="CX148" i="1" s="1"/>
  <c r="FT146" i="1"/>
  <c r="FT148" i="1" s="1"/>
  <c r="AJ146" i="1"/>
  <c r="AJ148" i="1" s="1"/>
  <c r="DQ146" i="1"/>
  <c r="DQ148" i="1" s="1"/>
  <c r="CA124" i="1"/>
  <c r="J154" i="1"/>
  <c r="CK146" i="1"/>
  <c r="CK148" i="1" s="1"/>
  <c r="CH146" i="1"/>
  <c r="CH148" i="1" s="1"/>
  <c r="FO146" i="1"/>
  <c r="FO148" i="1" s="1"/>
  <c r="EC177" i="1"/>
  <c r="EC174" i="1"/>
  <c r="FH174" i="1"/>
  <c r="FH179" i="1" s="1"/>
  <c r="FH216" i="1" s="1"/>
  <c r="FH177" i="1"/>
  <c r="EF154" i="1"/>
  <c r="CM154" i="1"/>
  <c r="T124" i="1"/>
  <c r="AY124" i="1"/>
  <c r="E174" i="1"/>
  <c r="E177" i="1"/>
  <c r="L174" i="1"/>
  <c r="L177" i="1"/>
  <c r="AQ174" i="1"/>
  <c r="AQ179" i="1" s="1"/>
  <c r="AQ216" i="1" s="1"/>
  <c r="AQ177" i="1"/>
  <c r="AQ124" i="1"/>
  <c r="BD192" i="1"/>
  <c r="BD193" i="1"/>
  <c r="BD219" i="1" s="1"/>
  <c r="BD184" i="1"/>
  <c r="BD186" i="1"/>
  <c r="BD188" i="1"/>
  <c r="BD190" i="1"/>
  <c r="CZ192" i="1"/>
  <c r="CZ184" i="1"/>
  <c r="CZ188" i="1" s="1"/>
  <c r="CZ190" i="1" s="1"/>
  <c r="CZ186" i="1"/>
  <c r="EV192" i="1"/>
  <c r="EV193" i="1"/>
  <c r="EV219" i="1" s="1"/>
  <c r="EV184" i="1"/>
  <c r="EV186" i="1"/>
  <c r="EV188" i="1"/>
  <c r="EV190" i="1"/>
  <c r="DE184" i="1"/>
  <c r="DE186" i="1"/>
  <c r="DE188" i="1"/>
  <c r="DE190" i="1"/>
  <c r="DE192" i="1"/>
  <c r="DE193" i="1"/>
  <c r="DE219" i="1" s="1"/>
  <c r="BE192" i="1"/>
  <c r="BE193" i="1"/>
  <c r="BE219" i="1" s="1"/>
  <c r="BE184" i="1"/>
  <c r="BE186" i="1"/>
  <c r="BE188" i="1"/>
  <c r="BE190" i="1"/>
  <c r="DA192" i="1"/>
  <c r="DA193" i="1"/>
  <c r="DA219" i="1" s="1"/>
  <c r="DA184" i="1"/>
  <c r="DA186" i="1"/>
  <c r="DA188" i="1"/>
  <c r="DA190" i="1"/>
  <c r="EW192" i="1"/>
  <c r="EW193" i="1"/>
  <c r="EW219" i="1" s="1"/>
  <c r="EW184" i="1"/>
  <c r="EW186" i="1"/>
  <c r="EW188" i="1"/>
  <c r="EW190" i="1"/>
  <c r="DI192" i="1"/>
  <c r="DI186" i="1"/>
  <c r="EJ124" i="1"/>
  <c r="EJ184" i="1" s="1"/>
  <c r="EJ188" i="1" s="1"/>
  <c r="EJ190" i="1" s="1"/>
  <c r="P174" i="1"/>
  <c r="P177" i="1"/>
  <c r="W174" i="1"/>
  <c r="W177" i="1"/>
  <c r="BB174" i="1"/>
  <c r="BB179" i="1" s="1"/>
  <c r="BB216" i="1" s="1"/>
  <c r="BB177" i="1"/>
  <c r="FM122" i="1"/>
  <c r="FM119" i="1"/>
  <c r="FM124" i="1" s="1"/>
  <c r="AU146" i="1"/>
  <c r="AU148" i="1" s="1"/>
  <c r="BF124" i="1"/>
  <c r="BJ174" i="1"/>
  <c r="BJ179" i="1" s="1"/>
  <c r="BJ216" i="1" s="1"/>
  <c r="BJ177" i="1"/>
  <c r="CC174" i="1"/>
  <c r="CC179" i="1" s="1"/>
  <c r="CC216" i="1" s="1"/>
  <c r="CC177" i="1"/>
  <c r="BS113" i="1"/>
  <c r="BS123" i="1" s="1"/>
  <c r="BS124" i="1" s="1"/>
  <c r="BZ119" i="1"/>
  <c r="BZ122" i="1"/>
  <c r="BR201" i="1"/>
  <c r="BR257" i="1"/>
  <c r="DN201" i="1"/>
  <c r="DN257" i="1"/>
  <c r="FJ201" i="1"/>
  <c r="FJ257" i="1"/>
  <c r="G201" i="1"/>
  <c r="G257" i="1"/>
  <c r="DL154" i="1"/>
  <c r="R124" i="1"/>
  <c r="FN174" i="1"/>
  <c r="FN179" i="1" s="1"/>
  <c r="FN216" i="1" s="1"/>
  <c r="FN177" i="1"/>
  <c r="J174" i="1"/>
  <c r="J179" i="1" s="1"/>
  <c r="J216" i="1" s="1"/>
  <c r="J177" i="1"/>
  <c r="BA113" i="1"/>
  <c r="BA123" i="1" s="1"/>
  <c r="AJ122" i="1"/>
  <c r="AJ119" i="1"/>
  <c r="AJ124" i="1" s="1"/>
  <c r="AV122" i="1"/>
  <c r="AV119" i="1"/>
  <c r="AV124" i="1" s="1"/>
  <c r="DF119" i="1"/>
  <c r="DF124" i="1" s="1"/>
  <c r="DF122" i="1"/>
  <c r="FB119" i="1"/>
  <c r="FB124" i="1" s="1"/>
  <c r="FB122" i="1"/>
  <c r="M122" i="1"/>
  <c r="M119" i="1"/>
  <c r="M124" i="1" s="1"/>
  <c r="AL119" i="1"/>
  <c r="AL124" i="1" s="1"/>
  <c r="AL122" i="1"/>
  <c r="FB174" i="1"/>
  <c r="FB179" i="1" s="1"/>
  <c r="FB216" i="1" s="1"/>
  <c r="FB177" i="1"/>
  <c r="FU174" i="1"/>
  <c r="FU177" i="1"/>
  <c r="FQ124" i="1"/>
  <c r="P188" i="1"/>
  <c r="P190" i="1"/>
  <c r="P192" i="1"/>
  <c r="P193" i="1"/>
  <c r="P219" i="1" s="1"/>
  <c r="P184" i="1"/>
  <c r="P186" i="1"/>
  <c r="DH192" i="1"/>
  <c r="DH186" i="1"/>
  <c r="CK188" i="1"/>
  <c r="CK190" i="1"/>
  <c r="CK192" i="1"/>
  <c r="CK193" i="1"/>
  <c r="CK219" i="1" s="1"/>
  <c r="CK184" i="1"/>
  <c r="CK186" i="1"/>
  <c r="EH190" i="1"/>
  <c r="EH192" i="1"/>
  <c r="EH193" i="1"/>
  <c r="EH219" i="1" s="1"/>
  <c r="EH184" i="1"/>
  <c r="EH186" i="1"/>
  <c r="EH188" i="1"/>
  <c r="Y186" i="1"/>
  <c r="Y192" i="1"/>
  <c r="AE190" i="1"/>
  <c r="AE192" i="1"/>
  <c r="AE193" i="1"/>
  <c r="AE219" i="1" s="1"/>
  <c r="AE184" i="1"/>
  <c r="AE186" i="1"/>
  <c r="AE188" i="1"/>
  <c r="CA190" i="1"/>
  <c r="CA192" i="1"/>
  <c r="CA193" i="1"/>
  <c r="CA219" i="1" s="1"/>
  <c r="CA184" i="1"/>
  <c r="CA186" i="1"/>
  <c r="CA188" i="1"/>
  <c r="DW190" i="1"/>
  <c r="DW192" i="1"/>
  <c r="DW193" i="1"/>
  <c r="DW219" i="1" s="1"/>
  <c r="DW184" i="1"/>
  <c r="DW186" i="1"/>
  <c r="DW188" i="1"/>
  <c r="FS193" i="1"/>
  <c r="FS219" i="1" s="1"/>
  <c r="FS190" i="1"/>
  <c r="FS192" i="1"/>
  <c r="FS184" i="1"/>
  <c r="FS186" i="1"/>
  <c r="FS188" i="1"/>
  <c r="CM124" i="1"/>
  <c r="AT201" i="1"/>
  <c r="AT257" i="1"/>
  <c r="DC257" i="1"/>
  <c r="DC201" i="1"/>
  <c r="EY201" i="1"/>
  <c r="EY257" i="1"/>
  <c r="DU201" i="1"/>
  <c r="DU257" i="1"/>
  <c r="K201" i="1"/>
  <c r="K257" i="1"/>
  <c r="BH257" i="1"/>
  <c r="BH201" i="1"/>
  <c r="EZ257" i="1"/>
  <c r="EZ201" i="1"/>
  <c r="S201" i="1"/>
  <c r="S257" i="1"/>
  <c r="BG257" i="1"/>
  <c r="BG201" i="1"/>
  <c r="BT257" i="1"/>
  <c r="BT201" i="1"/>
  <c r="FL257" i="1"/>
  <c r="FL201" i="1"/>
  <c r="N257" i="1"/>
  <c r="N201" i="1"/>
  <c r="DR257" i="1"/>
  <c r="DR201" i="1"/>
  <c r="FN201" i="1"/>
  <c r="FN257" i="1"/>
  <c r="Z201" i="1"/>
  <c r="Z257" i="1"/>
  <c r="CI257" i="1"/>
  <c r="CI201" i="1"/>
  <c r="EE201" i="1"/>
  <c r="EE257" i="1"/>
  <c r="E201" i="1"/>
  <c r="E257" i="1"/>
  <c r="AX201" i="1"/>
  <c r="AX257" i="1"/>
  <c r="AB257" i="1"/>
  <c r="AB201" i="1"/>
  <c r="DT257" i="1"/>
  <c r="DT201" i="1"/>
  <c r="CG201" i="1"/>
  <c r="CG257" i="1"/>
  <c r="CH201" i="1"/>
  <c r="CH257" i="1"/>
  <c r="CE124" i="1"/>
  <c r="J186" i="1"/>
  <c r="J192" i="1"/>
  <c r="CP193" i="1"/>
  <c r="CP219" i="1" s="1"/>
  <c r="CP184" i="1"/>
  <c r="CP186" i="1"/>
  <c r="CP188" i="1"/>
  <c r="CP190" i="1"/>
  <c r="CP192" i="1"/>
  <c r="EL186" i="1"/>
  <c r="EL192" i="1"/>
  <c r="AW184" i="1"/>
  <c r="AW186" i="1"/>
  <c r="AW188" i="1"/>
  <c r="AW190" i="1"/>
  <c r="AW192" i="1"/>
  <c r="AW193" i="1"/>
  <c r="AW219" i="1" s="1"/>
  <c r="EO177" i="1"/>
  <c r="EO174" i="1"/>
  <c r="FT174" i="1"/>
  <c r="FT179" i="1" s="1"/>
  <c r="FT216" i="1" s="1"/>
  <c r="FT177" i="1"/>
  <c r="AU124" i="1"/>
  <c r="BZ124" i="1"/>
  <c r="BF193" i="1"/>
  <c r="BF219" i="1" s="1"/>
  <c r="BF184" i="1"/>
  <c r="BF186" i="1"/>
  <c r="BF188" i="1"/>
  <c r="BF190" i="1"/>
  <c r="BF192" i="1"/>
  <c r="DB193" i="1"/>
  <c r="DB219" i="1" s="1"/>
  <c r="DB184" i="1"/>
  <c r="DB186" i="1"/>
  <c r="DB188" i="1"/>
  <c r="DB190" i="1"/>
  <c r="DB192" i="1"/>
  <c r="EX193" i="1"/>
  <c r="EX219" i="1" s="1"/>
  <c r="EX184" i="1"/>
  <c r="EX186" i="1"/>
  <c r="EX188" i="1"/>
  <c r="EX190" i="1"/>
  <c r="EX192" i="1"/>
  <c r="DQ184" i="1"/>
  <c r="DQ186" i="1"/>
  <c r="DQ188" i="1"/>
  <c r="DQ190" i="1"/>
  <c r="DQ192" i="1"/>
  <c r="DQ193" i="1"/>
  <c r="DQ219" i="1" s="1"/>
  <c r="DE177" i="1"/>
  <c r="DE174" i="1"/>
  <c r="DE179" i="1" s="1"/>
  <c r="DE216" i="1" s="1"/>
  <c r="EJ174" i="1"/>
  <c r="EJ177" i="1"/>
  <c r="BD257" i="1"/>
  <c r="BD201" i="1"/>
  <c r="CZ257" i="1"/>
  <c r="CZ201" i="1"/>
  <c r="EV201" i="1"/>
  <c r="EV257" i="1"/>
  <c r="DE201" i="1"/>
  <c r="DE257" i="1"/>
  <c r="BE201" i="1"/>
  <c r="BE257" i="1"/>
  <c r="DA257" i="1"/>
  <c r="DA201" i="1"/>
  <c r="EW257" i="1"/>
  <c r="EW201" i="1"/>
  <c r="DI201" i="1"/>
  <c r="DI257" i="1"/>
  <c r="AM119" i="1"/>
  <c r="AM124" i="1" s="1"/>
  <c r="AM122" i="1"/>
  <c r="BL119" i="1"/>
  <c r="BL122" i="1"/>
  <c r="FD119" i="1"/>
  <c r="FD124" i="1" s="1"/>
  <c r="FD122" i="1"/>
  <c r="CK124" i="1"/>
  <c r="EA122" i="1"/>
  <c r="EA119" i="1"/>
  <c r="EA124" i="1" s="1"/>
  <c r="FW122" i="1"/>
  <c r="FW119" i="1"/>
  <c r="I119" i="1"/>
  <c r="I124" i="1" s="1"/>
  <c r="I122" i="1"/>
  <c r="DD122" i="1"/>
  <c r="DD119" i="1"/>
  <c r="DD124" i="1" s="1"/>
  <c r="AH122" i="1"/>
  <c r="AH119" i="1"/>
  <c r="AH124" i="1" s="1"/>
  <c r="DP122" i="1"/>
  <c r="DP119" i="1"/>
  <c r="DP124" i="1" s="1"/>
  <c r="EG119" i="1"/>
  <c r="EG122" i="1"/>
  <c r="ES119" i="1"/>
  <c r="ES122" i="1"/>
  <c r="DB146" i="1"/>
  <c r="DB148" i="1" s="1"/>
  <c r="AT124" i="1"/>
  <c r="FJ122" i="1"/>
  <c r="FJ119" i="1"/>
  <c r="FJ124" i="1" s="1"/>
  <c r="G113" i="1"/>
  <c r="G123" i="1" s="1"/>
  <c r="CW174" i="1"/>
  <c r="CW179" i="1" s="1"/>
  <c r="CW216" i="1" s="1"/>
  <c r="CW177" i="1"/>
  <c r="DD174" i="1"/>
  <c r="DD177" i="1"/>
  <c r="EI174" i="1"/>
  <c r="EI179" i="1" s="1"/>
  <c r="EI216" i="1" s="1"/>
  <c r="EI177" i="1"/>
  <c r="BQ124" i="1"/>
  <c r="DT174" i="1"/>
  <c r="DT177" i="1"/>
  <c r="EA174" i="1"/>
  <c r="EA177" i="1"/>
  <c r="FF174" i="1"/>
  <c r="FF179" i="1" s="1"/>
  <c r="FF216" i="1" s="1"/>
  <c r="FF177" i="1"/>
  <c r="BW186" i="1"/>
  <c r="BW188" i="1"/>
  <c r="BW190" i="1"/>
  <c r="BW192" i="1"/>
  <c r="BW193" i="1"/>
  <c r="BW219" i="1" s="1"/>
  <c r="BW184" i="1"/>
  <c r="CJ192" i="1"/>
  <c r="CJ186" i="1"/>
  <c r="Q192" i="1"/>
  <c r="Q186" i="1"/>
  <c r="DV190" i="1"/>
  <c r="DV192" i="1"/>
  <c r="DV193" i="1"/>
  <c r="DV219" i="1" s="1"/>
  <c r="DV184" i="1"/>
  <c r="DV186" i="1"/>
  <c r="DV188" i="1"/>
  <c r="FR190" i="1"/>
  <c r="FR192" i="1"/>
  <c r="FR184" i="1"/>
  <c r="FR193" i="1"/>
  <c r="FR219" i="1" s="1"/>
  <c r="FR186" i="1"/>
  <c r="FR188" i="1"/>
  <c r="F190" i="1"/>
  <c r="F192" i="1"/>
  <c r="F193" i="1"/>
  <c r="F219" i="1" s="1"/>
  <c r="F184" i="1"/>
  <c r="F186" i="1"/>
  <c r="F188" i="1"/>
  <c r="BO192" i="1"/>
  <c r="BO186" i="1"/>
  <c r="DK192" i="1"/>
  <c r="DK186" i="1"/>
  <c r="FG193" i="1"/>
  <c r="FG219" i="1" s="1"/>
  <c r="FG190" i="1"/>
  <c r="FG192" i="1"/>
  <c r="FG184" i="1"/>
  <c r="FG186" i="1"/>
  <c r="FG188" i="1"/>
  <c r="FQ188" i="1"/>
  <c r="FQ190" i="1"/>
  <c r="FQ192" i="1"/>
  <c r="FQ184" i="1"/>
  <c r="FQ193" i="1"/>
  <c r="FQ219" i="1" s="1"/>
  <c r="FQ186" i="1"/>
  <c r="CQ122" i="1"/>
  <c r="CQ119" i="1"/>
  <c r="CQ124" i="1" s="1"/>
  <c r="W122" i="1"/>
  <c r="W119" i="1"/>
  <c r="W124" i="1" s="1"/>
  <c r="EN122" i="1"/>
  <c r="EN119" i="1"/>
  <c r="AD113" i="1"/>
  <c r="AD123" i="1" s="1"/>
  <c r="BB113" i="1"/>
  <c r="BB123" i="1" s="1"/>
  <c r="BK119" i="1"/>
  <c r="BK124" i="1" s="1"/>
  <c r="BK122" i="1"/>
  <c r="DS119" i="1"/>
  <c r="DS124" i="1" s="1"/>
  <c r="DS122" i="1"/>
  <c r="FO119" i="1"/>
  <c r="FO122" i="1"/>
  <c r="FO124" i="1" s="1"/>
  <c r="CX113" i="1"/>
  <c r="CX123" i="1" s="1"/>
  <c r="D119" i="1"/>
  <c r="D124" i="1" s="1"/>
  <c r="D122" i="1"/>
  <c r="CV119" i="1"/>
  <c r="CV122" i="1"/>
  <c r="BM146" i="1"/>
  <c r="BM148" i="1" s="1"/>
  <c r="BW146" i="1"/>
  <c r="BW148" i="1" s="1"/>
  <c r="FD146" i="1"/>
  <c r="FD148" i="1" s="1"/>
  <c r="ED124" i="1"/>
  <c r="DZ146" i="1"/>
  <c r="DZ148" i="1" s="1"/>
  <c r="FU124" i="1"/>
  <c r="AC124" i="1"/>
  <c r="CJ174" i="1"/>
  <c r="CJ179" i="1" s="1"/>
  <c r="CJ216" i="1" s="1"/>
  <c r="CJ177" i="1"/>
  <c r="CQ174" i="1"/>
  <c r="CQ177" i="1"/>
  <c r="DV174" i="1"/>
  <c r="DV179" i="1" s="1"/>
  <c r="DV216" i="1" s="1"/>
  <c r="DV177" i="1"/>
  <c r="P257" i="1"/>
  <c r="P201" i="1"/>
  <c r="DH257" i="1"/>
  <c r="DH201" i="1"/>
  <c r="CK201" i="1"/>
  <c r="CK257" i="1"/>
  <c r="EH257" i="1"/>
  <c r="EH201" i="1"/>
  <c r="Y201" i="1"/>
  <c r="Y257" i="1"/>
  <c r="AE201" i="1"/>
  <c r="AE257" i="1"/>
  <c r="CA201" i="1"/>
  <c r="CA257" i="1"/>
  <c r="DW201" i="1"/>
  <c r="DW257" i="1"/>
  <c r="FS201" i="1"/>
  <c r="FS257" i="1"/>
  <c r="DG174" i="1"/>
  <c r="DG179" i="1" s="1"/>
  <c r="DG216" i="1" s="1"/>
  <c r="DG177" i="1"/>
  <c r="DN174" i="1"/>
  <c r="DN179" i="1" s="1"/>
  <c r="DN216" i="1" s="1"/>
  <c r="DN177" i="1"/>
  <c r="DU113" i="1"/>
  <c r="DU123" i="1" s="1"/>
  <c r="DU124" i="1" s="1"/>
  <c r="BH122" i="1"/>
  <c r="BH119" i="1"/>
  <c r="BH124" i="1" s="1"/>
  <c r="EZ122" i="1"/>
  <c r="EZ119" i="1"/>
  <c r="EZ124" i="1" s="1"/>
  <c r="S113" i="1"/>
  <c r="S123" i="1" s="1"/>
  <c r="BT122" i="1"/>
  <c r="BT119" i="1"/>
  <c r="BT124" i="1" s="1"/>
  <c r="FL122" i="1"/>
  <c r="FL119" i="1"/>
  <c r="FL124" i="1" s="1"/>
  <c r="N122" i="1"/>
  <c r="N119" i="1"/>
  <c r="N124" i="1" s="1"/>
  <c r="FN119" i="1"/>
  <c r="FN124" i="1" s="1"/>
  <c r="FN122" i="1"/>
  <c r="Z122" i="1"/>
  <c r="Z119" i="1"/>
  <c r="Z124" i="1" s="1"/>
  <c r="E113" i="1"/>
  <c r="E123" i="1" s="1"/>
  <c r="AX119" i="1"/>
  <c r="AX122" i="1"/>
  <c r="CG122" i="1"/>
  <c r="CG119" i="1"/>
  <c r="CH119" i="1"/>
  <c r="CH124" i="1" s="1"/>
  <c r="CH122" i="1"/>
  <c r="DQ124" i="1"/>
  <c r="J257" i="1"/>
  <c r="J201" i="1"/>
  <c r="CP201" i="1"/>
  <c r="CP257" i="1"/>
  <c r="EL257" i="1"/>
  <c r="EL201" i="1"/>
  <c r="AW257" i="1"/>
  <c r="AW201" i="1"/>
  <c r="CQ146" i="1"/>
  <c r="CQ148" i="1" s="1"/>
  <c r="DB124" i="1"/>
  <c r="FE174" i="1"/>
  <c r="FE177" i="1"/>
  <c r="FL174" i="1"/>
  <c r="FL179" i="1" s="1"/>
  <c r="FL216" i="1" s="1"/>
  <c r="FL177" i="1"/>
  <c r="T174" i="1"/>
  <c r="T177" i="1"/>
  <c r="X124" i="1"/>
  <c r="AN174" i="1"/>
  <c r="AN177" i="1"/>
  <c r="AU174" i="1"/>
  <c r="AU177" i="1"/>
  <c r="BZ174" i="1"/>
  <c r="BZ177" i="1"/>
  <c r="AI193" i="1"/>
  <c r="AI219" i="1" s="1"/>
  <c r="AI184" i="1"/>
  <c r="AI186" i="1"/>
  <c r="AI188" i="1"/>
  <c r="AI190" i="1"/>
  <c r="AI192" i="1"/>
  <c r="DO186" i="1"/>
  <c r="DO192" i="1"/>
  <c r="FK184" i="1"/>
  <c r="FK193" i="1"/>
  <c r="FK219" i="1" s="1"/>
  <c r="FK186" i="1"/>
  <c r="FK188" i="1"/>
  <c r="FK190" i="1"/>
  <c r="FK192" i="1"/>
  <c r="BN192" i="1"/>
  <c r="BN186" i="1"/>
  <c r="AU193" i="1"/>
  <c r="AU219" i="1" s="1"/>
  <c r="AU184" i="1"/>
  <c r="AU186" i="1"/>
  <c r="AU188" i="1"/>
  <c r="AU190" i="1"/>
  <c r="AU192" i="1"/>
  <c r="CF184" i="1"/>
  <c r="CF186" i="1"/>
  <c r="CF188" i="1"/>
  <c r="CF190" i="1"/>
  <c r="CF192" i="1"/>
  <c r="CF193" i="1"/>
  <c r="CF219" i="1" s="1"/>
  <c r="FX184" i="1"/>
  <c r="FX186" i="1"/>
  <c r="FX193" i="1"/>
  <c r="FX219" i="1" s="1"/>
  <c r="FX188" i="1"/>
  <c r="FX190" i="1"/>
  <c r="FX192" i="1"/>
  <c r="AG192" i="1"/>
  <c r="AG193" i="1"/>
  <c r="AG219" i="1" s="1"/>
  <c r="AG184" i="1"/>
  <c r="AG186" i="1"/>
  <c r="AG188" i="1"/>
  <c r="AG190" i="1"/>
  <c r="L186" i="1"/>
  <c r="L192" i="1"/>
  <c r="CR184" i="1"/>
  <c r="CR186" i="1"/>
  <c r="CR188" i="1"/>
  <c r="CR190" i="1"/>
  <c r="CR192" i="1"/>
  <c r="CR193" i="1"/>
  <c r="CR219" i="1" s="1"/>
  <c r="BM188" i="1"/>
  <c r="BM190" i="1"/>
  <c r="BM192" i="1"/>
  <c r="BM193" i="1"/>
  <c r="BM219" i="1" s="1"/>
  <c r="BM184" i="1"/>
  <c r="BM186" i="1"/>
  <c r="BV186" i="1"/>
  <c r="BV188" i="1"/>
  <c r="BV190" i="1"/>
  <c r="BV192" i="1"/>
  <c r="BV193" i="1"/>
  <c r="BV219" i="1" s="1"/>
  <c r="BV184" i="1"/>
  <c r="ED186" i="1"/>
  <c r="ED188" i="1"/>
  <c r="ED190" i="1"/>
  <c r="ED192" i="1"/>
  <c r="ED193" i="1"/>
  <c r="ED219" i="1" s="1"/>
  <c r="ED184" i="1"/>
  <c r="BU184" i="1"/>
  <c r="BU186" i="1"/>
  <c r="BU188" i="1"/>
  <c r="BU190" i="1"/>
  <c r="BU192" i="1"/>
  <c r="BU193" i="1"/>
  <c r="BU219" i="1" s="1"/>
  <c r="BJ186" i="1"/>
  <c r="BJ188" i="1"/>
  <c r="BJ190" i="1"/>
  <c r="BJ192" i="1"/>
  <c r="BJ193" i="1"/>
  <c r="BJ219" i="1" s="1"/>
  <c r="BJ184" i="1"/>
  <c r="CU186" i="1"/>
  <c r="CU188" i="1"/>
  <c r="CU190" i="1"/>
  <c r="CU192" i="1"/>
  <c r="CU193" i="1"/>
  <c r="CU219" i="1" s="1"/>
  <c r="CU184" i="1"/>
  <c r="EQ186" i="1"/>
  <c r="EQ188" i="1"/>
  <c r="EQ190" i="1"/>
  <c r="EQ192" i="1"/>
  <c r="EQ193" i="1"/>
  <c r="EQ219" i="1" s="1"/>
  <c r="EQ184" i="1"/>
  <c r="BY192" i="1"/>
  <c r="BY186" i="1"/>
  <c r="O186" i="1"/>
  <c r="O188" i="1"/>
  <c r="O190" i="1"/>
  <c r="O192" i="1"/>
  <c r="O193" i="1"/>
  <c r="O219" i="1" s="1"/>
  <c r="O184" i="1"/>
  <c r="AZ188" i="1"/>
  <c r="AZ190" i="1" s="1"/>
  <c r="AZ192" i="1"/>
  <c r="AZ184" i="1"/>
  <c r="AZ186" i="1"/>
  <c r="ER188" i="1"/>
  <c r="ER190" i="1"/>
  <c r="ER192" i="1"/>
  <c r="ER193" i="1"/>
  <c r="ER219" i="1" s="1"/>
  <c r="ER184" i="1"/>
  <c r="ER186" i="1"/>
  <c r="FA184" i="1"/>
  <c r="FA186" i="1"/>
  <c r="FA188" i="1"/>
  <c r="FA190" i="1"/>
  <c r="FA192" i="1"/>
  <c r="FA193" i="1"/>
  <c r="FA219" i="1" s="1"/>
  <c r="BQ146" i="1"/>
  <c r="BQ148" i="1" s="1"/>
  <c r="AM146" i="1"/>
  <c r="AM148" i="1" s="1"/>
  <c r="BF201" i="1"/>
  <c r="BF257" i="1"/>
  <c r="DB201" i="1"/>
  <c r="DB257" i="1"/>
  <c r="EX257" i="1"/>
  <c r="EX201" i="1"/>
  <c r="DQ201" i="1"/>
  <c r="DQ257" i="1"/>
  <c r="BB146" i="1"/>
  <c r="BB148" i="1" s="1"/>
  <c r="EU146" i="1"/>
  <c r="EU148" i="1" s="1"/>
  <c r="BH146" i="1"/>
  <c r="BH148" i="1" s="1"/>
  <c r="BD113" i="1"/>
  <c r="BD123" i="1" s="1"/>
  <c r="BD124" i="1" s="1"/>
  <c r="CZ113" i="1"/>
  <c r="CZ123" i="1" s="1"/>
  <c r="EV113" i="1"/>
  <c r="EV123" i="1" s="1"/>
  <c r="DE122" i="1"/>
  <c r="DE119" i="1"/>
  <c r="DE124" i="1" s="1"/>
  <c r="DI113" i="1"/>
  <c r="DI123" i="1" s="1"/>
  <c r="EN124" i="1"/>
  <c r="EN184" i="1" s="1"/>
  <c r="EN188" i="1" s="1"/>
  <c r="EN190" i="1" s="1"/>
  <c r="AA124" i="1"/>
  <c r="AY174" i="1"/>
  <c r="AY177" i="1"/>
  <c r="BF174" i="1"/>
  <c r="BF179" i="1" s="1"/>
  <c r="BF216" i="1" s="1"/>
  <c r="BF177" i="1"/>
  <c r="DJ119" i="1"/>
  <c r="DJ124" i="1" s="1"/>
  <c r="DJ122" i="1"/>
  <c r="FF119" i="1"/>
  <c r="FF124" i="1" s="1"/>
  <c r="FF122" i="1"/>
  <c r="FM113" i="1"/>
  <c r="FM123" i="1" s="1"/>
  <c r="BC119" i="1"/>
  <c r="BC122" i="1"/>
  <c r="CY119" i="1"/>
  <c r="CY124" i="1" s="1"/>
  <c r="CY122" i="1"/>
  <c r="CO124" i="1"/>
  <c r="CG177" i="1"/>
  <c r="CG174" i="1"/>
  <c r="CG179" i="1" s="1"/>
  <c r="CG216" i="1" s="1"/>
  <c r="DL174" i="1"/>
  <c r="DL177" i="1"/>
  <c r="BW257" i="1"/>
  <c r="BW201" i="1"/>
  <c r="CJ257" i="1"/>
  <c r="CJ201" i="1"/>
  <c r="Q201" i="1"/>
  <c r="Q257" i="1"/>
  <c r="DV257" i="1"/>
  <c r="DV201" i="1"/>
  <c r="FR257" i="1"/>
  <c r="FR201" i="1"/>
  <c r="F257" i="1"/>
  <c r="F201" i="1"/>
  <c r="BO201" i="1"/>
  <c r="BO257" i="1"/>
  <c r="DK257" i="1"/>
  <c r="DK201" i="1"/>
  <c r="FG201" i="1"/>
  <c r="FG257" i="1"/>
  <c r="FQ257" i="1"/>
  <c r="FQ201" i="1"/>
  <c r="BA124" i="1"/>
  <c r="Z174" i="1"/>
  <c r="Z177" i="1"/>
  <c r="AS174" i="1"/>
  <c r="AS177" i="1"/>
  <c r="BA119" i="1"/>
  <c r="BA122" i="1"/>
  <c r="EB122" i="1"/>
  <c r="EB119" i="1"/>
  <c r="EB124" i="1" s="1"/>
  <c r="EC122" i="1"/>
  <c r="EC119" i="1"/>
  <c r="EC124" i="1" s="1"/>
  <c r="AD122" i="1"/>
  <c r="AD119" i="1"/>
  <c r="AD124" i="1" s="1"/>
  <c r="BB119" i="1"/>
  <c r="BB124" i="1" s="1"/>
  <c r="BB122" i="1"/>
  <c r="CX119" i="1"/>
  <c r="CX124" i="1" s="1"/>
  <c r="CX122" i="1"/>
  <c r="DO124" i="1"/>
  <c r="N174" i="1"/>
  <c r="N177" i="1"/>
  <c r="AG174" i="1"/>
  <c r="AG179" i="1" s="1"/>
  <c r="AG216" i="1" s="1"/>
  <c r="AG177" i="1"/>
  <c r="DH119" i="1"/>
  <c r="DH122" i="1"/>
  <c r="Y122" i="1"/>
  <c r="Y119" i="1"/>
  <c r="Y124" i="1" s="1"/>
  <c r="DW119" i="1"/>
  <c r="DW124" i="1" s="1"/>
  <c r="DW122" i="1"/>
  <c r="DV124" i="1"/>
  <c r="K122" i="1"/>
  <c r="K119" i="1"/>
  <c r="K124" i="1" s="1"/>
  <c r="BG122" i="1"/>
  <c r="BG124" i="1" s="1"/>
  <c r="BG119" i="1"/>
  <c r="CI119" i="1"/>
  <c r="CI124" i="1" s="1"/>
  <c r="CI122" i="1"/>
  <c r="AB119" i="1"/>
  <c r="AB124" i="1" s="1"/>
  <c r="AB122" i="1"/>
  <c r="DT119" i="1"/>
  <c r="DT124" i="1" s="1"/>
  <c r="DT122" i="1"/>
  <c r="DN124" i="1"/>
  <c r="AW122" i="1"/>
  <c r="AW119" i="1"/>
  <c r="AW124" i="1" s="1"/>
  <c r="FQ174" i="1"/>
  <c r="FQ179" i="1" s="1"/>
  <c r="FQ216" i="1" s="1"/>
  <c r="FQ177" i="1"/>
  <c r="FX174" i="1"/>
  <c r="FX177" i="1"/>
  <c r="AF174" i="1"/>
  <c r="AF179" i="1" s="1"/>
  <c r="AF216" i="1" s="1"/>
  <c r="AF177" i="1"/>
  <c r="EG124" i="1"/>
  <c r="J146" i="1"/>
  <c r="J148" i="1" s="1"/>
  <c r="BC124" i="1"/>
  <c r="AI201" i="1"/>
  <c r="AI257" i="1"/>
  <c r="DO257" i="1"/>
  <c r="DO201" i="1"/>
  <c r="FK201" i="1"/>
  <c r="FK257" i="1"/>
  <c r="BN201" i="1"/>
  <c r="BN257" i="1"/>
  <c r="AU201" i="1"/>
  <c r="AU257" i="1"/>
  <c r="CF257" i="1"/>
  <c r="CF201" i="1"/>
  <c r="FX257" i="1"/>
  <c r="FX201" i="1"/>
  <c r="AG257" i="1"/>
  <c r="AG201" i="1"/>
  <c r="L257" i="1"/>
  <c r="L201" i="1"/>
  <c r="CR201" i="1"/>
  <c r="CR257" i="1"/>
  <c r="BM201" i="1"/>
  <c r="BM257" i="1"/>
  <c r="BV201" i="1"/>
  <c r="BV257" i="1"/>
  <c r="ED257" i="1"/>
  <c r="ED201" i="1"/>
  <c r="BU257" i="1"/>
  <c r="BU201" i="1"/>
  <c r="BJ201" i="1"/>
  <c r="BJ257" i="1"/>
  <c r="CU257" i="1"/>
  <c r="CU201" i="1"/>
  <c r="EQ257" i="1"/>
  <c r="EQ201" i="1"/>
  <c r="BY257" i="1"/>
  <c r="BY201" i="1"/>
  <c r="O201" i="1"/>
  <c r="O257" i="1"/>
  <c r="AZ257" i="1"/>
  <c r="AZ201" i="1"/>
  <c r="ER257" i="1"/>
  <c r="ER201" i="1"/>
  <c r="FA201" i="1"/>
  <c r="FA257" i="1"/>
  <c r="CD124" i="1"/>
  <c r="EG174" i="1"/>
  <c r="EG177" i="1"/>
  <c r="EN174" i="1"/>
  <c r="EN179" i="1" s="1"/>
  <c r="EN216" i="1" s="1"/>
  <c r="EN177" i="1"/>
  <c r="FS174" i="1"/>
  <c r="FS177" i="1"/>
  <c r="EW119" i="1"/>
  <c r="EW124" i="1" s="1"/>
  <c r="EW122" i="1"/>
  <c r="FS124" i="1"/>
  <c r="EU119" i="1"/>
  <c r="EU124" i="1" s="1"/>
  <c r="EU122" i="1"/>
  <c r="CW119" i="1"/>
  <c r="CW124" i="1" s="1"/>
  <c r="CW122" i="1"/>
  <c r="DO146" i="1"/>
  <c r="DO148" i="1" s="1"/>
  <c r="CC124" i="1"/>
  <c r="DH124" i="1"/>
  <c r="FJ113" i="1"/>
  <c r="FJ123" i="1" s="1"/>
  <c r="G119" i="1"/>
  <c r="G124" i="1" s="1"/>
  <c r="G122" i="1"/>
  <c r="EF174" i="1"/>
  <c r="EF179" i="1" s="1"/>
  <c r="EF216" i="1" s="1"/>
  <c r="EF177" i="1"/>
  <c r="EM174" i="1"/>
  <c r="EM179" i="1" s="1"/>
  <c r="EM216" i="1" s="1"/>
  <c r="EM177" i="1"/>
  <c r="FR174" i="1"/>
  <c r="FR177" i="1"/>
  <c r="FI146" i="1"/>
  <c r="FI148" i="1" s="1"/>
  <c r="DR146" i="1"/>
  <c r="DR148" i="1" s="1"/>
  <c r="CL190" i="1"/>
  <c r="CL192" i="1"/>
  <c r="CL193" i="1"/>
  <c r="CL219" i="1" s="1"/>
  <c r="CL184" i="1"/>
  <c r="CL186" i="1"/>
  <c r="CL188" i="1"/>
  <c r="BP192" i="1"/>
  <c r="BP193" i="1"/>
  <c r="BP219" i="1" s="1"/>
  <c r="BP184" i="1"/>
  <c r="BP186" i="1"/>
  <c r="BP188" i="1"/>
  <c r="BP190" i="1"/>
  <c r="DL192" i="1"/>
  <c r="DL186" i="1"/>
  <c r="FH192" i="1"/>
  <c r="FH184" i="1"/>
  <c r="FH193" i="1"/>
  <c r="FH219" i="1" s="1"/>
  <c r="FH186" i="1"/>
  <c r="FH188" i="1"/>
  <c r="FH190" i="1"/>
  <c r="R190" i="1"/>
  <c r="R192" i="1"/>
  <c r="R193" i="1"/>
  <c r="R219" i="1" s="1"/>
  <c r="R184" i="1"/>
  <c r="R186" i="1"/>
  <c r="R188" i="1"/>
  <c r="BQ192" i="1"/>
  <c r="BQ193" i="1"/>
  <c r="BQ219" i="1" s="1"/>
  <c r="BQ184" i="1"/>
  <c r="BQ186" i="1"/>
  <c r="BQ188" i="1"/>
  <c r="BQ190" i="1"/>
  <c r="DM192" i="1"/>
  <c r="DM193" i="1"/>
  <c r="DM219" i="1" s="1"/>
  <c r="DM184" i="1"/>
  <c r="DM186" i="1"/>
  <c r="DM188" i="1"/>
  <c r="DM190" i="1"/>
  <c r="FI192" i="1"/>
  <c r="FI186" i="1"/>
  <c r="AP192" i="1"/>
  <c r="AP184" i="1"/>
  <c r="AP186" i="1"/>
  <c r="AP188" i="1"/>
  <c r="AP190" i="1" s="1"/>
  <c r="CZ124" i="1"/>
  <c r="FC174" i="1"/>
  <c r="FC177" i="1"/>
  <c r="FJ174" i="1"/>
  <c r="FJ179" i="1" s="1"/>
  <c r="FJ216" i="1" s="1"/>
  <c r="FJ177" i="1"/>
  <c r="R174" i="1"/>
  <c r="R179" i="1" s="1"/>
  <c r="R216" i="1" s="1"/>
  <c r="R177" i="1"/>
  <c r="Q113" i="1"/>
  <c r="Q123" i="1" s="1"/>
  <c r="Q124" i="1" s="1"/>
  <c r="BO113" i="1"/>
  <c r="BO123" i="1" s="1"/>
  <c r="BO124" i="1" s="1"/>
  <c r="DK113" i="1"/>
  <c r="DK123" i="1" s="1"/>
  <c r="DK124" i="1" s="1"/>
  <c r="FG113" i="1"/>
  <c r="FG123" i="1" s="1"/>
  <c r="FG124" i="1" s="1"/>
  <c r="EM122" i="1"/>
  <c r="EM119" i="1"/>
  <c r="EM124" i="1" s="1"/>
  <c r="V122" i="1"/>
  <c r="V119" i="1"/>
  <c r="V124" i="1" s="1"/>
  <c r="BK113" i="1"/>
  <c r="BK123" i="1" s="1"/>
  <c r="DS113" i="1"/>
  <c r="DS123" i="1" s="1"/>
  <c r="FO113" i="1"/>
  <c r="FO123" i="1" s="1"/>
  <c r="D113" i="1"/>
  <c r="D123" i="1" s="1"/>
  <c r="CV113" i="1"/>
  <c r="CV123" i="1" s="1"/>
  <c r="CV124" i="1" s="1"/>
  <c r="EM146" i="1"/>
  <c r="EM148" i="1" s="1"/>
  <c r="ET124" i="1"/>
  <c r="AG124" i="1"/>
  <c r="BL124" i="1"/>
  <c r="DS174" i="1"/>
  <c r="DS179" i="1" s="1"/>
  <c r="DS216" i="1" s="1"/>
  <c r="DS177" i="1"/>
  <c r="DZ174" i="1"/>
  <c r="DZ179" i="1" s="1"/>
  <c r="DZ216" i="1" s="1"/>
  <c r="DZ177" i="1"/>
  <c r="P119" i="1"/>
  <c r="P124" i="1" s="1"/>
  <c r="P122" i="1"/>
  <c r="EH119" i="1"/>
  <c r="EH124" i="1" s="1"/>
  <c r="EH122" i="1"/>
  <c r="E146" i="1"/>
  <c r="E148" i="1" s="1"/>
  <c r="EP146" i="1"/>
  <c r="EP148" i="1" s="1"/>
  <c r="AB146" i="1"/>
  <c r="AB148" i="1" s="1"/>
  <c r="DZ124" i="1"/>
  <c r="ED174" i="1"/>
  <c r="ED179" i="1" s="1"/>
  <c r="ED216" i="1" s="1"/>
  <c r="ED177" i="1"/>
  <c r="EW174" i="1"/>
  <c r="EW177" i="1"/>
  <c r="BH113" i="1"/>
  <c r="BH123" i="1" s="1"/>
  <c r="EZ113" i="1"/>
  <c r="EZ123" i="1" s="1"/>
  <c r="S119" i="1"/>
  <c r="S124" i="1" s="1"/>
  <c r="S122" i="1"/>
  <c r="BT113" i="1"/>
  <c r="BT123" i="1" s="1"/>
  <c r="FL113" i="1"/>
  <c r="FL123" i="1" s="1"/>
  <c r="N113" i="1"/>
  <c r="N123" i="1" s="1"/>
  <c r="FN113" i="1"/>
  <c r="FN123" i="1" s="1"/>
  <c r="Z113" i="1"/>
  <c r="Z123" i="1" s="1"/>
  <c r="EE113" i="1"/>
  <c r="EE123" i="1" s="1"/>
  <c r="E119" i="1"/>
  <c r="E124" i="1" s="1"/>
  <c r="E122" i="1"/>
  <c r="AX113" i="1"/>
  <c r="AX123" i="1" s="1"/>
  <c r="CG113" i="1"/>
  <c r="CG123" i="1" s="1"/>
  <c r="CG124" i="1" s="1"/>
  <c r="CH113" i="1"/>
  <c r="CH123" i="1" s="1"/>
  <c r="ES124" i="1"/>
  <c r="J113" i="1"/>
  <c r="J123" i="1" s="1"/>
  <c r="J124" i="1" s="1"/>
  <c r="CP113" i="1"/>
  <c r="CP123" i="1" s="1"/>
  <c r="CP124" i="1" s="1"/>
  <c r="EL122" i="1"/>
  <c r="EL119" i="1"/>
  <c r="EL124" i="1" s="1"/>
  <c r="EK124" i="1"/>
  <c r="FP124" i="1"/>
  <c r="Q174" i="1"/>
  <c r="Q179" i="1" s="1"/>
  <c r="Q216" i="1" s="1"/>
  <c r="Q177" i="1"/>
  <c r="X174" i="1"/>
  <c r="X177" i="1"/>
  <c r="BC174" i="1"/>
  <c r="BC179" i="1" s="1"/>
  <c r="BC216" i="1" s="1"/>
  <c r="BC177" i="1"/>
  <c r="AN188" i="1"/>
  <c r="AN190" i="1"/>
  <c r="AN192" i="1"/>
  <c r="AN193" i="1"/>
  <c r="AN219" i="1" s="1"/>
  <c r="AN184" i="1"/>
  <c r="AN186" i="1"/>
  <c r="EF192" i="1"/>
  <c r="EF184" i="1"/>
  <c r="EF188" i="1" s="1"/>
  <c r="EF190" i="1" s="1"/>
  <c r="EF186" i="1"/>
  <c r="FE188" i="1"/>
  <c r="FE190" i="1"/>
  <c r="FE192" i="1"/>
  <c r="FE193" i="1"/>
  <c r="FE219" i="1" s="1"/>
  <c r="FE184" i="1"/>
  <c r="FE186" i="1"/>
  <c r="ET190" i="1"/>
  <c r="ET192" i="1"/>
  <c r="ET193" i="1"/>
  <c r="ET219" i="1" s="1"/>
  <c r="ET184" i="1"/>
  <c r="ET186" i="1"/>
  <c r="ET188" i="1"/>
  <c r="CS184" i="1"/>
  <c r="CS186" i="1"/>
  <c r="CS188" i="1"/>
  <c r="CS190" i="1"/>
  <c r="CS192" i="1"/>
  <c r="CS193" i="1"/>
  <c r="CS219" i="1" s="1"/>
  <c r="AQ190" i="1"/>
  <c r="AQ192" i="1"/>
  <c r="AQ193" i="1"/>
  <c r="AQ219" i="1" s="1"/>
  <c r="AQ184" i="1"/>
  <c r="AQ186" i="1"/>
  <c r="AQ188" i="1"/>
  <c r="CM192" i="1"/>
  <c r="CM184" i="1"/>
  <c r="CM188" i="1" s="1"/>
  <c r="CM190" i="1" s="1"/>
  <c r="CM186" i="1"/>
  <c r="EI192" i="1"/>
  <c r="EI186" i="1"/>
  <c r="AC188" i="1"/>
  <c r="AC190" i="1"/>
  <c r="AC192" i="1"/>
  <c r="AC193" i="1"/>
  <c r="AC219" i="1" s="1"/>
  <c r="AC184" i="1"/>
  <c r="AC186" i="1"/>
  <c r="CL124" i="1"/>
  <c r="BW174" i="1"/>
  <c r="BW177" i="1"/>
  <c r="CD174" i="1"/>
  <c r="CD177" i="1"/>
  <c r="CF122" i="1"/>
  <c r="CF119" i="1"/>
  <c r="CF124" i="1" s="1"/>
  <c r="L122" i="1"/>
  <c r="L119" i="1"/>
  <c r="L124" i="1" s="1"/>
  <c r="CR122" i="1"/>
  <c r="CR119" i="1"/>
  <c r="CR124" i="1" s="1"/>
  <c r="BM113" i="1"/>
  <c r="BM123" i="1" s="1"/>
  <c r="BM124" i="1" s="1"/>
  <c r="BV119" i="1"/>
  <c r="BV124" i="1" s="1"/>
  <c r="BV122" i="1"/>
  <c r="BU122" i="1"/>
  <c r="BU119" i="1"/>
  <c r="BU124" i="1" s="1"/>
  <c r="BJ119" i="1"/>
  <c r="BJ124" i="1" s="1"/>
  <c r="BJ122" i="1"/>
  <c r="BY113" i="1"/>
  <c r="BY123" i="1" s="1"/>
  <c r="BY124" i="1" s="1"/>
  <c r="FA122" i="1"/>
  <c r="FA124" i="1" s="1"/>
  <c r="FA119" i="1"/>
  <c r="DI124" i="1"/>
  <c r="EX122" i="1"/>
  <c r="EX119" i="1"/>
  <c r="EX124" i="1" s="1"/>
  <c r="EV119" i="1"/>
  <c r="EV124" i="1" s="1"/>
  <c r="EV122" i="1"/>
  <c r="DE113" i="1"/>
  <c r="DE123" i="1" s="1"/>
  <c r="FW124" i="1"/>
  <c r="AX124" i="1"/>
  <c r="BV174" i="1"/>
  <c r="BV177" i="1"/>
  <c r="CO174" i="1"/>
  <c r="CO177" i="1"/>
  <c r="DJ167" i="1" l="1"/>
  <c r="DJ168" i="1" s="1"/>
  <c r="DJ169" i="1" s="1"/>
  <c r="DJ215" i="1" s="1"/>
  <c r="DJ128" i="1"/>
  <c r="DJ212" i="1" s="1"/>
  <c r="DJ152" i="1"/>
  <c r="CB167" i="1"/>
  <c r="CB168" i="1" s="1"/>
  <c r="CB169" i="1" s="1"/>
  <c r="CB215" i="1" s="1"/>
  <c r="CB152" i="1"/>
  <c r="CB128" i="1"/>
  <c r="CB212" i="1" s="1"/>
  <c r="EI167" i="1"/>
  <c r="EI168" i="1" s="1"/>
  <c r="EI169" i="1" s="1"/>
  <c r="EI215" i="1" s="1"/>
  <c r="EI156" i="1"/>
  <c r="EI128" i="1"/>
  <c r="EI212" i="1" s="1"/>
  <c r="EI184" i="1"/>
  <c r="EI188" i="1" s="1"/>
  <c r="EI190" i="1" s="1"/>
  <c r="CR167" i="1"/>
  <c r="CR168" i="1" s="1"/>
  <c r="CR169" i="1" s="1"/>
  <c r="CR215" i="1" s="1"/>
  <c r="CR150" i="1"/>
  <c r="CR128" i="1"/>
  <c r="CR212" i="1" s="1"/>
  <c r="E167" i="1"/>
  <c r="E168" i="1" s="1"/>
  <c r="E169" i="1" s="1"/>
  <c r="E215" i="1" s="1"/>
  <c r="E128" i="1"/>
  <c r="E212" i="1" s="1"/>
  <c r="E156" i="1"/>
  <c r="E184" i="1"/>
  <c r="E188" i="1" s="1"/>
  <c r="E190" i="1" s="1"/>
  <c r="V167" i="1"/>
  <c r="V168" i="1" s="1"/>
  <c r="V169" i="1" s="1"/>
  <c r="V215" i="1" s="1"/>
  <c r="V128" i="1"/>
  <c r="V212" i="1" s="1"/>
  <c r="V150" i="1"/>
  <c r="DT167" i="1"/>
  <c r="DT168" i="1" s="1"/>
  <c r="DT169" i="1" s="1"/>
  <c r="DT215" i="1" s="1"/>
  <c r="DT128" i="1"/>
  <c r="DT212" i="1" s="1"/>
  <c r="DT150" i="1"/>
  <c r="Y167" i="1"/>
  <c r="Y168" i="1" s="1"/>
  <c r="Y169" i="1" s="1"/>
  <c r="Y215" i="1" s="1"/>
  <c r="Y128" i="1"/>
  <c r="Y212" i="1" s="1"/>
  <c r="Y156" i="1"/>
  <c r="Y184" i="1"/>
  <c r="Y188" i="1" s="1"/>
  <c r="Y190" i="1" s="1"/>
  <c r="BB167" i="1"/>
  <c r="BB168" i="1" s="1"/>
  <c r="BB169" i="1" s="1"/>
  <c r="BB215" i="1" s="1"/>
  <c r="BB156" i="1"/>
  <c r="BB128" i="1"/>
  <c r="BB212" i="1" s="1"/>
  <c r="BB184" i="1"/>
  <c r="BB188" i="1" s="1"/>
  <c r="BB190" i="1" s="1"/>
  <c r="AM167" i="1"/>
  <c r="AM168" i="1" s="1"/>
  <c r="AM169" i="1" s="1"/>
  <c r="AM215" i="1" s="1"/>
  <c r="AM128" i="1"/>
  <c r="AM212" i="1" s="1"/>
  <c r="AM150" i="1"/>
  <c r="M167" i="1"/>
  <c r="M168" i="1" s="1"/>
  <c r="M169" i="1" s="1"/>
  <c r="M215" i="1" s="1"/>
  <c r="M128" i="1"/>
  <c r="M212" i="1" s="1"/>
  <c r="M156" i="1"/>
  <c r="M184" i="1"/>
  <c r="M188" i="1" s="1"/>
  <c r="M190" i="1" s="1"/>
  <c r="DX167" i="1"/>
  <c r="DX168" i="1" s="1"/>
  <c r="DX169" i="1" s="1"/>
  <c r="DX215" i="1" s="1"/>
  <c r="DX150" i="1"/>
  <c r="DX162" i="1" s="1"/>
  <c r="DX213" i="1" s="1"/>
  <c r="DX128" i="1"/>
  <c r="DX212" i="1" s="1"/>
  <c r="BM167" i="1"/>
  <c r="BM168" i="1" s="1"/>
  <c r="BM169" i="1" s="1"/>
  <c r="BM215" i="1" s="1"/>
  <c r="BM150" i="1"/>
  <c r="BM128" i="1"/>
  <c r="BM212" i="1" s="1"/>
  <c r="DW167" i="1"/>
  <c r="DW168" i="1" s="1"/>
  <c r="DW169" i="1" s="1"/>
  <c r="DW215" i="1" s="1"/>
  <c r="DW150" i="1"/>
  <c r="DW128" i="1"/>
  <c r="DW212" i="1" s="1"/>
  <c r="CN167" i="1"/>
  <c r="CN168" i="1" s="1"/>
  <c r="CN169" i="1" s="1"/>
  <c r="CN215" i="1" s="1"/>
  <c r="CN128" i="1"/>
  <c r="CN212" i="1" s="1"/>
  <c r="CN152" i="1"/>
  <c r="AD167" i="1"/>
  <c r="AD168" i="1" s="1"/>
  <c r="AD169" i="1" s="1"/>
  <c r="AD215" i="1" s="1"/>
  <c r="AD128" i="1"/>
  <c r="AD212" i="1" s="1"/>
  <c r="AD152" i="1"/>
  <c r="EZ167" i="1"/>
  <c r="EZ168" i="1" s="1"/>
  <c r="EZ169" i="1" s="1"/>
  <c r="EZ215" i="1" s="1"/>
  <c r="EZ128" i="1"/>
  <c r="EZ212" i="1" s="1"/>
  <c r="EZ150" i="1"/>
  <c r="DS167" i="1"/>
  <c r="DS168" i="1" s="1"/>
  <c r="DS169" i="1" s="1"/>
  <c r="DS215" i="1" s="1"/>
  <c r="DS156" i="1"/>
  <c r="DS128" i="1"/>
  <c r="DS212" i="1" s="1"/>
  <c r="DS184" i="1"/>
  <c r="DS188" i="1" s="1"/>
  <c r="DS190" i="1" s="1"/>
  <c r="I167" i="1"/>
  <c r="I168" i="1" s="1"/>
  <c r="I169" i="1" s="1"/>
  <c r="I215" i="1" s="1"/>
  <c r="I156" i="1"/>
  <c r="I128" i="1"/>
  <c r="I212" i="1" s="1"/>
  <c r="I184" i="1"/>
  <c r="I188" i="1" s="1"/>
  <c r="I190" i="1" s="1"/>
  <c r="AR167" i="1"/>
  <c r="AR168" i="1" s="1"/>
  <c r="AR169" i="1" s="1"/>
  <c r="AR215" i="1" s="1"/>
  <c r="AR128" i="1"/>
  <c r="AR212" i="1" s="1"/>
  <c r="AR152" i="1"/>
  <c r="AF167" i="1"/>
  <c r="AF168" i="1" s="1"/>
  <c r="AF169" i="1" s="1"/>
  <c r="AF215" i="1" s="1"/>
  <c r="AF128" i="1"/>
  <c r="AF212" i="1" s="1"/>
  <c r="AF150" i="1"/>
  <c r="AF162" i="1" s="1"/>
  <c r="AF213" i="1" s="1"/>
  <c r="FE167" i="1"/>
  <c r="FE168" i="1" s="1"/>
  <c r="FE169" i="1" s="1"/>
  <c r="FE215" i="1" s="1"/>
  <c r="FE128" i="1"/>
  <c r="FE212" i="1" s="1"/>
  <c r="FE150" i="1"/>
  <c r="BD167" i="1"/>
  <c r="BD168" i="1" s="1"/>
  <c r="BD169" i="1" s="1"/>
  <c r="BD215" i="1" s="1"/>
  <c r="BD128" i="1"/>
  <c r="BD212" i="1" s="1"/>
  <c r="BD152" i="1"/>
  <c r="AL167" i="1"/>
  <c r="AL168" i="1" s="1"/>
  <c r="AL169" i="1" s="1"/>
  <c r="AL215" i="1" s="1"/>
  <c r="AL128" i="1"/>
  <c r="AL212" i="1" s="1"/>
  <c r="AL150" i="1"/>
  <c r="F167" i="1"/>
  <c r="F168" i="1" s="1"/>
  <c r="F169" i="1" s="1"/>
  <c r="F215" i="1" s="1"/>
  <c r="F128" i="1"/>
  <c r="F212" i="1" s="1"/>
  <c r="F152" i="1"/>
  <c r="L167" i="1"/>
  <c r="L168" i="1" s="1"/>
  <c r="L169" i="1" s="1"/>
  <c r="L215" i="1" s="1"/>
  <c r="L128" i="1"/>
  <c r="L212" i="1" s="1"/>
  <c r="L156" i="1"/>
  <c r="L184" i="1"/>
  <c r="L188" i="1" s="1"/>
  <c r="L190" i="1" s="1"/>
  <c r="EM167" i="1"/>
  <c r="EM168" i="1" s="1"/>
  <c r="EM169" i="1" s="1"/>
  <c r="EM215" i="1" s="1"/>
  <c r="EM128" i="1"/>
  <c r="EM212" i="1" s="1"/>
  <c r="EM150" i="1"/>
  <c r="CW167" i="1"/>
  <c r="CW168" i="1" s="1"/>
  <c r="CW169" i="1" s="1"/>
  <c r="CW215" i="1" s="1"/>
  <c r="CW150" i="1"/>
  <c r="CW128" i="1"/>
  <c r="CW212" i="1" s="1"/>
  <c r="AB167" i="1"/>
  <c r="AB168" i="1" s="1"/>
  <c r="AB169" i="1" s="1"/>
  <c r="AB215" i="1" s="1"/>
  <c r="AB128" i="1"/>
  <c r="AB212" i="1" s="1"/>
  <c r="AB152" i="1"/>
  <c r="Z167" i="1"/>
  <c r="Z168" i="1" s="1"/>
  <c r="Z169" i="1" s="1"/>
  <c r="Z215" i="1" s="1"/>
  <c r="Z150" i="1"/>
  <c r="Z128" i="1"/>
  <c r="Z212" i="1" s="1"/>
  <c r="AO167" i="1"/>
  <c r="AO168" i="1" s="1"/>
  <c r="AO169" i="1" s="1"/>
  <c r="AO215" i="1" s="1"/>
  <c r="AO156" i="1"/>
  <c r="AO128" i="1"/>
  <c r="AO212" i="1" s="1"/>
  <c r="AO184" i="1"/>
  <c r="AO188" i="1" s="1"/>
  <c r="AO190" i="1" s="1"/>
  <c r="U167" i="1"/>
  <c r="U168" i="1" s="1"/>
  <c r="U169" i="1" s="1"/>
  <c r="U215" i="1" s="1"/>
  <c r="U150" i="1"/>
  <c r="U128" i="1"/>
  <c r="U212" i="1" s="1"/>
  <c r="BN167" i="1"/>
  <c r="BN168" i="1" s="1"/>
  <c r="BN169" i="1" s="1"/>
  <c r="BN215" i="1" s="1"/>
  <c r="BN156" i="1"/>
  <c r="BN128" i="1"/>
  <c r="BN212" i="1" s="1"/>
  <c r="BN184" i="1"/>
  <c r="BN188" i="1" s="1"/>
  <c r="BN190" i="1" s="1"/>
  <c r="CS167" i="1"/>
  <c r="CS168" i="1" s="1"/>
  <c r="CS169" i="1" s="1"/>
  <c r="CS215" i="1" s="1"/>
  <c r="CS128" i="1"/>
  <c r="CS212" i="1" s="1"/>
  <c r="CS150" i="1"/>
  <c r="FA167" i="1"/>
  <c r="FA168" i="1" s="1"/>
  <c r="FA169" i="1" s="1"/>
  <c r="FA215" i="1" s="1"/>
  <c r="FA152" i="1"/>
  <c r="FA128" i="1"/>
  <c r="FA212" i="1" s="1"/>
  <c r="EL167" i="1"/>
  <c r="EL168" i="1" s="1"/>
  <c r="EL169" i="1" s="1"/>
  <c r="EL215" i="1" s="1"/>
  <c r="EL156" i="1"/>
  <c r="EL128" i="1"/>
  <c r="EL212" i="1" s="1"/>
  <c r="EL184" i="1"/>
  <c r="EL188" i="1" s="1"/>
  <c r="EL190" i="1" s="1"/>
  <c r="EC167" i="1"/>
  <c r="EC168" i="1" s="1"/>
  <c r="EC169" i="1" s="1"/>
  <c r="EC215" i="1" s="1"/>
  <c r="EC128" i="1"/>
  <c r="EC212" i="1" s="1"/>
  <c r="EC214" i="1" s="1"/>
  <c r="EC150" i="1"/>
  <c r="EC162" i="1" s="1"/>
  <c r="EC213" i="1" s="1"/>
  <c r="BH167" i="1"/>
  <c r="BH168" i="1" s="1"/>
  <c r="BH169" i="1" s="1"/>
  <c r="BH215" i="1" s="1"/>
  <c r="BH128" i="1"/>
  <c r="BH212" i="1" s="1"/>
  <c r="BH152" i="1"/>
  <c r="BK167" i="1"/>
  <c r="BK168" i="1" s="1"/>
  <c r="BK169" i="1" s="1"/>
  <c r="BK215" i="1" s="1"/>
  <c r="BK128" i="1"/>
  <c r="BK212" i="1" s="1"/>
  <c r="BK152" i="1"/>
  <c r="FB167" i="1"/>
  <c r="FB168" i="1" s="1"/>
  <c r="FB169" i="1" s="1"/>
  <c r="FB215" i="1" s="1"/>
  <c r="FB150" i="1"/>
  <c r="FB128" i="1"/>
  <c r="FB212" i="1" s="1"/>
  <c r="BS167" i="1"/>
  <c r="BS168" i="1" s="1"/>
  <c r="BS169" i="1" s="1"/>
  <c r="BS215" i="1" s="1"/>
  <c r="BS128" i="1"/>
  <c r="BS212" i="1" s="1"/>
  <c r="BS156" i="1"/>
  <c r="BS184" i="1"/>
  <c r="BS188" i="1" s="1"/>
  <c r="BS190" i="1" s="1"/>
  <c r="BX167" i="1"/>
  <c r="BX168" i="1" s="1"/>
  <c r="BX169" i="1" s="1"/>
  <c r="BX215" i="1" s="1"/>
  <c r="BX150" i="1"/>
  <c r="BX162" i="1" s="1"/>
  <c r="BX213" i="1" s="1"/>
  <c r="BX128" i="1"/>
  <c r="BX212" i="1" s="1"/>
  <c r="BX214" i="1" s="1"/>
  <c r="EP167" i="1"/>
  <c r="EP168" i="1" s="1"/>
  <c r="EP169" i="1" s="1"/>
  <c r="EP215" i="1" s="1"/>
  <c r="EP150" i="1"/>
  <c r="EP162" i="1" s="1"/>
  <c r="EP213" i="1" s="1"/>
  <c r="EP128" i="1"/>
  <c r="EP212" i="1" s="1"/>
  <c r="EP214" i="1" s="1"/>
  <c r="AI167" i="1"/>
  <c r="AI168" i="1" s="1"/>
  <c r="AI169" i="1" s="1"/>
  <c r="AI215" i="1" s="1"/>
  <c r="AI150" i="1"/>
  <c r="AI128" i="1"/>
  <c r="AI212" i="1" s="1"/>
  <c r="CJ167" i="1"/>
  <c r="CJ168" i="1" s="1"/>
  <c r="CJ169" i="1" s="1"/>
  <c r="CJ215" i="1" s="1"/>
  <c r="CJ156" i="1"/>
  <c r="CJ128" i="1"/>
  <c r="CJ212" i="1" s="1"/>
  <c r="CJ184" i="1"/>
  <c r="CJ188" i="1" s="1"/>
  <c r="CJ190" i="1" s="1"/>
  <c r="BY167" i="1"/>
  <c r="BY168" i="1" s="1"/>
  <c r="BY169" i="1" s="1"/>
  <c r="BY215" i="1" s="1"/>
  <c r="BY128" i="1"/>
  <c r="BY212" i="1" s="1"/>
  <c r="BY156" i="1"/>
  <c r="BY184" i="1"/>
  <c r="BY188" i="1" s="1"/>
  <c r="BY190" i="1" s="1"/>
  <c r="CF167" i="1"/>
  <c r="CF168" i="1" s="1"/>
  <c r="CF169" i="1" s="1"/>
  <c r="CF215" i="1" s="1"/>
  <c r="CF128" i="1"/>
  <c r="CF212" i="1" s="1"/>
  <c r="CF150" i="1"/>
  <c r="FG167" i="1"/>
  <c r="FG168" i="1" s="1"/>
  <c r="FG169" i="1" s="1"/>
  <c r="FG215" i="1" s="1"/>
  <c r="FG128" i="1"/>
  <c r="FG212" i="1" s="1"/>
  <c r="FG150" i="1"/>
  <c r="FG162" i="1" s="1"/>
  <c r="FG213" i="1" s="1"/>
  <c r="EU167" i="1"/>
  <c r="EU168" i="1" s="1"/>
  <c r="EU169" i="1" s="1"/>
  <c r="EU215" i="1" s="1"/>
  <c r="EU156" i="1"/>
  <c r="EU128" i="1"/>
  <c r="EU212" i="1" s="1"/>
  <c r="EU184" i="1"/>
  <c r="EU188" i="1" s="1"/>
  <c r="EU190" i="1" s="1"/>
  <c r="CI167" i="1"/>
  <c r="CI168" i="1" s="1"/>
  <c r="CI169" i="1" s="1"/>
  <c r="CI215" i="1" s="1"/>
  <c r="CI156" i="1"/>
  <c r="CI128" i="1"/>
  <c r="CI212" i="1" s="1"/>
  <c r="CI184" i="1"/>
  <c r="CI188" i="1" s="1"/>
  <c r="CI190" i="1" s="1"/>
  <c r="CY167" i="1"/>
  <c r="CY168" i="1" s="1"/>
  <c r="CY169" i="1" s="1"/>
  <c r="CY215" i="1" s="1"/>
  <c r="CY128" i="1"/>
  <c r="CY212" i="1" s="1"/>
  <c r="CY150" i="1"/>
  <c r="EA167" i="1"/>
  <c r="EA168" i="1" s="1"/>
  <c r="EA169" i="1" s="1"/>
  <c r="EA215" i="1" s="1"/>
  <c r="EA152" i="1"/>
  <c r="EA128" i="1"/>
  <c r="EA212" i="1" s="1"/>
  <c r="AN167" i="1"/>
  <c r="AN168" i="1" s="1"/>
  <c r="AN169" i="1" s="1"/>
  <c r="AN215" i="1" s="1"/>
  <c r="AN150" i="1"/>
  <c r="AN128" i="1"/>
  <c r="AN212" i="1" s="1"/>
  <c r="DL167" i="1"/>
  <c r="DL168" i="1" s="1"/>
  <c r="DL169" i="1" s="1"/>
  <c r="DL215" i="1" s="1"/>
  <c r="DL128" i="1"/>
  <c r="DL212" i="1" s="1"/>
  <c r="DL156" i="1"/>
  <c r="DL184" i="1"/>
  <c r="DL188" i="1" s="1"/>
  <c r="DL190" i="1" s="1"/>
  <c r="EE167" i="1"/>
  <c r="EE168" i="1" s="1"/>
  <c r="EE169" i="1" s="1"/>
  <c r="EE215" i="1" s="1"/>
  <c r="EE128" i="1"/>
  <c r="EE212" i="1" s="1"/>
  <c r="EE150" i="1"/>
  <c r="EX167" i="1"/>
  <c r="EX168" i="1" s="1"/>
  <c r="EX169" i="1" s="1"/>
  <c r="EX215" i="1" s="1"/>
  <c r="EX128" i="1"/>
  <c r="EX212" i="1" s="1"/>
  <c r="EX150" i="1"/>
  <c r="EX162" i="1" s="1"/>
  <c r="EX213" i="1" s="1"/>
  <c r="CP167" i="1"/>
  <c r="CP168" i="1" s="1"/>
  <c r="CP169" i="1" s="1"/>
  <c r="CP215" i="1" s="1"/>
  <c r="CP152" i="1"/>
  <c r="CP128" i="1"/>
  <c r="CP212" i="1" s="1"/>
  <c r="DK167" i="1"/>
  <c r="DK168" i="1" s="1"/>
  <c r="DK169" i="1" s="1"/>
  <c r="DK215" i="1" s="1"/>
  <c r="DK128" i="1"/>
  <c r="DK212" i="1" s="1"/>
  <c r="DK156" i="1"/>
  <c r="DK184" i="1"/>
  <c r="DK188" i="1" s="1"/>
  <c r="DK190" i="1" s="1"/>
  <c r="EB167" i="1"/>
  <c r="EB168" i="1" s="1"/>
  <c r="EB169" i="1" s="1"/>
  <c r="EB215" i="1" s="1"/>
  <c r="EB128" i="1"/>
  <c r="EB212" i="1" s="1"/>
  <c r="EB156" i="1"/>
  <c r="EB184" i="1"/>
  <c r="EB188" i="1" s="1"/>
  <c r="EB190" i="1" s="1"/>
  <c r="FN167" i="1"/>
  <c r="FN168" i="1" s="1"/>
  <c r="FN169" i="1" s="1"/>
  <c r="FN215" i="1" s="1"/>
  <c r="FN156" i="1"/>
  <c r="FN128" i="1"/>
  <c r="FN212" i="1" s="1"/>
  <c r="FN184" i="1"/>
  <c r="FN188" i="1" s="1"/>
  <c r="FN190" i="1" s="1"/>
  <c r="DU167" i="1"/>
  <c r="DU168" i="1" s="1"/>
  <c r="DU169" i="1" s="1"/>
  <c r="DU215" i="1" s="1"/>
  <c r="DU128" i="1"/>
  <c r="DU212" i="1" s="1"/>
  <c r="DU150" i="1"/>
  <c r="DF167" i="1"/>
  <c r="DF168" i="1" s="1"/>
  <c r="DF169" i="1" s="1"/>
  <c r="DF215" i="1" s="1"/>
  <c r="DF156" i="1"/>
  <c r="DF128" i="1"/>
  <c r="DF212" i="1" s="1"/>
  <c r="DF184" i="1"/>
  <c r="DF188" i="1" s="1"/>
  <c r="DF190" i="1" s="1"/>
  <c r="BJ167" i="1"/>
  <c r="BJ168" i="1" s="1"/>
  <c r="BJ169" i="1" s="1"/>
  <c r="BJ215" i="1" s="1"/>
  <c r="BJ128" i="1"/>
  <c r="BJ212" i="1" s="1"/>
  <c r="BJ152" i="1"/>
  <c r="J167" i="1"/>
  <c r="J168" i="1" s="1"/>
  <c r="J169" i="1" s="1"/>
  <c r="J215" i="1" s="1"/>
  <c r="J128" i="1"/>
  <c r="J212" i="1" s="1"/>
  <c r="J156" i="1"/>
  <c r="J184" i="1"/>
  <c r="J188" i="1" s="1"/>
  <c r="J190" i="1" s="1"/>
  <c r="BO167" i="1"/>
  <c r="BO168" i="1" s="1"/>
  <c r="BO169" i="1" s="1"/>
  <c r="BO215" i="1" s="1"/>
  <c r="BO128" i="1"/>
  <c r="BO212" i="1" s="1"/>
  <c r="BO156" i="1"/>
  <c r="BO184" i="1"/>
  <c r="BO188" i="1" s="1"/>
  <c r="BO190" i="1" s="1"/>
  <c r="BG167" i="1"/>
  <c r="BG168" i="1" s="1"/>
  <c r="BG169" i="1" s="1"/>
  <c r="BG215" i="1" s="1"/>
  <c r="BG128" i="1"/>
  <c r="BG212" i="1" s="1"/>
  <c r="BG156" i="1"/>
  <c r="BG184" i="1"/>
  <c r="BG188" i="1" s="1"/>
  <c r="BG190" i="1" s="1"/>
  <c r="N167" i="1"/>
  <c r="N168" i="1" s="1"/>
  <c r="N169" i="1" s="1"/>
  <c r="N215" i="1" s="1"/>
  <c r="N128" i="1"/>
  <c r="N212" i="1" s="1"/>
  <c r="N152" i="1"/>
  <c r="DP167" i="1"/>
  <c r="DP168" i="1" s="1"/>
  <c r="DP169" i="1" s="1"/>
  <c r="DP215" i="1" s="1"/>
  <c r="DP150" i="1"/>
  <c r="DP162" i="1" s="1"/>
  <c r="DP213" i="1" s="1"/>
  <c r="DP128" i="1"/>
  <c r="DP212" i="1" s="1"/>
  <c r="AV167" i="1"/>
  <c r="AV168" i="1" s="1"/>
  <c r="AV169" i="1" s="1"/>
  <c r="AV215" i="1" s="1"/>
  <c r="AV128" i="1"/>
  <c r="AV212" i="1" s="1"/>
  <c r="AV150" i="1"/>
  <c r="BP167" i="1"/>
  <c r="BP168" i="1" s="1"/>
  <c r="BP169" i="1" s="1"/>
  <c r="BP215" i="1" s="1"/>
  <c r="BP128" i="1"/>
  <c r="BP212" i="1" s="1"/>
  <c r="BP150" i="1"/>
  <c r="BE167" i="1"/>
  <c r="BE168" i="1" s="1"/>
  <c r="BE169" i="1" s="1"/>
  <c r="BE215" i="1" s="1"/>
  <c r="BE152" i="1"/>
  <c r="BE128" i="1"/>
  <c r="BE212" i="1" s="1"/>
  <c r="BU167" i="1"/>
  <c r="BU168" i="1" s="1"/>
  <c r="BU169" i="1" s="1"/>
  <c r="BU215" i="1" s="1"/>
  <c r="BU150" i="1"/>
  <c r="BU162" i="1" s="1"/>
  <c r="BU213" i="1" s="1"/>
  <c r="BU128" i="1"/>
  <c r="BU212" i="1" s="1"/>
  <c r="CV167" i="1"/>
  <c r="CV168" i="1" s="1"/>
  <c r="CV169" i="1" s="1"/>
  <c r="CV215" i="1" s="1"/>
  <c r="CV128" i="1"/>
  <c r="CV212" i="1" s="1"/>
  <c r="CV150" i="1"/>
  <c r="CV162" i="1" s="1"/>
  <c r="CV213" i="1" s="1"/>
  <c r="Q167" i="1"/>
  <c r="Q168" i="1" s="1"/>
  <c r="Q169" i="1" s="1"/>
  <c r="Q215" i="1" s="1"/>
  <c r="Q156" i="1"/>
  <c r="Q128" i="1"/>
  <c r="Q212" i="1" s="1"/>
  <c r="Q184" i="1"/>
  <c r="Q188" i="1" s="1"/>
  <c r="Q190" i="1" s="1"/>
  <c r="EW167" i="1"/>
  <c r="EW168" i="1" s="1"/>
  <c r="EW169" i="1" s="1"/>
  <c r="EW215" i="1" s="1"/>
  <c r="EW128" i="1"/>
  <c r="EW212" i="1" s="1"/>
  <c r="EW152" i="1"/>
  <c r="K167" i="1"/>
  <c r="K168" i="1" s="1"/>
  <c r="K169" i="1" s="1"/>
  <c r="K215" i="1" s="1"/>
  <c r="K150" i="1"/>
  <c r="K128" i="1"/>
  <c r="K212" i="1" s="1"/>
  <c r="DE167" i="1"/>
  <c r="DE168" i="1" s="1"/>
  <c r="DE169" i="1" s="1"/>
  <c r="DE215" i="1" s="1"/>
  <c r="DE128" i="1"/>
  <c r="DE212" i="1" s="1"/>
  <c r="DE150" i="1"/>
  <c r="DE162" i="1" s="1"/>
  <c r="DE213" i="1" s="1"/>
  <c r="FC167" i="1"/>
  <c r="FC168" i="1" s="1"/>
  <c r="FC169" i="1" s="1"/>
  <c r="FC215" i="1" s="1"/>
  <c r="FC128" i="1"/>
  <c r="FC212" i="1" s="1"/>
  <c r="FC152" i="1"/>
  <c r="H167" i="1"/>
  <c r="H168" i="1" s="1"/>
  <c r="H169" i="1" s="1"/>
  <c r="H215" i="1" s="1"/>
  <c r="H152" i="1"/>
  <c r="H128" i="1"/>
  <c r="H212" i="1" s="1"/>
  <c r="S167" i="1"/>
  <c r="S168" i="1" s="1"/>
  <c r="S169" i="1" s="1"/>
  <c r="S215" i="1" s="1"/>
  <c r="S128" i="1"/>
  <c r="S212" i="1" s="1"/>
  <c r="S156" i="1"/>
  <c r="S184" i="1"/>
  <c r="S188" i="1" s="1"/>
  <c r="S190" i="1" s="1"/>
  <c r="EH167" i="1"/>
  <c r="EH168" i="1" s="1"/>
  <c r="EH169" i="1" s="1"/>
  <c r="EH215" i="1" s="1"/>
  <c r="EH128" i="1"/>
  <c r="EH212" i="1" s="1"/>
  <c r="EH150" i="1"/>
  <c r="G167" i="1"/>
  <c r="G168" i="1" s="1"/>
  <c r="G169" i="1" s="1"/>
  <c r="G215" i="1" s="1"/>
  <c r="G128" i="1"/>
  <c r="G212" i="1" s="1"/>
  <c r="G152" i="1"/>
  <c r="AW167" i="1"/>
  <c r="AW168" i="1" s="1"/>
  <c r="AW169" i="1" s="1"/>
  <c r="AW215" i="1" s="1"/>
  <c r="AW150" i="1"/>
  <c r="AW162" i="1" s="1"/>
  <c r="AW213" i="1" s="1"/>
  <c r="AW128" i="1"/>
  <c r="AW212" i="1" s="1"/>
  <c r="CH167" i="1"/>
  <c r="CH168" i="1" s="1"/>
  <c r="CH169" i="1" s="1"/>
  <c r="CH215" i="1" s="1"/>
  <c r="CH128" i="1"/>
  <c r="CH212" i="1" s="1"/>
  <c r="CH150" i="1"/>
  <c r="FL167" i="1"/>
  <c r="FL168" i="1" s="1"/>
  <c r="FL169" i="1" s="1"/>
  <c r="FL215" i="1" s="1"/>
  <c r="FL128" i="1"/>
  <c r="FL212" i="1" s="1"/>
  <c r="FL152" i="1"/>
  <c r="D167" i="1"/>
  <c r="D168" i="1" s="1"/>
  <c r="D169" i="1" s="1"/>
  <c r="D215" i="1" s="1"/>
  <c r="D128" i="1"/>
  <c r="D212" i="1" s="1"/>
  <c r="D156" i="1"/>
  <c r="D184" i="1"/>
  <c r="D188" i="1" s="1"/>
  <c r="D190" i="1" s="1"/>
  <c r="W167" i="1"/>
  <c r="W168" i="1" s="1"/>
  <c r="W169" i="1" s="1"/>
  <c r="W215" i="1" s="1"/>
  <c r="W128" i="1"/>
  <c r="W212" i="1" s="1"/>
  <c r="W150" i="1"/>
  <c r="AH167" i="1"/>
  <c r="AH168" i="1" s="1"/>
  <c r="AH169" i="1" s="1"/>
  <c r="AH215" i="1" s="1"/>
  <c r="AH128" i="1"/>
  <c r="AH212" i="1" s="1"/>
  <c r="AH156" i="1"/>
  <c r="AH184" i="1"/>
  <c r="AH188" i="1" s="1"/>
  <c r="AH190" i="1" s="1"/>
  <c r="FD167" i="1"/>
  <c r="FD168" i="1" s="1"/>
  <c r="FD169" i="1" s="1"/>
  <c r="FD215" i="1" s="1"/>
  <c r="FD128" i="1"/>
  <c r="FD212" i="1" s="1"/>
  <c r="FD150" i="1"/>
  <c r="AJ167" i="1"/>
  <c r="AJ168" i="1" s="1"/>
  <c r="AJ169" i="1" s="1"/>
  <c r="AJ215" i="1" s="1"/>
  <c r="AJ128" i="1"/>
  <c r="AJ212" i="1" s="1"/>
  <c r="AJ150" i="1"/>
  <c r="FI167" i="1"/>
  <c r="FI168" i="1" s="1"/>
  <c r="FI169" i="1" s="1"/>
  <c r="FI215" i="1" s="1"/>
  <c r="FI156" i="1"/>
  <c r="FI128" i="1"/>
  <c r="FI212" i="1" s="1"/>
  <c r="FI184" i="1"/>
  <c r="FI188" i="1" s="1"/>
  <c r="FI190" i="1" s="1"/>
  <c r="CG167" i="1"/>
  <c r="CG168" i="1" s="1"/>
  <c r="CG169" i="1" s="1"/>
  <c r="CG215" i="1" s="1"/>
  <c r="CG128" i="1"/>
  <c r="CG212" i="1" s="1"/>
  <c r="CG150" i="1"/>
  <c r="FF167" i="1"/>
  <c r="FF168" i="1" s="1"/>
  <c r="FF169" i="1" s="1"/>
  <c r="FF215" i="1" s="1"/>
  <c r="FF150" i="1"/>
  <c r="FF128" i="1"/>
  <c r="FF212" i="1" s="1"/>
  <c r="DG167" i="1"/>
  <c r="DG168" i="1" s="1"/>
  <c r="DG169" i="1" s="1"/>
  <c r="DG215" i="1" s="1"/>
  <c r="DG150" i="1"/>
  <c r="DG128" i="1"/>
  <c r="DG212" i="1" s="1"/>
  <c r="AS167" i="1"/>
  <c r="AS168" i="1" s="1"/>
  <c r="AS169" i="1" s="1"/>
  <c r="AS215" i="1" s="1"/>
  <c r="AS152" i="1"/>
  <c r="AS128" i="1"/>
  <c r="AS212" i="1" s="1"/>
  <c r="FT167" i="1"/>
  <c r="FT168" i="1" s="1"/>
  <c r="FT169" i="1" s="1"/>
  <c r="FT215" i="1" s="1"/>
  <c r="FT150" i="1"/>
  <c r="FT128" i="1"/>
  <c r="FT212" i="1" s="1"/>
  <c r="ER167" i="1"/>
  <c r="ER168" i="1" s="1"/>
  <c r="ER169" i="1" s="1"/>
  <c r="ER215" i="1" s="1"/>
  <c r="ER128" i="1"/>
  <c r="ER212" i="1" s="1"/>
  <c r="ER214" i="1" s="1"/>
  <c r="ER217" i="1" s="1"/>
  <c r="ER222" i="1" s="1"/>
  <c r="ER150" i="1"/>
  <c r="ER162" i="1" s="1"/>
  <c r="ER213" i="1" s="1"/>
  <c r="EV167" i="1"/>
  <c r="EV168" i="1" s="1"/>
  <c r="EV169" i="1" s="1"/>
  <c r="EV215" i="1" s="1"/>
  <c r="EV128" i="1"/>
  <c r="EV212" i="1" s="1"/>
  <c r="EV150" i="1"/>
  <c r="BV167" i="1"/>
  <c r="BV168" i="1" s="1"/>
  <c r="BV169" i="1" s="1"/>
  <c r="BV215" i="1" s="1"/>
  <c r="BV152" i="1"/>
  <c r="BV128" i="1"/>
  <c r="BV212" i="1" s="1"/>
  <c r="P167" i="1"/>
  <c r="P168" i="1" s="1"/>
  <c r="P169" i="1" s="1"/>
  <c r="P215" i="1" s="1"/>
  <c r="P128" i="1"/>
  <c r="P212" i="1" s="1"/>
  <c r="P150" i="1"/>
  <c r="CX167" i="1"/>
  <c r="CX168" i="1" s="1"/>
  <c r="CX169" i="1" s="1"/>
  <c r="CX215" i="1" s="1"/>
  <c r="CX128" i="1"/>
  <c r="CX212" i="1" s="1"/>
  <c r="CX156" i="1"/>
  <c r="CX184" i="1"/>
  <c r="CX188" i="1" s="1"/>
  <c r="CX190" i="1" s="1"/>
  <c r="BT167" i="1"/>
  <c r="BT168" i="1" s="1"/>
  <c r="BT169" i="1" s="1"/>
  <c r="BT215" i="1" s="1"/>
  <c r="BT128" i="1"/>
  <c r="BT212" i="1" s="1"/>
  <c r="BT214" i="1" s="1"/>
  <c r="BT150" i="1"/>
  <c r="BT162" i="1" s="1"/>
  <c r="BT213" i="1" s="1"/>
  <c r="FO167" i="1"/>
  <c r="FO168" i="1" s="1"/>
  <c r="FO169" i="1" s="1"/>
  <c r="FO215" i="1" s="1"/>
  <c r="FO156" i="1"/>
  <c r="FO128" i="1"/>
  <c r="FO212" i="1" s="1"/>
  <c r="FO184" i="1"/>
  <c r="FO188" i="1" s="1"/>
  <c r="FO190" i="1" s="1"/>
  <c r="CQ167" i="1"/>
  <c r="CQ168" i="1" s="1"/>
  <c r="CQ169" i="1" s="1"/>
  <c r="CQ215" i="1" s="1"/>
  <c r="CQ156" i="1"/>
  <c r="CQ128" i="1"/>
  <c r="CQ212" i="1" s="1"/>
  <c r="CQ184" i="1"/>
  <c r="CQ188" i="1" s="1"/>
  <c r="CQ190" i="1" s="1"/>
  <c r="FJ167" i="1"/>
  <c r="FJ168" i="1" s="1"/>
  <c r="FJ169" i="1" s="1"/>
  <c r="FJ215" i="1" s="1"/>
  <c r="FJ128" i="1"/>
  <c r="FJ212" i="1" s="1"/>
  <c r="FJ152" i="1"/>
  <c r="DD167" i="1"/>
  <c r="DD168" i="1" s="1"/>
  <c r="DD169" i="1" s="1"/>
  <c r="DD215" i="1" s="1"/>
  <c r="DD150" i="1"/>
  <c r="DD128" i="1"/>
  <c r="DD212" i="1" s="1"/>
  <c r="FM167" i="1"/>
  <c r="FM168" i="1" s="1"/>
  <c r="FM169" i="1" s="1"/>
  <c r="FM215" i="1" s="1"/>
  <c r="FM128" i="1"/>
  <c r="FM212" i="1" s="1"/>
  <c r="FM152" i="1"/>
  <c r="DY167" i="1"/>
  <c r="DY168" i="1" s="1"/>
  <c r="DY169" i="1" s="1"/>
  <c r="DY215" i="1" s="1"/>
  <c r="DY150" i="1"/>
  <c r="DY162" i="1" s="1"/>
  <c r="DY213" i="1" s="1"/>
  <c r="DY128" i="1"/>
  <c r="DY212" i="1" s="1"/>
  <c r="DM167" i="1"/>
  <c r="DM168" i="1" s="1"/>
  <c r="DM169" i="1" s="1"/>
  <c r="DM215" i="1" s="1"/>
  <c r="DM150" i="1"/>
  <c r="DM128" i="1"/>
  <c r="DM212" i="1" s="1"/>
  <c r="DZ167" i="1"/>
  <c r="DZ168" i="1" s="1"/>
  <c r="DZ169" i="1" s="1"/>
  <c r="DZ215" i="1" s="1"/>
  <c r="DZ152" i="1"/>
  <c r="DZ128" i="1"/>
  <c r="DZ212" i="1" s="1"/>
  <c r="BY226" i="1"/>
  <c r="CF226" i="1"/>
  <c r="BC167" i="1"/>
  <c r="BC168" i="1" s="1"/>
  <c r="BC169" i="1" s="1"/>
  <c r="BC215" i="1" s="1"/>
  <c r="BC128" i="1"/>
  <c r="BC212" i="1" s="1"/>
  <c r="BC156" i="1"/>
  <c r="FQ226" i="1"/>
  <c r="DV226" i="1"/>
  <c r="DW226" i="1"/>
  <c r="AC167" i="1"/>
  <c r="AC168" i="1" s="1"/>
  <c r="AC169" i="1" s="1"/>
  <c r="AC215" i="1" s="1"/>
  <c r="AC152" i="1"/>
  <c r="AC128" i="1"/>
  <c r="AC212" i="1" s="1"/>
  <c r="CG226" i="1"/>
  <c r="DU226" i="1"/>
  <c r="G226" i="1"/>
  <c r="FO226" i="1"/>
  <c r="BL226" i="1"/>
  <c r="EO167" i="1"/>
  <c r="EO168" i="1" s="1"/>
  <c r="EO169" i="1" s="1"/>
  <c r="EO215" i="1" s="1"/>
  <c r="EO128" i="1"/>
  <c r="EO212" i="1" s="1"/>
  <c r="EO214" i="1" s="1"/>
  <c r="EO150" i="1"/>
  <c r="EO162" i="1" s="1"/>
  <c r="EO213" i="1" s="1"/>
  <c r="FP226" i="1"/>
  <c r="X226" i="1"/>
  <c r="FV226" i="1"/>
  <c r="CS226" i="1"/>
  <c r="FI226" i="1"/>
  <c r="BP226" i="1"/>
  <c r="CL167" i="1"/>
  <c r="CL168" i="1" s="1"/>
  <c r="CL169" i="1" s="1"/>
  <c r="CL215" i="1" s="1"/>
  <c r="CL152" i="1"/>
  <c r="CL128" i="1"/>
  <c r="CL212" i="1" s="1"/>
  <c r="X179" i="1"/>
  <c r="X216" i="1" s="1"/>
  <c r="EG179" i="1"/>
  <c r="EG216" i="1" s="1"/>
  <c r="BV226" i="1"/>
  <c r="N179" i="1"/>
  <c r="N216" i="1" s="1"/>
  <c r="DB226" i="1"/>
  <c r="FE179" i="1"/>
  <c r="FE216" i="1" s="1"/>
  <c r="DQ167" i="1"/>
  <c r="DQ168" i="1" s="1"/>
  <c r="DQ169" i="1" s="1"/>
  <c r="DQ215" i="1" s="1"/>
  <c r="DQ128" i="1"/>
  <c r="DQ212" i="1" s="1"/>
  <c r="DQ152" i="1"/>
  <c r="P226" i="1"/>
  <c r="FU167" i="1"/>
  <c r="FU168" i="1" s="1"/>
  <c r="FU169" i="1" s="1"/>
  <c r="FU215" i="1" s="1"/>
  <c r="FU156" i="1"/>
  <c r="FU128" i="1"/>
  <c r="FU212" i="1" s="1"/>
  <c r="BE226" i="1"/>
  <c r="DT226" i="1"/>
  <c r="BG226" i="1"/>
  <c r="W179" i="1"/>
  <c r="W216" i="1" s="1"/>
  <c r="L179" i="1"/>
  <c r="L216" i="1" s="1"/>
  <c r="CM179" i="1"/>
  <c r="CM216" i="1" s="1"/>
  <c r="AL226" i="1"/>
  <c r="DS226" i="1"/>
  <c r="EN226" i="1"/>
  <c r="CY226" i="1"/>
  <c r="CH179" i="1"/>
  <c r="CH216" i="1" s="1"/>
  <c r="DR179" i="1"/>
  <c r="DR216" i="1" s="1"/>
  <c r="FD179" i="1"/>
  <c r="FD216" i="1" s="1"/>
  <c r="DF179" i="1"/>
  <c r="DF216" i="1" s="1"/>
  <c r="CN179" i="1"/>
  <c r="CN216" i="1" s="1"/>
  <c r="AA226" i="1"/>
  <c r="FW226" i="1"/>
  <c r="EB179" i="1"/>
  <c r="EB216" i="1" s="1"/>
  <c r="BS179" i="1"/>
  <c r="BS216" i="1" s="1"/>
  <c r="CC226" i="1"/>
  <c r="CY179" i="1"/>
  <c r="CY216" i="1" s="1"/>
  <c r="EQ167" i="1"/>
  <c r="EQ168" i="1" s="1"/>
  <c r="EQ169" i="1" s="1"/>
  <c r="EQ215" i="1" s="1"/>
  <c r="EQ128" i="1"/>
  <c r="EQ212" i="1" s="1"/>
  <c r="EQ152" i="1"/>
  <c r="AZ179" i="1"/>
  <c r="AZ216" i="1" s="1"/>
  <c r="ET226" i="1"/>
  <c r="AW179" i="1"/>
  <c r="AW216" i="1" s="1"/>
  <c r="CO179" i="1"/>
  <c r="CO216" i="1" s="1"/>
  <c r="DI167" i="1"/>
  <c r="DI168" i="1" s="1"/>
  <c r="DI169" i="1" s="1"/>
  <c r="DI215" i="1" s="1"/>
  <c r="DI156" i="1"/>
  <c r="DI128" i="1"/>
  <c r="DI212" i="1" s="1"/>
  <c r="ES167" i="1"/>
  <c r="ES168" i="1" s="1"/>
  <c r="ES169" i="1" s="1"/>
  <c r="ES215" i="1" s="1"/>
  <c r="ES150" i="1"/>
  <c r="ES128" i="1"/>
  <c r="ES212" i="1" s="1"/>
  <c r="BL167" i="1"/>
  <c r="BL168" i="1" s="1"/>
  <c r="BL169" i="1" s="1"/>
  <c r="BL215" i="1" s="1"/>
  <c r="BL128" i="1"/>
  <c r="BL212" i="1" s="1"/>
  <c r="BL150" i="1"/>
  <c r="DH167" i="1"/>
  <c r="DH168" i="1" s="1"/>
  <c r="DH169" i="1" s="1"/>
  <c r="DH215" i="1" s="1"/>
  <c r="DH156" i="1"/>
  <c r="DH128" i="1"/>
  <c r="DH212" i="1" s="1"/>
  <c r="EQ226" i="1"/>
  <c r="EG167" i="1"/>
  <c r="EG168" i="1" s="1"/>
  <c r="EG169" i="1" s="1"/>
  <c r="EG215" i="1" s="1"/>
  <c r="EG150" i="1"/>
  <c r="EG128" i="1"/>
  <c r="EG212" i="1" s="1"/>
  <c r="DN167" i="1"/>
  <c r="DN168" i="1" s="1"/>
  <c r="DN169" i="1" s="1"/>
  <c r="DN215" i="1" s="1"/>
  <c r="DN128" i="1"/>
  <c r="DN212" i="1" s="1"/>
  <c r="DN156" i="1"/>
  <c r="DV167" i="1"/>
  <c r="DV168" i="1" s="1"/>
  <c r="DV169" i="1" s="1"/>
  <c r="DV215" i="1" s="1"/>
  <c r="DV128" i="1"/>
  <c r="DV212" i="1" s="1"/>
  <c r="DV150" i="1"/>
  <c r="AN179" i="1"/>
  <c r="AN216" i="1" s="1"/>
  <c r="CA226" i="1"/>
  <c r="BQ167" i="1"/>
  <c r="BQ168" i="1" s="1"/>
  <c r="BQ169" i="1" s="1"/>
  <c r="BQ215" i="1" s="1"/>
  <c r="BQ128" i="1"/>
  <c r="BQ212" i="1" s="1"/>
  <c r="BQ152" i="1"/>
  <c r="Z226" i="1"/>
  <c r="EY226" i="1"/>
  <c r="FQ167" i="1"/>
  <c r="FQ168" i="1" s="1"/>
  <c r="FQ169" i="1" s="1"/>
  <c r="FQ215" i="1" s="1"/>
  <c r="FQ152" i="1"/>
  <c r="FQ128" i="1"/>
  <c r="FQ212" i="1" s="1"/>
  <c r="FJ226" i="1"/>
  <c r="EC179" i="1"/>
  <c r="EC216" i="1" s="1"/>
  <c r="CA167" i="1"/>
  <c r="CA168" i="1" s="1"/>
  <c r="CA169" i="1" s="1"/>
  <c r="CA215" i="1" s="1"/>
  <c r="CA150" i="1"/>
  <c r="CA162" i="1" s="1"/>
  <c r="CA213" i="1" s="1"/>
  <c r="CA128" i="1"/>
  <c r="CA212" i="1" s="1"/>
  <c r="CA214" i="1" s="1"/>
  <c r="CA217" i="1" s="1"/>
  <c r="CA222" i="1" s="1"/>
  <c r="CA227" i="1" s="1"/>
  <c r="DJ179" i="1"/>
  <c r="DJ216" i="1" s="1"/>
  <c r="V226" i="1"/>
  <c r="BU179" i="1"/>
  <c r="BU216" i="1" s="1"/>
  <c r="AM179" i="1"/>
  <c r="AM216" i="1" s="1"/>
  <c r="BC184" i="1"/>
  <c r="BC188" i="1" s="1"/>
  <c r="BC190" i="1" s="1"/>
  <c r="BX226" i="1"/>
  <c r="AH226" i="1"/>
  <c r="EH179" i="1"/>
  <c r="EH216" i="1" s="1"/>
  <c r="K179" i="1"/>
  <c r="K216" i="1" s="1"/>
  <c r="FZ174" i="1"/>
  <c r="AB179" i="1"/>
  <c r="AB216" i="1" s="1"/>
  <c r="AK226" i="1"/>
  <c r="DM226" i="1"/>
  <c r="CL226" i="1"/>
  <c r="AG167" i="1"/>
  <c r="AG168" i="1" s="1"/>
  <c r="AG169" i="1" s="1"/>
  <c r="AG215" i="1" s="1"/>
  <c r="AG128" i="1"/>
  <c r="AG212" i="1" s="1"/>
  <c r="AG152" i="1"/>
  <c r="FC179" i="1"/>
  <c r="FC216" i="1" s="1"/>
  <c r="FR179" i="1"/>
  <c r="FR216" i="1" s="1"/>
  <c r="CC167" i="1"/>
  <c r="CC168" i="1" s="1"/>
  <c r="CC169" i="1" s="1"/>
  <c r="CC215" i="1" s="1"/>
  <c r="CC150" i="1"/>
  <c r="CC128" i="1"/>
  <c r="CC212" i="1" s="1"/>
  <c r="FS167" i="1"/>
  <c r="FS168" i="1" s="1"/>
  <c r="FS169" i="1" s="1"/>
  <c r="FS215" i="1" s="1"/>
  <c r="FS150" i="1"/>
  <c r="FS162" i="1" s="1"/>
  <c r="FS213" i="1" s="1"/>
  <c r="FS128" i="1"/>
  <c r="FS212" i="1" s="1"/>
  <c r="FS214" i="1" s="1"/>
  <c r="CD167" i="1"/>
  <c r="CD168" i="1" s="1"/>
  <c r="CD169" i="1" s="1"/>
  <c r="CD215" i="1" s="1"/>
  <c r="CD128" i="1"/>
  <c r="CD212" i="1" s="1"/>
  <c r="CD214" i="1" s="1"/>
  <c r="CD150" i="1"/>
  <c r="CD162" i="1" s="1"/>
  <c r="CD213" i="1" s="1"/>
  <c r="BM226" i="1"/>
  <c r="AU226" i="1"/>
  <c r="DO167" i="1"/>
  <c r="DO168" i="1" s="1"/>
  <c r="DO169" i="1" s="1"/>
  <c r="DO215" i="1" s="1"/>
  <c r="DO156" i="1"/>
  <c r="DO128" i="1"/>
  <c r="DO212" i="1" s="1"/>
  <c r="FG226" i="1"/>
  <c r="Q226" i="1"/>
  <c r="BF226" i="1"/>
  <c r="DB167" i="1"/>
  <c r="DB168" i="1" s="1"/>
  <c r="DB169" i="1" s="1"/>
  <c r="DB215" i="1" s="1"/>
  <c r="DB150" i="1"/>
  <c r="DB162" i="1" s="1"/>
  <c r="DB213" i="1" s="1"/>
  <c r="DB128" i="1"/>
  <c r="DB212" i="1" s="1"/>
  <c r="ED167" i="1"/>
  <c r="ED168" i="1" s="1"/>
  <c r="ED169" i="1" s="1"/>
  <c r="ED215" i="1" s="1"/>
  <c r="ED152" i="1"/>
  <c r="ED128" i="1"/>
  <c r="ED212" i="1" s="1"/>
  <c r="DE226" i="1"/>
  <c r="AB226" i="1"/>
  <c r="DC226" i="1"/>
  <c r="DH184" i="1"/>
  <c r="DH188" i="1" s="1"/>
  <c r="DH190" i="1" s="1"/>
  <c r="BK226" i="1"/>
  <c r="AV226" i="1"/>
  <c r="BA226" i="1"/>
  <c r="BC226" i="1"/>
  <c r="AM226" i="1"/>
  <c r="EF167" i="1"/>
  <c r="EF168" i="1" s="1"/>
  <c r="EF169" i="1" s="1"/>
  <c r="EF215" i="1" s="1"/>
  <c r="EF156" i="1"/>
  <c r="EF128" i="1"/>
  <c r="EF212" i="1" s="1"/>
  <c r="EO226" i="1"/>
  <c r="EA226" i="1"/>
  <c r="H226" i="1"/>
  <c r="DX179" i="1"/>
  <c r="DX216" i="1" s="1"/>
  <c r="DM179" i="1"/>
  <c r="DM216" i="1" s="1"/>
  <c r="DZ226" i="1"/>
  <c r="FP179" i="1"/>
  <c r="FP216" i="1" s="1"/>
  <c r="AC226" i="1"/>
  <c r="DI179" i="1"/>
  <c r="DI216" i="1" s="1"/>
  <c r="CU226" i="1"/>
  <c r="DK226" i="1"/>
  <c r="CJ226" i="1"/>
  <c r="AE226" i="1"/>
  <c r="AT167" i="1"/>
  <c r="AT168" i="1" s="1"/>
  <c r="AT169" i="1" s="1"/>
  <c r="AT215" i="1" s="1"/>
  <c r="AT128" i="1"/>
  <c r="AT212" i="1" s="1"/>
  <c r="AT152" i="1"/>
  <c r="BZ167" i="1"/>
  <c r="BZ168" i="1" s="1"/>
  <c r="BZ169" i="1" s="1"/>
  <c r="BZ215" i="1" s="1"/>
  <c r="BZ150" i="1"/>
  <c r="BZ128" i="1"/>
  <c r="BZ212" i="1" s="1"/>
  <c r="FN226" i="1"/>
  <c r="S226" i="1"/>
  <c r="DN226" i="1"/>
  <c r="P179" i="1"/>
  <c r="P216" i="1" s="1"/>
  <c r="E179" i="1"/>
  <c r="E216" i="1" s="1"/>
  <c r="BH179" i="1"/>
  <c r="BH216" i="1" s="1"/>
  <c r="M226" i="1"/>
  <c r="AP167" i="1"/>
  <c r="AP168" i="1" s="1"/>
  <c r="AP169" i="1" s="1"/>
  <c r="AP215" i="1" s="1"/>
  <c r="AP156" i="1"/>
  <c r="AP128" i="1"/>
  <c r="AP212" i="1" s="1"/>
  <c r="CT167" i="1"/>
  <c r="CT168" i="1" s="1"/>
  <c r="CT169" i="1" s="1"/>
  <c r="CT215" i="1" s="1"/>
  <c r="CT150" i="1"/>
  <c r="CT128" i="1"/>
  <c r="CT212" i="1" s="1"/>
  <c r="DA167" i="1"/>
  <c r="DA168" i="1" s="1"/>
  <c r="DA169" i="1" s="1"/>
  <c r="DA215" i="1" s="1"/>
  <c r="DA150" i="1"/>
  <c r="DA162" i="1" s="1"/>
  <c r="DA213" i="1" s="1"/>
  <c r="DA128" i="1"/>
  <c r="DA212" i="1" s="1"/>
  <c r="DA214" i="1" s="1"/>
  <c r="BI179" i="1"/>
  <c r="BI216" i="1" s="1"/>
  <c r="AY226" i="1"/>
  <c r="EP226" i="1"/>
  <c r="BS226" i="1"/>
  <c r="DB179" i="1"/>
  <c r="DB216" i="1" s="1"/>
  <c r="FZ177" i="1"/>
  <c r="FZ179" i="1" s="1"/>
  <c r="DU179" i="1"/>
  <c r="DU216" i="1" s="1"/>
  <c r="AZ167" i="1"/>
  <c r="AZ168" i="1" s="1"/>
  <c r="AZ169" i="1" s="1"/>
  <c r="AZ215" i="1" s="1"/>
  <c r="AZ128" i="1"/>
  <c r="AZ212" i="1" s="1"/>
  <c r="AZ156" i="1"/>
  <c r="EJ226" i="1"/>
  <c r="BL179" i="1"/>
  <c r="BL216" i="1" s="1"/>
  <c r="FT226" i="1"/>
  <c r="BT179" i="1"/>
  <c r="BT216" i="1" s="1"/>
  <c r="FE226" i="1"/>
  <c r="AC179" i="1"/>
  <c r="AC216" i="1" s="1"/>
  <c r="BQ226" i="1"/>
  <c r="BV179" i="1"/>
  <c r="BV216" i="1" s="1"/>
  <c r="ET167" i="1"/>
  <c r="ET168" i="1" s="1"/>
  <c r="ET169" i="1" s="1"/>
  <c r="ET215" i="1" s="1"/>
  <c r="ET128" i="1"/>
  <c r="ET212" i="1" s="1"/>
  <c r="ET150" i="1"/>
  <c r="CZ167" i="1"/>
  <c r="CZ168" i="1" s="1"/>
  <c r="CZ169" i="1" s="1"/>
  <c r="CZ215" i="1" s="1"/>
  <c r="CZ128" i="1"/>
  <c r="CZ212" i="1" s="1"/>
  <c r="CZ156" i="1"/>
  <c r="FA226" i="1"/>
  <c r="CR226" i="1"/>
  <c r="BN226" i="1"/>
  <c r="AS179" i="1"/>
  <c r="AS216" i="1" s="1"/>
  <c r="CO167" i="1"/>
  <c r="CO168" i="1" s="1"/>
  <c r="CO169" i="1" s="1"/>
  <c r="CO215" i="1" s="1"/>
  <c r="CO152" i="1"/>
  <c r="CO128" i="1"/>
  <c r="CO212" i="1" s="1"/>
  <c r="X167" i="1"/>
  <c r="X168" i="1" s="1"/>
  <c r="X169" i="1" s="1"/>
  <c r="X215" i="1" s="1"/>
  <c r="X150" i="1"/>
  <c r="X128" i="1"/>
  <c r="X212" i="1" s="1"/>
  <c r="AW226" i="1"/>
  <c r="EV226" i="1"/>
  <c r="AU167" i="1"/>
  <c r="AU168" i="1" s="1"/>
  <c r="AU169" i="1" s="1"/>
  <c r="AU215" i="1" s="1"/>
  <c r="AU128" i="1"/>
  <c r="AU212" i="1" s="1"/>
  <c r="AU150" i="1"/>
  <c r="AU162" i="1" s="1"/>
  <c r="AU213" i="1" s="1"/>
  <c r="EO179" i="1"/>
  <c r="EO216" i="1" s="1"/>
  <c r="DR226" i="1"/>
  <c r="EZ226" i="1"/>
  <c r="BF167" i="1"/>
  <c r="BF168" i="1" s="1"/>
  <c r="BF169" i="1" s="1"/>
  <c r="BF215" i="1" s="1"/>
  <c r="BF152" i="1"/>
  <c r="BF128" i="1"/>
  <c r="BF212" i="1" s="1"/>
  <c r="CV226" i="1"/>
  <c r="EM226" i="1"/>
  <c r="FM226" i="1"/>
  <c r="BI226" i="1"/>
  <c r="FR167" i="1"/>
  <c r="FR168" i="1" s="1"/>
  <c r="FR169" i="1" s="1"/>
  <c r="FR215" i="1" s="1"/>
  <c r="FR128" i="1"/>
  <c r="FR212" i="1" s="1"/>
  <c r="FR150" i="1"/>
  <c r="FR162" i="1" s="1"/>
  <c r="FR213" i="1" s="1"/>
  <c r="AO226" i="1"/>
  <c r="CD226" i="1"/>
  <c r="EI226" i="1"/>
  <c r="EF226" i="1"/>
  <c r="FP167" i="1"/>
  <c r="FP168" i="1" s="1"/>
  <c r="FP169" i="1" s="1"/>
  <c r="FP215" i="1" s="1"/>
  <c r="FP128" i="1"/>
  <c r="FP212" i="1" s="1"/>
  <c r="FP156" i="1"/>
  <c r="ER226" i="1"/>
  <c r="L226" i="1"/>
  <c r="BW226" i="1"/>
  <c r="Y226" i="1"/>
  <c r="CZ226" i="1"/>
  <c r="AX226" i="1"/>
  <c r="AT226" i="1"/>
  <c r="BR226" i="1"/>
  <c r="EJ167" i="1"/>
  <c r="EJ168" i="1" s="1"/>
  <c r="EJ169" i="1" s="1"/>
  <c r="EJ215" i="1" s="1"/>
  <c r="EJ128" i="1"/>
  <c r="EJ212" i="1" s="1"/>
  <c r="EJ156" i="1"/>
  <c r="AY167" i="1"/>
  <c r="AY168" i="1" s="1"/>
  <c r="AY169" i="1" s="1"/>
  <c r="AY215" i="1" s="1"/>
  <c r="AY150" i="1"/>
  <c r="AY128" i="1"/>
  <c r="AY212" i="1" s="1"/>
  <c r="BB226" i="1"/>
  <c r="W226" i="1"/>
  <c r="CK179" i="1"/>
  <c r="CK216" i="1" s="1"/>
  <c r="FH167" i="1"/>
  <c r="FH168" i="1" s="1"/>
  <c r="FH169" i="1" s="1"/>
  <c r="FH215" i="1" s="1"/>
  <c r="FH128" i="1"/>
  <c r="FH212" i="1" s="1"/>
  <c r="FH150" i="1"/>
  <c r="AO179" i="1"/>
  <c r="AO216" i="1" s="1"/>
  <c r="AX179" i="1"/>
  <c r="AX216" i="1" s="1"/>
  <c r="DD226" i="1"/>
  <c r="DO179" i="1"/>
  <c r="DO216" i="1" s="1"/>
  <c r="FP184" i="1"/>
  <c r="FP188" i="1" s="1"/>
  <c r="FP190" i="1" s="1"/>
  <c r="BR167" i="1"/>
  <c r="BR168" i="1" s="1"/>
  <c r="BR169" i="1" s="1"/>
  <c r="BR215" i="1" s="1"/>
  <c r="BR128" i="1"/>
  <c r="BR212" i="1" s="1"/>
  <c r="BR156" i="1"/>
  <c r="CN226" i="1"/>
  <c r="CF179" i="1"/>
  <c r="CF216" i="1" s="1"/>
  <c r="EY179" i="1"/>
  <c r="EY216" i="1" s="1"/>
  <c r="CT179" i="1"/>
  <c r="CT216" i="1" s="1"/>
  <c r="I179" i="1"/>
  <c r="I216" i="1" s="1"/>
  <c r="FZ216" i="1" s="1"/>
  <c r="AX167" i="1"/>
  <c r="AX168" i="1" s="1"/>
  <c r="AX169" i="1" s="1"/>
  <c r="AX215" i="1" s="1"/>
  <c r="AX128" i="1"/>
  <c r="AX212" i="1" s="1"/>
  <c r="AX150" i="1"/>
  <c r="EK167" i="1"/>
  <c r="EK168" i="1" s="1"/>
  <c r="EK169" i="1" s="1"/>
  <c r="EK215" i="1" s="1"/>
  <c r="EK152" i="1"/>
  <c r="EK128" i="1"/>
  <c r="EK212" i="1" s="1"/>
  <c r="EW179" i="1"/>
  <c r="EW216" i="1" s="1"/>
  <c r="FS179" i="1"/>
  <c r="FS216" i="1" s="1"/>
  <c r="BJ226" i="1"/>
  <c r="FK226" i="1"/>
  <c r="FX179" i="1"/>
  <c r="FX216" i="1" s="1"/>
  <c r="BO226" i="1"/>
  <c r="AY179" i="1"/>
  <c r="AY216" i="1" s="1"/>
  <c r="T179" i="1"/>
  <c r="T216" i="1" s="1"/>
  <c r="EL226" i="1"/>
  <c r="EH226" i="1"/>
  <c r="CQ179" i="1"/>
  <c r="CQ216" i="1" s="1"/>
  <c r="DD179" i="1"/>
  <c r="DD216" i="1" s="1"/>
  <c r="DI226" i="1"/>
  <c r="N226" i="1"/>
  <c r="BH226" i="1"/>
  <c r="CM167" i="1"/>
  <c r="CM168" i="1" s="1"/>
  <c r="CM169" i="1" s="1"/>
  <c r="CM215" i="1" s="1"/>
  <c r="CM156" i="1"/>
  <c r="CM128" i="1"/>
  <c r="CM212" i="1" s="1"/>
  <c r="FU179" i="1"/>
  <c r="FU216" i="1" s="1"/>
  <c r="T167" i="1"/>
  <c r="T168" i="1" s="1"/>
  <c r="T169" i="1" s="1"/>
  <c r="T215" i="1" s="1"/>
  <c r="T150" i="1"/>
  <c r="T128" i="1"/>
  <c r="T212" i="1" s="1"/>
  <c r="BA179" i="1"/>
  <c r="BA216" i="1" s="1"/>
  <c r="D226" i="1"/>
  <c r="FB226" i="1"/>
  <c r="CQ226" i="1"/>
  <c r="BI167" i="1"/>
  <c r="BI168" i="1" s="1"/>
  <c r="BI169" i="1" s="1"/>
  <c r="BI215" i="1" s="1"/>
  <c r="BI128" i="1"/>
  <c r="BI212" i="1" s="1"/>
  <c r="BI150" i="1"/>
  <c r="FF226" i="1"/>
  <c r="AK167" i="1"/>
  <c r="AK168" i="1" s="1"/>
  <c r="AK169" i="1" s="1"/>
  <c r="AK215" i="1" s="1"/>
  <c r="AK150" i="1"/>
  <c r="AK128" i="1"/>
  <c r="AK212" i="1" s="1"/>
  <c r="FV167" i="1"/>
  <c r="FV168" i="1" s="1"/>
  <c r="FV169" i="1" s="1"/>
  <c r="FV215" i="1" s="1"/>
  <c r="FV156" i="1"/>
  <c r="FV128" i="1"/>
  <c r="FV212" i="1" s="1"/>
  <c r="ES226" i="1"/>
  <c r="CT226" i="1"/>
  <c r="FX167" i="1"/>
  <c r="FX168" i="1" s="1"/>
  <c r="FX169" i="1" s="1"/>
  <c r="FX215" i="1" s="1"/>
  <c r="FX128" i="1"/>
  <c r="FX212" i="1" s="1"/>
  <c r="FX214" i="1" s="1"/>
  <c r="FX150" i="1"/>
  <c r="FX162" i="1" s="1"/>
  <c r="FX213" i="1" s="1"/>
  <c r="EK226" i="1"/>
  <c r="AR226" i="1"/>
  <c r="T226" i="1"/>
  <c r="DX226" i="1"/>
  <c r="AE167" i="1"/>
  <c r="AE168" i="1" s="1"/>
  <c r="AE169" i="1" s="1"/>
  <c r="AE215" i="1" s="1"/>
  <c r="AE128" i="1"/>
  <c r="AE212" i="1" s="1"/>
  <c r="AE214" i="1" s="1"/>
  <c r="AE150" i="1"/>
  <c r="AE162" i="1" s="1"/>
  <c r="AE213" i="1" s="1"/>
  <c r="AN226" i="1"/>
  <c r="R226" i="1"/>
  <c r="FW167" i="1"/>
  <c r="FW168" i="1" s="1"/>
  <c r="FW169" i="1" s="1"/>
  <c r="FW215" i="1" s="1"/>
  <c r="FW128" i="1"/>
  <c r="FW212" i="1" s="1"/>
  <c r="FW150" i="1"/>
  <c r="CD179" i="1"/>
  <c r="CD216" i="1" s="1"/>
  <c r="AZ226" i="1"/>
  <c r="BU226" i="1"/>
  <c r="AG226" i="1"/>
  <c r="DO226" i="1"/>
  <c r="Z179" i="1"/>
  <c r="Z216" i="1" s="1"/>
  <c r="F226" i="1"/>
  <c r="BZ179" i="1"/>
  <c r="BZ216" i="1" s="1"/>
  <c r="EA179" i="1"/>
  <c r="EA216" i="1" s="1"/>
  <c r="EW226" i="1"/>
  <c r="BD226" i="1"/>
  <c r="CE167" i="1"/>
  <c r="CE168" i="1" s="1"/>
  <c r="CE169" i="1" s="1"/>
  <c r="CE215" i="1" s="1"/>
  <c r="CE150" i="1"/>
  <c r="CE162" i="1" s="1"/>
  <c r="CE213" i="1" s="1"/>
  <c r="CE128" i="1"/>
  <c r="CE212" i="1" s="1"/>
  <c r="CE214" i="1" s="1"/>
  <c r="E226" i="1"/>
  <c r="R167" i="1"/>
  <c r="R168" i="1" s="1"/>
  <c r="R169" i="1" s="1"/>
  <c r="R215" i="1" s="1"/>
  <c r="R128" i="1"/>
  <c r="R212" i="1" s="1"/>
  <c r="R152" i="1"/>
  <c r="DI184" i="1"/>
  <c r="DI188" i="1" s="1"/>
  <c r="DI190" i="1" s="1"/>
  <c r="AQ167" i="1"/>
  <c r="AQ168" i="1" s="1"/>
  <c r="AQ169" i="1" s="1"/>
  <c r="AQ215" i="1" s="1"/>
  <c r="AQ128" i="1"/>
  <c r="AQ212" i="1" s="1"/>
  <c r="AQ150" i="1"/>
  <c r="BX179" i="1"/>
  <c r="BX216" i="1" s="1"/>
  <c r="EC226" i="1"/>
  <c r="DN184" i="1"/>
  <c r="DN188" i="1" s="1"/>
  <c r="DN190" i="1" s="1"/>
  <c r="DJ226" i="1"/>
  <c r="EE179" i="1"/>
  <c r="EE216" i="1" s="1"/>
  <c r="EX179" i="1"/>
  <c r="EX216" i="1" s="1"/>
  <c r="DC167" i="1"/>
  <c r="DC168" i="1" s="1"/>
  <c r="DC169" i="1" s="1"/>
  <c r="DC215" i="1" s="1"/>
  <c r="DC150" i="1"/>
  <c r="DC162" i="1" s="1"/>
  <c r="DC213" i="1" s="1"/>
  <c r="DC128" i="1"/>
  <c r="DC212" i="1" s="1"/>
  <c r="CE226" i="1"/>
  <c r="CV179" i="1"/>
  <c r="CV216" i="1" s="1"/>
  <c r="FK167" i="1"/>
  <c r="FK168" i="1" s="1"/>
  <c r="FK169" i="1" s="1"/>
  <c r="FK215" i="1" s="1"/>
  <c r="FK128" i="1"/>
  <c r="FK212" i="1" s="1"/>
  <c r="FK152" i="1"/>
  <c r="EV179" i="1"/>
  <c r="EV216" i="1" s="1"/>
  <c r="AL179" i="1"/>
  <c r="AL216" i="1" s="1"/>
  <c r="BN179" i="1"/>
  <c r="BN216" i="1" s="1"/>
  <c r="FU226" i="1"/>
  <c r="CB226" i="1"/>
  <c r="EP179" i="1"/>
  <c r="EP216" i="1" s="1"/>
  <c r="O179" i="1"/>
  <c r="O216" i="1" s="1"/>
  <c r="CM226" i="1"/>
  <c r="AA167" i="1"/>
  <c r="AA168" i="1" s="1"/>
  <c r="AA169" i="1" s="1"/>
  <c r="AA215" i="1" s="1"/>
  <c r="AA128" i="1"/>
  <c r="AA212" i="1" s="1"/>
  <c r="AA152" i="1"/>
  <c r="DQ226" i="1"/>
  <c r="FL226" i="1"/>
  <c r="CX226" i="1"/>
  <c r="EB226" i="1"/>
  <c r="CW226" i="1"/>
  <c r="C206" i="1"/>
  <c r="C209" i="1" s="1"/>
  <c r="C127" i="1"/>
  <c r="FZ98" i="1"/>
  <c r="C103" i="1"/>
  <c r="C144" i="1" s="1"/>
  <c r="EY167" i="1"/>
  <c r="EY168" i="1" s="1"/>
  <c r="EY169" i="1" s="1"/>
  <c r="EY215" i="1" s="1"/>
  <c r="EY156" i="1"/>
  <c r="EY128" i="1"/>
  <c r="EY212" i="1" s="1"/>
  <c r="FC226" i="1"/>
  <c r="EG226" i="1"/>
  <c r="BW167" i="1"/>
  <c r="BW168" i="1" s="1"/>
  <c r="BW169" i="1" s="1"/>
  <c r="BW215" i="1" s="1"/>
  <c r="BW152" i="1"/>
  <c r="BW128" i="1"/>
  <c r="BW212" i="1" s="1"/>
  <c r="CO226" i="1"/>
  <c r="AE179" i="1"/>
  <c r="AE216" i="1" s="1"/>
  <c r="AK179" i="1"/>
  <c r="AK216" i="1" s="1"/>
  <c r="FH226" i="1"/>
  <c r="EU179" i="1"/>
  <c r="EU216" i="1" s="1"/>
  <c r="ED226" i="1"/>
  <c r="FX226" i="1"/>
  <c r="BA167" i="1"/>
  <c r="BA168" i="1" s="1"/>
  <c r="BA169" i="1" s="1"/>
  <c r="BA215" i="1" s="1"/>
  <c r="BA128" i="1"/>
  <c r="BA212" i="1" s="1"/>
  <c r="BA156" i="1"/>
  <c r="FR226" i="1"/>
  <c r="EN167" i="1"/>
  <c r="EN168" i="1" s="1"/>
  <c r="EN169" i="1" s="1"/>
  <c r="EN215" i="1" s="1"/>
  <c r="EN128" i="1"/>
  <c r="EN212" i="1" s="1"/>
  <c r="EN156" i="1"/>
  <c r="EX226" i="1"/>
  <c r="CP226" i="1"/>
  <c r="FS226" i="1"/>
  <c r="CK226" i="1"/>
  <c r="CK167" i="1"/>
  <c r="CK168" i="1" s="1"/>
  <c r="CK169" i="1" s="1"/>
  <c r="CK215" i="1" s="1"/>
  <c r="CK128" i="1"/>
  <c r="CK212" i="1" s="1"/>
  <c r="CK152" i="1"/>
  <c r="DA226" i="1"/>
  <c r="CH226" i="1"/>
  <c r="EE226" i="1"/>
  <c r="K226" i="1"/>
  <c r="DF226" i="1"/>
  <c r="FD226" i="1"/>
  <c r="FK179" i="1"/>
  <c r="FK216" i="1" s="1"/>
  <c r="DY179" i="1"/>
  <c r="DY216" i="1" s="1"/>
  <c r="BZ226" i="1"/>
  <c r="DG226" i="1"/>
  <c r="I226" i="1"/>
  <c r="FG179" i="1"/>
  <c r="FG216" i="1" s="1"/>
  <c r="CX179" i="1"/>
  <c r="CX216" i="1" s="1"/>
  <c r="DY226" i="1"/>
  <c r="AF226" i="1"/>
  <c r="CU167" i="1"/>
  <c r="CU168" i="1" s="1"/>
  <c r="CU169" i="1" s="1"/>
  <c r="CU215" i="1" s="1"/>
  <c r="CU128" i="1"/>
  <c r="CU212" i="1" s="1"/>
  <c r="CU152" i="1"/>
  <c r="FU184" i="1"/>
  <c r="FU188" i="1" s="1"/>
  <c r="FU190" i="1" s="1"/>
  <c r="U226" i="1"/>
  <c r="AQ226" i="1"/>
  <c r="BW179" i="1"/>
  <c r="BW216" i="1" s="1"/>
  <c r="O226" i="1"/>
  <c r="AI226" i="1"/>
  <c r="DL179" i="1"/>
  <c r="DL216" i="1" s="1"/>
  <c r="DO184" i="1"/>
  <c r="DO188" i="1" s="1"/>
  <c r="DO190" i="1" s="1"/>
  <c r="AU179" i="1"/>
  <c r="AU216" i="1" s="1"/>
  <c r="J226" i="1"/>
  <c r="DH226" i="1"/>
  <c r="DT179" i="1"/>
  <c r="DT216" i="1" s="1"/>
  <c r="EJ179" i="1"/>
  <c r="EJ216" i="1" s="1"/>
  <c r="CI226" i="1"/>
  <c r="BT226" i="1"/>
  <c r="AD226" i="1"/>
  <c r="AJ226" i="1"/>
  <c r="CZ179" i="1"/>
  <c r="CZ216" i="1" s="1"/>
  <c r="EU226" i="1"/>
  <c r="BA184" i="1"/>
  <c r="BA188" i="1" s="1"/>
  <c r="BA190" i="1" s="1"/>
  <c r="EQ179" i="1"/>
  <c r="EQ216" i="1" s="1"/>
  <c r="AT179" i="1"/>
  <c r="AT216" i="1" s="1"/>
  <c r="DP226" i="1"/>
  <c r="DR167" i="1"/>
  <c r="DR168" i="1" s="1"/>
  <c r="DR169" i="1" s="1"/>
  <c r="DR215" i="1" s="1"/>
  <c r="DR128" i="1"/>
  <c r="DR212" i="1" s="1"/>
  <c r="DR156" i="1"/>
  <c r="AP179" i="1"/>
  <c r="AP216" i="1" s="1"/>
  <c r="M179" i="1"/>
  <c r="M216" i="1" s="1"/>
  <c r="FM179" i="1"/>
  <c r="FM216" i="1" s="1"/>
  <c r="AI179" i="1"/>
  <c r="AI216" i="1" s="1"/>
  <c r="AS226" i="1"/>
  <c r="O167" i="1"/>
  <c r="O168" i="1" s="1"/>
  <c r="O169" i="1" s="1"/>
  <c r="O215" i="1" s="1"/>
  <c r="O128" i="1"/>
  <c r="O212" i="1" s="1"/>
  <c r="O152" i="1"/>
  <c r="FV184" i="1"/>
  <c r="FV188" i="1" s="1"/>
  <c r="FV190" i="1" s="1"/>
  <c r="AP226" i="1"/>
  <c r="DL226" i="1"/>
  <c r="C218" i="1" l="1"/>
  <c r="FZ218" i="1" s="1"/>
  <c r="FZ209" i="1"/>
  <c r="AE217" i="1"/>
  <c r="AE222" i="1" s="1"/>
  <c r="AE227" i="1" s="1"/>
  <c r="EJ158" i="1"/>
  <c r="EJ160" i="1" s="1"/>
  <c r="EJ162" i="1" s="1"/>
  <c r="EJ213" i="1" s="1"/>
  <c r="EJ214" i="1" s="1"/>
  <c r="DA217" i="1"/>
  <c r="DA222" i="1" s="1"/>
  <c r="DA227" i="1" s="1"/>
  <c r="BQ154" i="1"/>
  <c r="BQ156" i="1" s="1"/>
  <c r="FU158" i="1"/>
  <c r="FU160" i="1" s="1"/>
  <c r="FU162" i="1" s="1"/>
  <c r="FU213" i="1" s="1"/>
  <c r="FU214" i="1" s="1"/>
  <c r="CQ158" i="1"/>
  <c r="CQ160" i="1" s="1"/>
  <c r="CQ162" i="1" s="1"/>
  <c r="CQ213" i="1" s="1"/>
  <c r="CQ214" i="1" s="1"/>
  <c r="FI193" i="1"/>
  <c r="FI219" i="1" s="1"/>
  <c r="AH193" i="1"/>
  <c r="AH219" i="1" s="1"/>
  <c r="J158" i="1"/>
  <c r="J160" i="1" s="1"/>
  <c r="J162" i="1" s="1"/>
  <c r="J213" i="1" s="1"/>
  <c r="J214" i="1" s="1"/>
  <c r="EE154" i="1"/>
  <c r="EE156" i="1" s="1"/>
  <c r="BR193" i="1"/>
  <c r="BR219" i="1" s="1"/>
  <c r="BS158" i="1"/>
  <c r="BS160" i="1"/>
  <c r="BS162" i="1" s="1"/>
  <c r="BS213" i="1" s="1"/>
  <c r="BS214" i="1" s="1"/>
  <c r="DR193" i="1"/>
  <c r="DR219" i="1" s="1"/>
  <c r="BB158" i="1"/>
  <c r="BB160" i="1"/>
  <c r="BB162" i="1" s="1"/>
  <c r="BB213" i="1" s="1"/>
  <c r="EI158" i="1"/>
  <c r="EI160" i="1" s="1"/>
  <c r="EI162" i="1" s="1"/>
  <c r="EI213" i="1" s="1"/>
  <c r="EI214" i="1" s="1"/>
  <c r="FV193" i="1"/>
  <c r="FV219" i="1" s="1"/>
  <c r="EN158" i="1"/>
  <c r="EN160" i="1" s="1"/>
  <c r="EN162" i="1" s="1"/>
  <c r="EN213" i="1" s="1"/>
  <c r="EN214" i="1" s="1"/>
  <c r="DC214" i="1"/>
  <c r="DC217" i="1" s="1"/>
  <c r="DC222" i="1" s="1"/>
  <c r="DC227" i="1" s="1"/>
  <c r="DI193" i="1"/>
  <c r="DI219" i="1" s="1"/>
  <c r="CM158" i="1"/>
  <c r="CM160" i="1" s="1"/>
  <c r="CM162" i="1" s="1"/>
  <c r="CM213" i="1" s="1"/>
  <c r="CM214" i="1" s="1"/>
  <c r="FP158" i="1"/>
  <c r="FP160" i="1"/>
  <c r="FP162" i="1" s="1"/>
  <c r="FP213" i="1" s="1"/>
  <c r="FR214" i="1"/>
  <c r="FR217" i="1" s="1"/>
  <c r="FR222" i="1" s="1"/>
  <c r="FR227" i="1" s="1"/>
  <c r="CZ158" i="1"/>
  <c r="CZ160" i="1" s="1"/>
  <c r="CZ162" i="1" s="1"/>
  <c r="CZ213" i="1" s="1"/>
  <c r="CZ214" i="1" s="1"/>
  <c r="AG154" i="1"/>
  <c r="AG156" i="1" s="1"/>
  <c r="FQ154" i="1"/>
  <c r="FQ156" i="1" s="1"/>
  <c r="DZ154" i="1"/>
  <c r="DZ156" i="1" s="1"/>
  <c r="P154" i="1"/>
  <c r="P156" i="1" s="1"/>
  <c r="FI214" i="1"/>
  <c r="FI217" i="1" s="1"/>
  <c r="FI222" i="1" s="1"/>
  <c r="FI227" i="1" s="1"/>
  <c r="AH158" i="1"/>
  <c r="AH160" i="1" s="1"/>
  <c r="AH162" i="1" s="1"/>
  <c r="AH213" i="1" s="1"/>
  <c r="AH214" i="1" s="1"/>
  <c r="FL154" i="1"/>
  <c r="FL156" i="1" s="1"/>
  <c r="K154" i="1"/>
  <c r="K156" i="1" s="1"/>
  <c r="CV214" i="1"/>
  <c r="CV217" i="1" s="1"/>
  <c r="CV222" i="1" s="1"/>
  <c r="CV227" i="1" s="1"/>
  <c r="DK193" i="1"/>
  <c r="DK219" i="1" s="1"/>
  <c r="CF154" i="1"/>
  <c r="CF156" i="1" s="1"/>
  <c r="FA154" i="1"/>
  <c r="FA156" i="1" s="1"/>
  <c r="U154" i="1"/>
  <c r="U156" i="1" s="1"/>
  <c r="AR154" i="1"/>
  <c r="AR156" i="1" s="1"/>
  <c r="EZ154" i="1"/>
  <c r="EZ156" i="1" s="1"/>
  <c r="R154" i="1"/>
  <c r="R156" i="1" s="1"/>
  <c r="AX154" i="1"/>
  <c r="AX156" i="1" s="1"/>
  <c r="FP214" i="1"/>
  <c r="FP217" i="1" s="1"/>
  <c r="BF154" i="1"/>
  <c r="BF156" i="1" s="1"/>
  <c r="EF158" i="1"/>
  <c r="EF160" i="1" s="1"/>
  <c r="EF162" i="1" s="1"/>
  <c r="EF213" i="1" s="1"/>
  <c r="EF214" i="1" s="1"/>
  <c r="CD217" i="1"/>
  <c r="CD222" i="1" s="1"/>
  <c r="CD227" i="1" s="1"/>
  <c r="DV154" i="1"/>
  <c r="DV156" i="1" s="1"/>
  <c r="ES154" i="1"/>
  <c r="ES156" i="1" s="1"/>
  <c r="FO193" i="1"/>
  <c r="FO219" i="1" s="1"/>
  <c r="ER227" i="1"/>
  <c r="DG154" i="1"/>
  <c r="DG156" i="1" s="1"/>
  <c r="FI158" i="1"/>
  <c r="FI160" i="1"/>
  <c r="FI162" i="1" s="1"/>
  <c r="FI213" i="1" s="1"/>
  <c r="H154" i="1"/>
  <c r="H156" i="1" s="1"/>
  <c r="EJ193" i="1"/>
  <c r="EJ219" i="1" s="1"/>
  <c r="DK158" i="1"/>
  <c r="DK160" i="1" s="1"/>
  <c r="DK162" i="1" s="1"/>
  <c r="DK213" i="1" s="1"/>
  <c r="DK214" i="1" s="1"/>
  <c r="CZ193" i="1"/>
  <c r="CZ219" i="1" s="1"/>
  <c r="CI193" i="1"/>
  <c r="CI219" i="1" s="1"/>
  <c r="AI154" i="1"/>
  <c r="AI156" i="1" s="1"/>
  <c r="AB154" i="1"/>
  <c r="AB156" i="1" s="1"/>
  <c r="L193" i="1"/>
  <c r="L219" i="1" s="1"/>
  <c r="BD154" i="1"/>
  <c r="BD156" i="1" s="1"/>
  <c r="DW154" i="1"/>
  <c r="DW156" i="1" s="1"/>
  <c r="M193" i="1"/>
  <c r="M219" i="1" s="1"/>
  <c r="Y193" i="1"/>
  <c r="Y219" i="1" s="1"/>
  <c r="E193" i="1"/>
  <c r="E219" i="1" s="1"/>
  <c r="FU193" i="1"/>
  <c r="FU219" i="1" s="1"/>
  <c r="CK154" i="1"/>
  <c r="CK156" i="1" s="1"/>
  <c r="FK154" i="1"/>
  <c r="FK156" i="1" s="1"/>
  <c r="AK154" i="1"/>
  <c r="AK156" i="1" s="1"/>
  <c r="AU214" i="1"/>
  <c r="AU217" i="1" s="1"/>
  <c r="AU222" i="1" s="1"/>
  <c r="AU227" i="1" s="1"/>
  <c r="DO158" i="1"/>
  <c r="DO160" i="1" s="1"/>
  <c r="DO162" i="1" s="1"/>
  <c r="DO213" i="1" s="1"/>
  <c r="DO214" i="1" s="1"/>
  <c r="EH154" i="1"/>
  <c r="EH156" i="1" s="1"/>
  <c r="BU214" i="1"/>
  <c r="BU217" i="1" s="1"/>
  <c r="BU222" i="1" s="1"/>
  <c r="BU227" i="1" s="1"/>
  <c r="BG193" i="1"/>
  <c r="BG219" i="1" s="1"/>
  <c r="BJ154" i="1"/>
  <c r="BJ156" i="1" s="1"/>
  <c r="FN193" i="1"/>
  <c r="FN219" i="1" s="1"/>
  <c r="L158" i="1"/>
  <c r="L160" i="1"/>
  <c r="L162" i="1" s="1"/>
  <c r="L213" i="1" s="1"/>
  <c r="L214" i="1" s="1"/>
  <c r="M158" i="1"/>
  <c r="M160" i="1" s="1"/>
  <c r="M162" i="1" s="1"/>
  <c r="M213" i="1" s="1"/>
  <c r="M214" i="1" s="1"/>
  <c r="Y158" i="1"/>
  <c r="Y160" i="1" s="1"/>
  <c r="Y162" i="1" s="1"/>
  <c r="Y213" i="1" s="1"/>
  <c r="Y214" i="1" s="1"/>
  <c r="E158" i="1"/>
  <c r="E160" i="1"/>
  <c r="E162" i="1" s="1"/>
  <c r="E213" i="1" s="1"/>
  <c r="CB154" i="1"/>
  <c r="CB156" i="1" s="1"/>
  <c r="CU154" i="1"/>
  <c r="CU156" i="1" s="1"/>
  <c r="T154" i="1"/>
  <c r="T156" i="1" s="1"/>
  <c r="X154" i="1"/>
  <c r="X156" i="1" s="1"/>
  <c r="ET154" i="1"/>
  <c r="ET156" i="1" s="1"/>
  <c r="FS217" i="1"/>
  <c r="FS222" i="1" s="1"/>
  <c r="FS227" i="1" s="1"/>
  <c r="CA247" i="1"/>
  <c r="CA229" i="1"/>
  <c r="EO217" i="1"/>
  <c r="EO222" i="1" s="1"/>
  <c r="EO227" i="1" s="1"/>
  <c r="DM154" i="1"/>
  <c r="DM156" i="1" s="1"/>
  <c r="DD154" i="1"/>
  <c r="DD156" i="1" s="1"/>
  <c r="FO158" i="1"/>
  <c r="FO160" i="1"/>
  <c r="FO162" i="1" s="1"/>
  <c r="FO213" i="1" s="1"/>
  <c r="FO214" i="1" s="1"/>
  <c r="AJ154" i="1"/>
  <c r="AJ156" i="1" s="1"/>
  <c r="W154" i="1"/>
  <c r="W156" i="1" s="1"/>
  <c r="CH154" i="1"/>
  <c r="CH156" i="1" s="1"/>
  <c r="EW154" i="1"/>
  <c r="EW156" i="1" s="1"/>
  <c r="AV154" i="1"/>
  <c r="AV156" i="1" s="1"/>
  <c r="BG158" i="1"/>
  <c r="BG160" i="1" s="1"/>
  <c r="BG162" i="1" s="1"/>
  <c r="BG213" i="1" s="1"/>
  <c r="BG214" i="1" s="1"/>
  <c r="DL193" i="1"/>
  <c r="DL219" i="1" s="1"/>
  <c r="CI158" i="1"/>
  <c r="CI160" i="1"/>
  <c r="CI162" i="1" s="1"/>
  <c r="CI213" i="1" s="1"/>
  <c r="CI214" i="1" s="1"/>
  <c r="FB154" i="1"/>
  <c r="FB156" i="1" s="1"/>
  <c r="EC217" i="1"/>
  <c r="EC222" i="1" s="1"/>
  <c r="EC227" i="1" s="1"/>
  <c r="CS154" i="1"/>
  <c r="CS156" i="1" s="1"/>
  <c r="AO193" i="1"/>
  <c r="AO219" i="1" s="1"/>
  <c r="E214" i="1"/>
  <c r="E217" i="1" s="1"/>
  <c r="E222" i="1" s="1"/>
  <c r="E227" i="1" s="1"/>
  <c r="O154" i="1"/>
  <c r="O156" i="1" s="1"/>
  <c r="BA193" i="1"/>
  <c r="BA219" i="1" s="1"/>
  <c r="BR158" i="1"/>
  <c r="BR160" i="1" s="1"/>
  <c r="BR162" i="1" s="1"/>
  <c r="BR213" i="1" s="1"/>
  <c r="BR214" i="1" s="1"/>
  <c r="AZ158" i="1"/>
  <c r="AZ160" i="1"/>
  <c r="AZ162" i="1" s="1"/>
  <c r="AZ213" i="1" s="1"/>
  <c r="DH193" i="1"/>
  <c r="DH219" i="1" s="1"/>
  <c r="CA235" i="1"/>
  <c r="EQ154" i="1"/>
  <c r="EQ156" i="1" s="1"/>
  <c r="FT154" i="1"/>
  <c r="FT156" i="1" s="1"/>
  <c r="FC154" i="1"/>
  <c r="FC156" i="1" s="1"/>
  <c r="FN158" i="1"/>
  <c r="FN160" i="1"/>
  <c r="FN162" i="1" s="1"/>
  <c r="FN213" i="1" s="1"/>
  <c r="FN214" i="1" s="1"/>
  <c r="DL160" i="1"/>
  <c r="DL162" i="1" s="1"/>
  <c r="DL213" i="1" s="1"/>
  <c r="DL158" i="1"/>
  <c r="BY193" i="1"/>
  <c r="BY219" i="1" s="1"/>
  <c r="EP217" i="1"/>
  <c r="EP222" i="1" s="1"/>
  <c r="EP227" i="1" s="1"/>
  <c r="I193" i="1"/>
  <c r="I219" i="1" s="1"/>
  <c r="AD154" i="1"/>
  <c r="AD156" i="1" s="1"/>
  <c r="DR158" i="1"/>
  <c r="DR160" i="1"/>
  <c r="DR162" i="1" s="1"/>
  <c r="DR213" i="1" s="1"/>
  <c r="DO193" i="1"/>
  <c r="DO219" i="1" s="1"/>
  <c r="AZ214" i="1"/>
  <c r="CT154" i="1"/>
  <c r="CT156" i="1" s="1"/>
  <c r="CA238" i="1"/>
  <c r="DN158" i="1"/>
  <c r="DN160" i="1"/>
  <c r="DN162" i="1" s="1"/>
  <c r="DN213" i="1" s="1"/>
  <c r="DH158" i="1"/>
  <c r="DH160" i="1" s="1"/>
  <c r="DH162" i="1" s="1"/>
  <c r="DH213" i="1" s="1"/>
  <c r="DH214" i="1" s="1"/>
  <c r="DQ154" i="1"/>
  <c r="DQ156" i="1" s="1"/>
  <c r="AC154" i="1"/>
  <c r="AC156" i="1" s="1"/>
  <c r="BV154" i="1"/>
  <c r="BV156" i="1" s="1"/>
  <c r="FF154" i="1"/>
  <c r="FF156" i="1" s="1"/>
  <c r="CP154" i="1"/>
  <c r="CP156" i="1" s="1"/>
  <c r="DL214" i="1"/>
  <c r="DL217" i="1" s="1"/>
  <c r="DL222" i="1" s="1"/>
  <c r="DL227" i="1" s="1"/>
  <c r="EA154" i="1"/>
  <c r="EA156" i="1" s="1"/>
  <c r="EU193" i="1"/>
  <c r="EU219" i="1" s="1"/>
  <c r="BY158" i="1"/>
  <c r="BY160" i="1"/>
  <c r="BY162" i="1" s="1"/>
  <c r="AP193" i="1"/>
  <c r="AP219" i="1" s="1"/>
  <c r="AO160" i="1"/>
  <c r="AO162" i="1" s="1"/>
  <c r="AO213" i="1" s="1"/>
  <c r="AO214" i="1" s="1"/>
  <c r="AO158" i="1"/>
  <c r="F154" i="1"/>
  <c r="F156" i="1" s="1"/>
  <c r="FE154" i="1"/>
  <c r="FE156" i="1" s="1"/>
  <c r="BM154" i="1"/>
  <c r="BM156" i="1" s="1"/>
  <c r="AM154" i="1"/>
  <c r="AM156" i="1" s="1"/>
  <c r="DT154" i="1"/>
  <c r="DT156" i="1" s="1"/>
  <c r="DJ154" i="1"/>
  <c r="DJ156" i="1" s="1"/>
  <c r="DR214" i="1"/>
  <c r="BW154" i="1"/>
  <c r="BW156" i="1" s="1"/>
  <c r="EY158" i="1"/>
  <c r="EY160" i="1"/>
  <c r="EY162" i="1" s="1"/>
  <c r="AA154" i="1"/>
  <c r="AA156" i="1" s="1"/>
  <c r="FH154" i="1"/>
  <c r="FH156" i="1" s="1"/>
  <c r="BC193" i="1"/>
  <c r="BC219" i="1" s="1"/>
  <c r="DN214" i="1"/>
  <c r="DN217" i="1" s="1"/>
  <c r="DI158" i="1"/>
  <c r="DI160" i="1"/>
  <c r="DI162" i="1" s="1"/>
  <c r="DI213" i="1" s="1"/>
  <c r="DI214" i="1" s="1"/>
  <c r="DY214" i="1"/>
  <c r="DY217" i="1" s="1"/>
  <c r="DY222" i="1" s="1"/>
  <c r="DY227" i="1" s="1"/>
  <c r="FJ154" i="1"/>
  <c r="FJ156" i="1" s="1"/>
  <c r="BT217" i="1"/>
  <c r="BT222" i="1" s="1"/>
  <c r="BT227" i="1" s="1"/>
  <c r="S193" i="1"/>
  <c r="S219" i="1" s="1"/>
  <c r="BE154" i="1"/>
  <c r="BE156" i="1" s="1"/>
  <c r="BO193" i="1"/>
  <c r="BO219" i="1" s="1"/>
  <c r="DF193" i="1"/>
  <c r="DF219" i="1" s="1"/>
  <c r="EN193" i="1"/>
  <c r="EN219" i="1" s="1"/>
  <c r="BK154" i="1"/>
  <c r="BK156" i="1" s="1"/>
  <c r="I158" i="1"/>
  <c r="I160" i="1" s="1"/>
  <c r="I162" i="1" s="1"/>
  <c r="I213" i="1" s="1"/>
  <c r="I214" i="1" s="1"/>
  <c r="CR154" i="1"/>
  <c r="CR156" i="1" s="1"/>
  <c r="BA158" i="1"/>
  <c r="BA160" i="1" s="1"/>
  <c r="BA162" i="1" s="1"/>
  <c r="BA213" i="1" s="1"/>
  <c r="BA214" i="1" s="1"/>
  <c r="FX217" i="1"/>
  <c r="FX222" i="1" s="1"/>
  <c r="FX227" i="1" s="1"/>
  <c r="EK154" i="1"/>
  <c r="EK156" i="1" s="1"/>
  <c r="ED154" i="1"/>
  <c r="ED156" i="1" s="1"/>
  <c r="CC154" i="1"/>
  <c r="CC156" i="1" s="1"/>
  <c r="CA237" i="1"/>
  <c r="BL154" i="1"/>
  <c r="BL156" i="1" s="1"/>
  <c r="CG154" i="1"/>
  <c r="CG156" i="1" s="1"/>
  <c r="FD154" i="1"/>
  <c r="FD156" i="1" s="1"/>
  <c r="D193" i="1"/>
  <c r="D219" i="1" s="1"/>
  <c r="AW214" i="1"/>
  <c r="AW217" i="1" s="1"/>
  <c r="AW222" i="1" s="1"/>
  <c r="AW227" i="1" s="1"/>
  <c r="S160" i="1"/>
  <c r="S162" i="1" s="1"/>
  <c r="S213" i="1" s="1"/>
  <c r="S158" i="1"/>
  <c r="Q193" i="1"/>
  <c r="Q219" i="1" s="1"/>
  <c r="DP214" i="1"/>
  <c r="DP217" i="1" s="1"/>
  <c r="DP222" i="1" s="1"/>
  <c r="DP227" i="1" s="1"/>
  <c r="BO158" i="1"/>
  <c r="BO160" i="1" s="1"/>
  <c r="BO162" i="1" s="1"/>
  <c r="BO213" i="1" s="1"/>
  <c r="BO214" i="1" s="1"/>
  <c r="AZ193" i="1"/>
  <c r="AZ219" i="1" s="1"/>
  <c r="EU160" i="1"/>
  <c r="EU162" i="1" s="1"/>
  <c r="EU213" i="1" s="1"/>
  <c r="EU214" i="1" s="1"/>
  <c r="EU158" i="1"/>
  <c r="BX217" i="1"/>
  <c r="BX222" i="1" s="1"/>
  <c r="BX227" i="1" s="1"/>
  <c r="EL193" i="1"/>
  <c r="EL219" i="1" s="1"/>
  <c r="BN193" i="1"/>
  <c r="BN219" i="1" s="1"/>
  <c r="EY193" i="1"/>
  <c r="EY219" i="1" s="1"/>
  <c r="CW154" i="1"/>
  <c r="CW156" i="1" s="1"/>
  <c r="C199" i="1"/>
  <c r="C182" i="1"/>
  <c r="C150" i="1"/>
  <c r="C152" i="1"/>
  <c r="FZ103" i="1"/>
  <c r="C109" i="1"/>
  <c r="C112" i="1"/>
  <c r="C115" i="1"/>
  <c r="C104" i="1"/>
  <c r="FZ104" i="1" s="1"/>
  <c r="AQ154" i="1"/>
  <c r="AQ156" i="1" s="1"/>
  <c r="CO154" i="1"/>
  <c r="CO156" i="1" s="1"/>
  <c r="AP158" i="1"/>
  <c r="AP160" i="1" s="1"/>
  <c r="AP162" i="1" s="1"/>
  <c r="AP213" i="1" s="1"/>
  <c r="AP214" i="1" s="1"/>
  <c r="BZ154" i="1"/>
  <c r="BZ156" i="1" s="1"/>
  <c r="C142" i="1"/>
  <c r="C146" i="1" s="1"/>
  <c r="C148" i="1" s="1"/>
  <c r="FZ148" i="1" s="1"/>
  <c r="BC160" i="1"/>
  <c r="BC162" i="1" s="1"/>
  <c r="BC213" i="1" s="1"/>
  <c r="BC214" i="1" s="1"/>
  <c r="BC158" i="1"/>
  <c r="CX193" i="1"/>
  <c r="CX219" i="1" s="1"/>
  <c r="EV154" i="1"/>
  <c r="EV156" i="1" s="1"/>
  <c r="AS154" i="1"/>
  <c r="AS156" i="1" s="1"/>
  <c r="D158" i="1"/>
  <c r="D160" i="1" s="1"/>
  <c r="D162" i="1" s="1"/>
  <c r="D213" i="1" s="1"/>
  <c r="D214" i="1" s="1"/>
  <c r="S214" i="1"/>
  <c r="S217" i="1" s="1"/>
  <c r="S222" i="1" s="1"/>
  <c r="S227" i="1" s="1"/>
  <c r="DF158" i="1"/>
  <c r="DF160" i="1" s="1"/>
  <c r="DF162" i="1" s="1"/>
  <c r="DF213" i="1" s="1"/>
  <c r="DF214" i="1" s="1"/>
  <c r="EB193" i="1"/>
  <c r="EB219" i="1" s="1"/>
  <c r="AN154" i="1"/>
  <c r="AN156" i="1" s="1"/>
  <c r="CJ193" i="1"/>
  <c r="CJ219" i="1" s="1"/>
  <c r="DS193" i="1"/>
  <c r="DS219" i="1" s="1"/>
  <c r="CN154" i="1"/>
  <c r="CN156" i="1" s="1"/>
  <c r="DX214" i="1"/>
  <c r="DX217" i="1" s="1"/>
  <c r="DX222" i="1" s="1"/>
  <c r="DX227" i="1" s="1"/>
  <c r="CE217" i="1"/>
  <c r="CE222" i="1" s="1"/>
  <c r="CE227" i="1" s="1"/>
  <c r="FV158" i="1"/>
  <c r="FV160" i="1" s="1"/>
  <c r="FV162" i="1" s="1"/>
  <c r="FV213" i="1" s="1"/>
  <c r="FV214" i="1" s="1"/>
  <c r="BI154" i="1"/>
  <c r="BI156" i="1" s="1"/>
  <c r="AY154" i="1"/>
  <c r="AY156" i="1" s="1"/>
  <c r="FM154" i="1"/>
  <c r="FM156" i="1" s="1"/>
  <c r="CQ193" i="1"/>
  <c r="CQ219" i="1" s="1"/>
  <c r="CX158" i="1"/>
  <c r="CX160" i="1" s="1"/>
  <c r="CX162" i="1" s="1"/>
  <c r="CX213" i="1" s="1"/>
  <c r="CX214" i="1" s="1"/>
  <c r="DE214" i="1"/>
  <c r="DE217" i="1" s="1"/>
  <c r="DE222" i="1" s="1"/>
  <c r="DE227" i="1" s="1"/>
  <c r="Q158" i="1"/>
  <c r="Q160" i="1" s="1"/>
  <c r="Q162" i="1" s="1"/>
  <c r="Q213" i="1" s="1"/>
  <c r="Q214" i="1" s="1"/>
  <c r="BP154" i="1"/>
  <c r="BP156" i="1" s="1"/>
  <c r="EB158" i="1"/>
  <c r="EB160" i="1" s="1"/>
  <c r="EB162" i="1" s="1"/>
  <c r="EB213" i="1" s="1"/>
  <c r="EB214" i="1" s="1"/>
  <c r="EX214" i="1"/>
  <c r="EX217" i="1" s="1"/>
  <c r="EX222" i="1" s="1"/>
  <c r="EX227" i="1" s="1"/>
  <c r="CY154" i="1"/>
  <c r="CY156" i="1" s="1"/>
  <c r="EL158" i="1"/>
  <c r="EL160" i="1"/>
  <c r="EL162" i="1" s="1"/>
  <c r="EL213" i="1" s="1"/>
  <c r="EL214" i="1" s="1"/>
  <c r="BN158" i="1"/>
  <c r="BN160" i="1" s="1"/>
  <c r="BN162" i="1" s="1"/>
  <c r="BN213" i="1" s="1"/>
  <c r="BN214" i="1" s="1"/>
  <c r="EM154" i="1"/>
  <c r="EM156" i="1" s="1"/>
  <c r="AL154" i="1"/>
  <c r="AL156" i="1" s="1"/>
  <c r="BB193" i="1"/>
  <c r="BB219" i="1" s="1"/>
  <c r="V154" i="1"/>
  <c r="V156" i="1" s="1"/>
  <c r="EI193" i="1"/>
  <c r="EI219" i="1" s="1"/>
  <c r="EF193" i="1"/>
  <c r="EF219" i="1" s="1"/>
  <c r="FZ127" i="1"/>
  <c r="DN327" i="1"/>
  <c r="DN326" i="1" s="1"/>
  <c r="DN193" i="1"/>
  <c r="DN219" i="1" s="1"/>
  <c r="FW154" i="1"/>
  <c r="FW156" i="1" s="1"/>
  <c r="FP327" i="1"/>
  <c r="FP326" i="1" s="1"/>
  <c r="FP193" i="1"/>
  <c r="FP219" i="1" s="1"/>
  <c r="AT154" i="1"/>
  <c r="AT156" i="1" s="1"/>
  <c r="DB214" i="1"/>
  <c r="DB217" i="1" s="1"/>
  <c r="DB222" i="1" s="1"/>
  <c r="DB227" i="1" s="1"/>
  <c r="EG154" i="1"/>
  <c r="EG156" i="1" s="1"/>
  <c r="CL154" i="1"/>
  <c r="CL156" i="1" s="1"/>
  <c r="G154" i="1"/>
  <c r="G156" i="1" s="1"/>
  <c r="CM193" i="1"/>
  <c r="CM219" i="1" s="1"/>
  <c r="N154" i="1"/>
  <c r="N156" i="1" s="1"/>
  <c r="J193" i="1"/>
  <c r="J219" i="1" s="1"/>
  <c r="DU154" i="1"/>
  <c r="DU156" i="1" s="1"/>
  <c r="FG214" i="1"/>
  <c r="FG217" i="1" s="1"/>
  <c r="FG222" i="1" s="1"/>
  <c r="FG227" i="1" s="1"/>
  <c r="CJ158" i="1"/>
  <c r="CJ160" i="1" s="1"/>
  <c r="CJ162" i="1" s="1"/>
  <c r="CJ213" i="1" s="1"/>
  <c r="CJ214" i="1" s="1"/>
  <c r="BS193" i="1"/>
  <c r="BS219" i="1" s="1"/>
  <c r="BH154" i="1"/>
  <c r="BH156" i="1" s="1"/>
  <c r="Z154" i="1"/>
  <c r="Z156" i="1" s="1"/>
  <c r="AF214" i="1"/>
  <c r="AF217" i="1" s="1"/>
  <c r="AF222" i="1" s="1"/>
  <c r="AF227" i="1" s="1"/>
  <c r="DS158" i="1"/>
  <c r="DS160" i="1"/>
  <c r="DS162" i="1" s="1"/>
  <c r="DS213" i="1" s="1"/>
  <c r="DS214" i="1" s="1"/>
  <c r="BB214" i="1"/>
  <c r="BB217" i="1" s="1"/>
  <c r="BB222" i="1" s="1"/>
  <c r="BB227" i="1" s="1"/>
  <c r="AP217" i="1" l="1"/>
  <c r="AP222" i="1" s="1"/>
  <c r="AP227" i="1" s="1"/>
  <c r="AP327" i="1"/>
  <c r="AP326" i="1" s="1"/>
  <c r="CI217" i="1"/>
  <c r="CI222" i="1" s="1"/>
  <c r="CI227" i="1" s="1"/>
  <c r="CI327" i="1"/>
  <c r="CI326" i="1" s="1"/>
  <c r="Y217" i="1"/>
  <c r="Y222" i="1" s="1"/>
  <c r="Y227" i="1" s="1"/>
  <c r="Y327" i="1"/>
  <c r="Y326" i="1" s="1"/>
  <c r="EF217" i="1"/>
  <c r="EF222" i="1" s="1"/>
  <c r="EF227" i="1" s="1"/>
  <c r="EF327" i="1"/>
  <c r="EF326" i="1" s="1"/>
  <c r="CM217" i="1"/>
  <c r="CM222" i="1" s="1"/>
  <c r="CM227" i="1" s="1"/>
  <c r="CM327" i="1"/>
  <c r="CM326" i="1" s="1"/>
  <c r="CX217" i="1"/>
  <c r="CX222" i="1" s="1"/>
  <c r="CX227" i="1" s="1"/>
  <c r="CX327" i="1"/>
  <c r="CX326" i="1" s="1"/>
  <c r="I217" i="1"/>
  <c r="I222" i="1" s="1"/>
  <c r="I227" i="1" s="1"/>
  <c r="I327" i="1"/>
  <c r="I326" i="1" s="1"/>
  <c r="M217" i="1"/>
  <c r="M222" i="1" s="1"/>
  <c r="M227" i="1" s="1"/>
  <c r="M327" i="1"/>
  <c r="M326" i="1" s="1"/>
  <c r="DK217" i="1"/>
  <c r="DK222" i="1" s="1"/>
  <c r="DK227" i="1" s="1"/>
  <c r="DK327" i="1"/>
  <c r="DK326" i="1" s="1"/>
  <c r="J217" i="1"/>
  <c r="J222" i="1" s="1"/>
  <c r="J227" i="1" s="1"/>
  <c r="J327" i="1"/>
  <c r="J326" i="1" s="1"/>
  <c r="DF217" i="1"/>
  <c r="DF222" i="1" s="1"/>
  <c r="DF227" i="1" s="1"/>
  <c r="DF327" i="1"/>
  <c r="DF326" i="1" s="1"/>
  <c r="L217" i="1"/>
  <c r="L222" i="1" s="1"/>
  <c r="L227" i="1" s="1"/>
  <c r="L327" i="1"/>
  <c r="L326" i="1" s="1"/>
  <c r="AH217" i="1"/>
  <c r="AH222" i="1" s="1"/>
  <c r="AH227" i="1" s="1"/>
  <c r="AH327" i="1"/>
  <c r="AH326" i="1" s="1"/>
  <c r="BG217" i="1"/>
  <c r="BG222" i="1" s="1"/>
  <c r="BG227" i="1" s="1"/>
  <c r="BG327" i="1"/>
  <c r="BG326" i="1" s="1"/>
  <c r="EN217" i="1"/>
  <c r="EN222" i="1" s="1"/>
  <c r="EN227" i="1" s="1"/>
  <c r="EN327" i="1"/>
  <c r="EN326" i="1" s="1"/>
  <c r="BN217" i="1"/>
  <c r="BN222" i="1" s="1"/>
  <c r="BN227" i="1" s="1"/>
  <c r="BN327" i="1"/>
  <c r="BN326" i="1" s="1"/>
  <c r="D217" i="1"/>
  <c r="D222" i="1" s="1"/>
  <c r="D227" i="1" s="1"/>
  <c r="D327" i="1"/>
  <c r="D326" i="1" s="1"/>
  <c r="AO217" i="1"/>
  <c r="AO222" i="1" s="1"/>
  <c r="AO227" i="1" s="1"/>
  <c r="AO327" i="1"/>
  <c r="AO326" i="1" s="1"/>
  <c r="DH217" i="1"/>
  <c r="DH222" i="1" s="1"/>
  <c r="DH227" i="1" s="1"/>
  <c r="DH327" i="1"/>
  <c r="DH326" i="1" s="1"/>
  <c r="BR217" i="1"/>
  <c r="BR222" i="1" s="1"/>
  <c r="BR227" i="1" s="1"/>
  <c r="BR327" i="1"/>
  <c r="BR326" i="1" s="1"/>
  <c r="CQ217" i="1"/>
  <c r="CQ222" i="1" s="1"/>
  <c r="CQ227" i="1" s="1"/>
  <c r="CQ327" i="1"/>
  <c r="CQ326" i="1" s="1"/>
  <c r="CJ217" i="1"/>
  <c r="CJ222" i="1" s="1"/>
  <c r="CJ227" i="1" s="1"/>
  <c r="CJ327" i="1"/>
  <c r="CJ326" i="1" s="1"/>
  <c r="EL217" i="1"/>
  <c r="EL222" i="1" s="1"/>
  <c r="EL227" i="1" s="1"/>
  <c r="EL327" i="1"/>
  <c r="EL326" i="1" s="1"/>
  <c r="EI217" i="1"/>
  <c r="EI222" i="1" s="1"/>
  <c r="EI227" i="1" s="1"/>
  <c r="EI327" i="1"/>
  <c r="EI326" i="1" s="1"/>
  <c r="FU217" i="1"/>
  <c r="FU222" i="1" s="1"/>
  <c r="FU227" i="1" s="1"/>
  <c r="FU327" i="1"/>
  <c r="FU326" i="1" s="1"/>
  <c r="FV217" i="1"/>
  <c r="FV222" i="1" s="1"/>
  <c r="FV227" i="1" s="1"/>
  <c r="FV327" i="1"/>
  <c r="FV326" i="1" s="1"/>
  <c r="EU217" i="1"/>
  <c r="EU222" i="1" s="1"/>
  <c r="EU227" i="1" s="1"/>
  <c r="EU327" i="1"/>
  <c r="EU326" i="1" s="1"/>
  <c r="FN217" i="1"/>
  <c r="FN222" i="1" s="1"/>
  <c r="FN227" i="1" s="1"/>
  <c r="FN327" i="1"/>
  <c r="FN326" i="1" s="1"/>
  <c r="BO217" i="1"/>
  <c r="BO222" i="1" s="1"/>
  <c r="BO227" i="1" s="1"/>
  <c r="BO327" i="1"/>
  <c r="BO326" i="1" s="1"/>
  <c r="CZ217" i="1"/>
  <c r="CZ222" i="1" s="1"/>
  <c r="CZ227" i="1" s="1"/>
  <c r="CZ327" i="1"/>
  <c r="CZ326" i="1" s="1"/>
  <c r="EJ217" i="1"/>
  <c r="EJ222" i="1" s="1"/>
  <c r="EJ227" i="1" s="1"/>
  <c r="EJ327" i="1"/>
  <c r="EJ326" i="1" s="1"/>
  <c r="EB217" i="1"/>
  <c r="EB222" i="1" s="1"/>
  <c r="EB227" i="1" s="1"/>
  <c r="EB327" i="1"/>
  <c r="EB326" i="1" s="1"/>
  <c r="BC217" i="1"/>
  <c r="BC222" i="1" s="1"/>
  <c r="BC227" i="1" s="1"/>
  <c r="BC327" i="1"/>
  <c r="BC326" i="1" s="1"/>
  <c r="FO217" i="1"/>
  <c r="FO222" i="1" s="1"/>
  <c r="FO227" i="1" s="1"/>
  <c r="FO327" i="1"/>
  <c r="FO326" i="1" s="1"/>
  <c r="DO217" i="1"/>
  <c r="DO222" i="1" s="1"/>
  <c r="DO227" i="1" s="1"/>
  <c r="DO327" i="1"/>
  <c r="DO326" i="1" s="1"/>
  <c r="BS217" i="1"/>
  <c r="BS222" i="1" s="1"/>
  <c r="BS227" i="1" s="1"/>
  <c r="BS327" i="1"/>
  <c r="BS326" i="1" s="1"/>
  <c r="DS217" i="1"/>
  <c r="DS222" i="1" s="1"/>
  <c r="DS227" i="1" s="1"/>
  <c r="DS327" i="1"/>
  <c r="DS326" i="1" s="1"/>
  <c r="Q217" i="1"/>
  <c r="Q222" i="1" s="1"/>
  <c r="Q227" i="1" s="1"/>
  <c r="Q327" i="1"/>
  <c r="Q326" i="1" s="1"/>
  <c r="BA217" i="1"/>
  <c r="BA222" i="1" s="1"/>
  <c r="BA227" i="1" s="1"/>
  <c r="BA327" i="1"/>
  <c r="BA326" i="1" s="1"/>
  <c r="DI217" i="1"/>
  <c r="DI222" i="1" s="1"/>
  <c r="DI227" i="1" s="1"/>
  <c r="DI327" i="1"/>
  <c r="DI326" i="1" s="1"/>
  <c r="FG247" i="1"/>
  <c r="FG229" i="1"/>
  <c r="FG235" i="1"/>
  <c r="FG238" i="1"/>
  <c r="FG237" i="1"/>
  <c r="DE247" i="1"/>
  <c r="DE229" i="1"/>
  <c r="DE238" i="1"/>
  <c r="DE237" i="1"/>
  <c r="DE235" i="1"/>
  <c r="DE239" i="1" s="1"/>
  <c r="DE243" i="1" s="1"/>
  <c r="DE248" i="1" s="1"/>
  <c r="C186" i="1"/>
  <c r="C192" i="1"/>
  <c r="EK158" i="1"/>
  <c r="EK160" i="1"/>
  <c r="EK162" i="1" s="1"/>
  <c r="EK213" i="1" s="1"/>
  <c r="EK214" i="1" s="1"/>
  <c r="EK217" i="1" s="1"/>
  <c r="EK222" i="1" s="1"/>
  <c r="EK227" i="1" s="1"/>
  <c r="BK158" i="1"/>
  <c r="BK160" i="1"/>
  <c r="BK162" i="1" s="1"/>
  <c r="BK213" i="1" s="1"/>
  <c r="BK214" i="1" s="1"/>
  <c r="BK217" i="1" s="1"/>
  <c r="BK222" i="1" s="1"/>
  <c r="BK227" i="1" s="1"/>
  <c r="BT229" i="1"/>
  <c r="BT247" i="1"/>
  <c r="BT237" i="1"/>
  <c r="BT235" i="1"/>
  <c r="BT239" i="1" s="1"/>
  <c r="BT243" i="1" s="1"/>
  <c r="BT248" i="1" s="1"/>
  <c r="BT238" i="1"/>
  <c r="FH158" i="1"/>
  <c r="FH160" i="1" s="1"/>
  <c r="FH162" i="1" s="1"/>
  <c r="FH213" i="1" s="1"/>
  <c r="FH214" i="1" s="1"/>
  <c r="FH217" i="1" s="1"/>
  <c r="FH222" i="1" s="1"/>
  <c r="FH227" i="1" s="1"/>
  <c r="DJ158" i="1"/>
  <c r="DJ160" i="1" s="1"/>
  <c r="DJ162" i="1" s="1"/>
  <c r="DJ213" i="1" s="1"/>
  <c r="DJ214" i="1" s="1"/>
  <c r="DJ217" i="1" s="1"/>
  <c r="DJ222" i="1" s="1"/>
  <c r="DJ227" i="1" s="1"/>
  <c r="CP158" i="1"/>
  <c r="CP160" i="1" s="1"/>
  <c r="CP162" i="1" s="1"/>
  <c r="CP213" i="1" s="1"/>
  <c r="CP214" i="1" s="1"/>
  <c r="CP217" i="1" s="1"/>
  <c r="CP222" i="1" s="1"/>
  <c r="CP227" i="1" s="1"/>
  <c r="CS158" i="1"/>
  <c r="CS160" i="1" s="1"/>
  <c r="CS162" i="1" s="1"/>
  <c r="CS213" i="1" s="1"/>
  <c r="CS214" i="1" s="1"/>
  <c r="CS217" i="1" s="1"/>
  <c r="CS222" i="1" s="1"/>
  <c r="CS227" i="1" s="1"/>
  <c r="X158" i="1"/>
  <c r="X160" i="1" s="1"/>
  <c r="X162" i="1" s="1"/>
  <c r="X213" i="1" s="1"/>
  <c r="X214" i="1" s="1"/>
  <c r="X217" i="1" s="1"/>
  <c r="X222" i="1" s="1"/>
  <c r="X227" i="1" s="1"/>
  <c r="CK158" i="1"/>
  <c r="CK160" i="1" s="1"/>
  <c r="CK162" i="1" s="1"/>
  <c r="CK213" i="1" s="1"/>
  <c r="CK214" i="1" s="1"/>
  <c r="CK217" i="1" s="1"/>
  <c r="CK222" i="1" s="1"/>
  <c r="CK227" i="1" s="1"/>
  <c r="ER247" i="1"/>
  <c r="ER229" i="1"/>
  <c r="ER235" i="1"/>
  <c r="ER239" i="1" s="1"/>
  <c r="ER243" i="1" s="1"/>
  <c r="ER248" i="1" s="1"/>
  <c r="ER237" i="1"/>
  <c r="ER238" i="1"/>
  <c r="FW158" i="1"/>
  <c r="FW160" i="1"/>
  <c r="FW162" i="1" s="1"/>
  <c r="FW213" i="1" s="1"/>
  <c r="FW214" i="1" s="1"/>
  <c r="FW217" i="1" s="1"/>
  <c r="FW222" i="1" s="1"/>
  <c r="FW227" i="1" s="1"/>
  <c r="C257" i="1"/>
  <c r="C201" i="1"/>
  <c r="BL158" i="1"/>
  <c r="BL160" i="1"/>
  <c r="BL162" i="1" s="1"/>
  <c r="BL213" i="1" s="1"/>
  <c r="BL214" i="1" s="1"/>
  <c r="BL217" i="1" s="1"/>
  <c r="BL222" i="1" s="1"/>
  <c r="BL227" i="1" s="1"/>
  <c r="FX247" i="1"/>
  <c r="FX229" i="1"/>
  <c r="FX237" i="1"/>
  <c r="FX238" i="1"/>
  <c r="FX235" i="1"/>
  <c r="AC158" i="1"/>
  <c r="AC160" i="1" s="1"/>
  <c r="AC162" i="1" s="1"/>
  <c r="AC213" i="1" s="1"/>
  <c r="AC214" i="1" s="1"/>
  <c r="AC217" i="1" s="1"/>
  <c r="AC222" i="1" s="1"/>
  <c r="AC227" i="1" s="1"/>
  <c r="AZ217" i="1"/>
  <c r="AZ222" i="1" s="1"/>
  <c r="AZ227" i="1" s="1"/>
  <c r="AZ327" i="1"/>
  <c r="AZ326" i="1" s="1"/>
  <c r="EQ158" i="1"/>
  <c r="EQ160" i="1" s="1"/>
  <c r="EQ162" i="1" s="1"/>
  <c r="EQ213" i="1" s="1"/>
  <c r="EQ214" i="1" s="1"/>
  <c r="EQ217" i="1" s="1"/>
  <c r="EQ222" i="1" s="1"/>
  <c r="EQ227" i="1" s="1"/>
  <c r="AV158" i="1"/>
  <c r="AV160" i="1" s="1"/>
  <c r="AV162" i="1" s="1"/>
  <c r="AV213" i="1" s="1"/>
  <c r="AV214" i="1" s="1"/>
  <c r="AV217" i="1" s="1"/>
  <c r="AV222" i="1" s="1"/>
  <c r="AV227" i="1" s="1"/>
  <c r="FI247" i="1"/>
  <c r="FI229" i="1"/>
  <c r="FI235" i="1"/>
  <c r="FI239" i="1" s="1"/>
  <c r="FI243" i="1" s="1"/>
  <c r="FI248" i="1" s="1"/>
  <c r="FI237" i="1"/>
  <c r="FI238" i="1"/>
  <c r="DC247" i="1"/>
  <c r="DC229" i="1"/>
  <c r="DC237" i="1"/>
  <c r="DC238" i="1"/>
  <c r="DC235" i="1"/>
  <c r="BQ158" i="1"/>
  <c r="BQ160" i="1" s="1"/>
  <c r="BQ162" i="1" s="1"/>
  <c r="BQ213" i="1" s="1"/>
  <c r="BQ214" i="1" s="1"/>
  <c r="BQ217" i="1" s="1"/>
  <c r="BQ222" i="1" s="1"/>
  <c r="BQ227" i="1" s="1"/>
  <c r="AF229" i="1"/>
  <c r="AF247" i="1"/>
  <c r="AF238" i="1"/>
  <c r="AF237" i="1"/>
  <c r="AF235" i="1"/>
  <c r="DU158" i="1"/>
  <c r="DU160" i="1"/>
  <c r="DU162" i="1" s="1"/>
  <c r="DU213" i="1" s="1"/>
  <c r="DU214" i="1" s="1"/>
  <c r="DU217" i="1" s="1"/>
  <c r="DU222" i="1" s="1"/>
  <c r="DU227" i="1" s="1"/>
  <c r="BB327" i="1"/>
  <c r="BB326" i="1" s="1"/>
  <c r="AY158" i="1"/>
  <c r="AY160" i="1" s="1"/>
  <c r="AY162" i="1" s="1"/>
  <c r="AY213" i="1" s="1"/>
  <c r="AY214" i="1" s="1"/>
  <c r="AY217" i="1" s="1"/>
  <c r="AY222" i="1" s="1"/>
  <c r="AY227" i="1" s="1"/>
  <c r="S229" i="1"/>
  <c r="S247" i="1"/>
  <c r="S235" i="1"/>
  <c r="S237" i="1"/>
  <c r="S238" i="1"/>
  <c r="BZ158" i="1"/>
  <c r="BZ160" i="1"/>
  <c r="BZ162" i="1" s="1"/>
  <c r="BZ213" i="1" s="1"/>
  <c r="BZ214" i="1" s="1"/>
  <c r="BZ217" i="1" s="1"/>
  <c r="BZ222" i="1" s="1"/>
  <c r="BZ227" i="1" s="1"/>
  <c r="C119" i="1"/>
  <c r="C122" i="1"/>
  <c r="FJ158" i="1"/>
  <c r="FJ160" i="1"/>
  <c r="FJ162" i="1" s="1"/>
  <c r="FJ213" i="1" s="1"/>
  <c r="FJ214" i="1" s="1"/>
  <c r="FJ217" i="1" s="1"/>
  <c r="FJ222" i="1" s="1"/>
  <c r="FJ227" i="1" s="1"/>
  <c r="DT158" i="1"/>
  <c r="DT160" i="1"/>
  <c r="DT162" i="1" s="1"/>
  <c r="DT213" i="1" s="1"/>
  <c r="DT214" i="1" s="1"/>
  <c r="DT217" i="1" s="1"/>
  <c r="DT222" i="1" s="1"/>
  <c r="DT227" i="1" s="1"/>
  <c r="EC247" i="1"/>
  <c r="EC229" i="1"/>
  <c r="EC238" i="1"/>
  <c r="EC237" i="1"/>
  <c r="EC235" i="1"/>
  <c r="DD158" i="1"/>
  <c r="DD160" i="1" s="1"/>
  <c r="DD162" i="1" s="1"/>
  <c r="DD213" i="1" s="1"/>
  <c r="DD214" i="1" s="1"/>
  <c r="DD217" i="1" s="1"/>
  <c r="DD222" i="1" s="1"/>
  <c r="DD227" i="1" s="1"/>
  <c r="T158" i="1"/>
  <c r="T160" i="1" s="1"/>
  <c r="T162" i="1" s="1"/>
  <c r="T213" i="1" s="1"/>
  <c r="T214" i="1" s="1"/>
  <c r="T217" i="1" s="1"/>
  <c r="T222" i="1" s="1"/>
  <c r="T227" i="1" s="1"/>
  <c r="BD160" i="1"/>
  <c r="BD162" i="1" s="1"/>
  <c r="BD213" i="1" s="1"/>
  <c r="BD214" i="1" s="1"/>
  <c r="BD217" i="1" s="1"/>
  <c r="BD222" i="1" s="1"/>
  <c r="BD227" i="1" s="1"/>
  <c r="BD158" i="1"/>
  <c r="BF158" i="1"/>
  <c r="BF160" i="1" s="1"/>
  <c r="BF162" i="1" s="1"/>
  <c r="BF213" i="1" s="1"/>
  <c r="BF214" i="1" s="1"/>
  <c r="BF217" i="1" s="1"/>
  <c r="BF222" i="1" s="1"/>
  <c r="BF227" i="1" s="1"/>
  <c r="AR158" i="1"/>
  <c r="AR160" i="1"/>
  <c r="AR162" i="1" s="1"/>
  <c r="AR213" i="1" s="1"/>
  <c r="AR214" i="1" s="1"/>
  <c r="AR217" i="1" s="1"/>
  <c r="AR222" i="1" s="1"/>
  <c r="AR227" i="1" s="1"/>
  <c r="P158" i="1"/>
  <c r="P160" i="1" s="1"/>
  <c r="P162" i="1" s="1"/>
  <c r="P213" i="1" s="1"/>
  <c r="P214" i="1" s="1"/>
  <c r="P217" i="1" s="1"/>
  <c r="P222" i="1" s="1"/>
  <c r="P227" i="1" s="1"/>
  <c r="CY160" i="1"/>
  <c r="CY162" i="1" s="1"/>
  <c r="CY213" i="1" s="1"/>
  <c r="CY214" i="1" s="1"/>
  <c r="CY217" i="1" s="1"/>
  <c r="CY222" i="1" s="1"/>
  <c r="CY227" i="1" s="1"/>
  <c r="CY158" i="1"/>
  <c r="BX247" i="1"/>
  <c r="BX229" i="1"/>
  <c r="BX235" i="1"/>
  <c r="BX237" i="1"/>
  <c r="BX238" i="1"/>
  <c r="DY247" i="1"/>
  <c r="DY229" i="1"/>
  <c r="DY235" i="1"/>
  <c r="DY237" i="1"/>
  <c r="DY238" i="1"/>
  <c r="DQ158" i="1"/>
  <c r="DQ160" i="1" s="1"/>
  <c r="DQ162" i="1" s="1"/>
  <c r="DQ213" i="1" s="1"/>
  <c r="DQ214" i="1" s="1"/>
  <c r="DQ217" i="1" s="1"/>
  <c r="DQ222" i="1" s="1"/>
  <c r="DQ227" i="1" s="1"/>
  <c r="CA239" i="1"/>
  <c r="CA243" i="1" s="1"/>
  <c r="CA248" i="1" s="1"/>
  <c r="FB158" i="1"/>
  <c r="FB160" i="1"/>
  <c r="FB162" i="1" s="1"/>
  <c r="FB213" i="1" s="1"/>
  <c r="FB214" i="1" s="1"/>
  <c r="FB217" i="1" s="1"/>
  <c r="FB222" i="1" s="1"/>
  <c r="FB227" i="1" s="1"/>
  <c r="BJ158" i="1"/>
  <c r="BJ160" i="1"/>
  <c r="BJ162" i="1" s="1"/>
  <c r="BJ213" i="1" s="1"/>
  <c r="BJ214" i="1" s="1"/>
  <c r="BJ217" i="1" s="1"/>
  <c r="BJ222" i="1" s="1"/>
  <c r="BJ227" i="1" s="1"/>
  <c r="U158" i="1"/>
  <c r="U160" i="1"/>
  <c r="U162" i="1" s="1"/>
  <c r="U213" i="1" s="1"/>
  <c r="U214" i="1" s="1"/>
  <c r="U217" i="1" s="1"/>
  <c r="U222" i="1" s="1"/>
  <c r="U227" i="1" s="1"/>
  <c r="DA247" i="1"/>
  <c r="DA229" i="1"/>
  <c r="DA235" i="1"/>
  <c r="DA237" i="1"/>
  <c r="DA238" i="1"/>
  <c r="Z158" i="1"/>
  <c r="Z160" i="1" s="1"/>
  <c r="Z162" i="1" s="1"/>
  <c r="Z213" i="1" s="1"/>
  <c r="Z214" i="1" s="1"/>
  <c r="Z217" i="1" s="1"/>
  <c r="Z222" i="1" s="1"/>
  <c r="Z227" i="1" s="1"/>
  <c r="CL158" i="1"/>
  <c r="CL160" i="1" s="1"/>
  <c r="CL162" i="1" s="1"/>
  <c r="CL213" i="1" s="1"/>
  <c r="CL214" i="1" s="1"/>
  <c r="CL217" i="1" s="1"/>
  <c r="CL222" i="1" s="1"/>
  <c r="CL227" i="1" s="1"/>
  <c r="BI158" i="1"/>
  <c r="BI160" i="1" s="1"/>
  <c r="BI162" i="1" s="1"/>
  <c r="BI213" i="1" s="1"/>
  <c r="BI214" i="1" s="1"/>
  <c r="BI217" i="1" s="1"/>
  <c r="BI222" i="1" s="1"/>
  <c r="BI227" i="1" s="1"/>
  <c r="C111" i="1"/>
  <c r="C113" i="1" s="1"/>
  <c r="FZ109" i="1"/>
  <c r="AW247" i="1"/>
  <c r="AW249" i="1" s="1"/>
  <c r="AW229" i="1"/>
  <c r="AW237" i="1"/>
  <c r="AW238" i="1"/>
  <c r="AW235" i="1"/>
  <c r="AW239" i="1" s="1"/>
  <c r="AW243" i="1" s="1"/>
  <c r="AW248" i="1" s="1"/>
  <c r="CC158" i="1"/>
  <c r="CC160" i="1"/>
  <c r="CC162" i="1" s="1"/>
  <c r="CC213" i="1" s="1"/>
  <c r="CC214" i="1" s="1"/>
  <c r="CC217" i="1" s="1"/>
  <c r="CC222" i="1" s="1"/>
  <c r="CC227" i="1" s="1"/>
  <c r="AA158" i="1"/>
  <c r="AA160" i="1"/>
  <c r="AA162" i="1" s="1"/>
  <c r="AA213" i="1" s="1"/>
  <c r="AA214" i="1" s="1"/>
  <c r="AA217" i="1" s="1"/>
  <c r="AA222" i="1" s="1"/>
  <c r="AA227" i="1" s="1"/>
  <c r="AM158" i="1"/>
  <c r="AM160" i="1"/>
  <c r="AM162" i="1" s="1"/>
  <c r="AM213" i="1" s="1"/>
  <c r="AM214" i="1" s="1"/>
  <c r="AM217" i="1" s="1"/>
  <c r="AM222" i="1" s="1"/>
  <c r="AM227" i="1" s="1"/>
  <c r="FC158" i="1"/>
  <c r="FC160" i="1"/>
  <c r="FC162" i="1" s="1"/>
  <c r="FC213" i="1" s="1"/>
  <c r="FC214" i="1" s="1"/>
  <c r="FC217" i="1" s="1"/>
  <c r="FC222" i="1" s="1"/>
  <c r="FC227" i="1" s="1"/>
  <c r="O158" i="1"/>
  <c r="O160" i="1"/>
  <c r="O162" i="1" s="1"/>
  <c r="O213" i="1" s="1"/>
  <c r="O214" i="1" s="1"/>
  <c r="O217" i="1" s="1"/>
  <c r="O222" i="1" s="1"/>
  <c r="O227" i="1" s="1"/>
  <c r="EW158" i="1"/>
  <c r="EW160" i="1"/>
  <c r="EW162" i="1" s="1"/>
  <c r="EW213" i="1" s="1"/>
  <c r="EW214" i="1" s="1"/>
  <c r="EW217" i="1" s="1"/>
  <c r="EW222" i="1" s="1"/>
  <c r="EW227" i="1" s="1"/>
  <c r="DM158" i="1"/>
  <c r="DM160" i="1"/>
  <c r="DM162" i="1" s="1"/>
  <c r="DM213" i="1" s="1"/>
  <c r="DM214" i="1" s="1"/>
  <c r="DM217" i="1" s="1"/>
  <c r="DM222" i="1" s="1"/>
  <c r="DM227" i="1" s="1"/>
  <c r="ES158" i="1"/>
  <c r="ES160" i="1"/>
  <c r="ES162" i="1" s="1"/>
  <c r="ES213" i="1" s="1"/>
  <c r="ES214" i="1" s="1"/>
  <c r="ES217" i="1" s="1"/>
  <c r="ES222" i="1" s="1"/>
  <c r="ES227" i="1" s="1"/>
  <c r="FP222" i="1"/>
  <c r="FP227" i="1" s="1"/>
  <c r="CV247" i="1"/>
  <c r="CV229" i="1"/>
  <c r="CV235" i="1"/>
  <c r="CV239" i="1" s="1"/>
  <c r="CV243" i="1" s="1"/>
  <c r="CV248" i="1" s="1"/>
  <c r="CV237" i="1"/>
  <c r="CV238" i="1"/>
  <c r="FR247" i="1"/>
  <c r="FR229" i="1"/>
  <c r="FR237" i="1"/>
  <c r="FR238" i="1"/>
  <c r="FR235" i="1"/>
  <c r="FI327" i="1"/>
  <c r="FI326" i="1" s="1"/>
  <c r="AL158" i="1"/>
  <c r="AL160" i="1"/>
  <c r="AL162" i="1" s="1"/>
  <c r="AL213" i="1" s="1"/>
  <c r="AL214" i="1" s="1"/>
  <c r="AL217" i="1" s="1"/>
  <c r="AL222" i="1" s="1"/>
  <c r="AL227" i="1" s="1"/>
  <c r="EX247" i="1"/>
  <c r="EX229" i="1"/>
  <c r="EX238" i="1"/>
  <c r="EX235" i="1"/>
  <c r="EX239" i="1" s="1"/>
  <c r="EX243" i="1" s="1"/>
  <c r="EX248" i="1" s="1"/>
  <c r="EX237" i="1"/>
  <c r="CR158" i="1"/>
  <c r="CR160" i="1" s="1"/>
  <c r="CR162" i="1" s="1"/>
  <c r="CR213" i="1" s="1"/>
  <c r="CR214" i="1" s="1"/>
  <c r="CR217" i="1" s="1"/>
  <c r="CR222" i="1" s="1"/>
  <c r="CR227" i="1" s="1"/>
  <c r="EY213" i="1"/>
  <c r="EY214" i="1" s="1"/>
  <c r="EY217" i="1" s="1"/>
  <c r="EY222" i="1" s="1"/>
  <c r="EY227" i="1" s="1"/>
  <c r="EY164" i="1"/>
  <c r="BY213" i="1"/>
  <c r="BY214" i="1" s="1"/>
  <c r="BY164" i="1"/>
  <c r="EP247" i="1"/>
  <c r="EP229" i="1"/>
  <c r="EP235" i="1"/>
  <c r="EP239" i="1" s="1"/>
  <c r="EP243" i="1" s="1"/>
  <c r="EP248" i="1" s="1"/>
  <c r="EP238" i="1"/>
  <c r="EP237" i="1"/>
  <c r="E247" i="1"/>
  <c r="E229" i="1"/>
  <c r="E238" i="1"/>
  <c r="E235" i="1"/>
  <c r="E239" i="1" s="1"/>
  <c r="E243" i="1" s="1"/>
  <c r="E248" i="1" s="1"/>
  <c r="E237" i="1"/>
  <c r="CH158" i="1"/>
  <c r="CH160" i="1" s="1"/>
  <c r="CH162" i="1" s="1"/>
  <c r="CH213" i="1" s="1"/>
  <c r="CH214" i="1" s="1"/>
  <c r="CH217" i="1" s="1"/>
  <c r="CH222" i="1" s="1"/>
  <c r="CH227" i="1" s="1"/>
  <c r="AU229" i="1"/>
  <c r="AU247" i="1"/>
  <c r="AU237" i="1"/>
  <c r="AU238" i="1"/>
  <c r="AU235" i="1"/>
  <c r="H158" i="1"/>
  <c r="H160" i="1"/>
  <c r="H162" i="1" s="1"/>
  <c r="H213" i="1" s="1"/>
  <c r="H214" i="1" s="1"/>
  <c r="H217" i="1" s="1"/>
  <c r="H222" i="1" s="1"/>
  <c r="H227" i="1" s="1"/>
  <c r="AX158" i="1"/>
  <c r="AX160" i="1"/>
  <c r="AX162" i="1" s="1"/>
  <c r="AX213" i="1" s="1"/>
  <c r="AX214" i="1" s="1"/>
  <c r="AX217" i="1" s="1"/>
  <c r="AX222" i="1" s="1"/>
  <c r="AX227" i="1" s="1"/>
  <c r="K158" i="1"/>
  <c r="K160" i="1"/>
  <c r="K162" i="1" s="1"/>
  <c r="K213" i="1" s="1"/>
  <c r="K214" i="1" s="1"/>
  <c r="K217" i="1" s="1"/>
  <c r="K222" i="1" s="1"/>
  <c r="K227" i="1" s="1"/>
  <c r="DZ158" i="1"/>
  <c r="DZ160" i="1"/>
  <c r="DZ162" i="1" s="1"/>
  <c r="DZ213" i="1" s="1"/>
  <c r="DZ214" i="1" s="1"/>
  <c r="DZ217" i="1" s="1"/>
  <c r="DZ222" i="1" s="1"/>
  <c r="DZ227" i="1" s="1"/>
  <c r="EG158" i="1"/>
  <c r="EG160" i="1"/>
  <c r="EG162" i="1" s="1"/>
  <c r="EG213" i="1" s="1"/>
  <c r="EG214" i="1" s="1"/>
  <c r="EG217" i="1" s="1"/>
  <c r="EG222" i="1" s="1"/>
  <c r="EG227" i="1" s="1"/>
  <c r="AN158" i="1"/>
  <c r="AN160" i="1"/>
  <c r="AN162" i="1" s="1"/>
  <c r="AN213" i="1" s="1"/>
  <c r="AN214" i="1" s="1"/>
  <c r="AN217" i="1" s="1"/>
  <c r="AN222" i="1" s="1"/>
  <c r="AN227" i="1" s="1"/>
  <c r="AS158" i="1"/>
  <c r="AS160" i="1"/>
  <c r="AS162" i="1" s="1"/>
  <c r="AS213" i="1" s="1"/>
  <c r="AS214" i="1" s="1"/>
  <c r="AS217" i="1" s="1"/>
  <c r="AS222" i="1" s="1"/>
  <c r="AS227" i="1" s="1"/>
  <c r="CO158" i="1"/>
  <c r="CO160" i="1"/>
  <c r="CO162" i="1" s="1"/>
  <c r="CO213" i="1" s="1"/>
  <c r="CO214" i="1" s="1"/>
  <c r="CO217" i="1" s="1"/>
  <c r="CO222" i="1" s="1"/>
  <c r="CO227" i="1" s="1"/>
  <c r="BM158" i="1"/>
  <c r="BM160" i="1"/>
  <c r="BM162" i="1" s="1"/>
  <c r="BM213" i="1" s="1"/>
  <c r="BM214" i="1" s="1"/>
  <c r="BM217" i="1" s="1"/>
  <c r="BM222" i="1" s="1"/>
  <c r="BM227" i="1" s="1"/>
  <c r="EO229" i="1"/>
  <c r="EO247" i="1"/>
  <c r="EO238" i="1"/>
  <c r="EO237" i="1"/>
  <c r="EO235" i="1"/>
  <c r="BU229" i="1"/>
  <c r="BU247" i="1"/>
  <c r="BU238" i="1"/>
  <c r="BU237" i="1"/>
  <c r="BU235" i="1"/>
  <c r="BU239" i="1" s="1"/>
  <c r="BU243" i="1" s="1"/>
  <c r="BU248" i="1" s="1"/>
  <c r="E327" i="1"/>
  <c r="E326" i="1" s="1"/>
  <c r="DV158" i="1"/>
  <c r="DV160" i="1" s="1"/>
  <c r="DV162" i="1" s="1"/>
  <c r="DV213" i="1" s="1"/>
  <c r="DV214" i="1" s="1"/>
  <c r="DV217" i="1" s="1"/>
  <c r="DV222" i="1" s="1"/>
  <c r="DV227" i="1" s="1"/>
  <c r="FA158" i="1"/>
  <c r="FA160" i="1"/>
  <c r="FA162" i="1" s="1"/>
  <c r="FA213" i="1" s="1"/>
  <c r="FA214" i="1" s="1"/>
  <c r="FA217" i="1" s="1"/>
  <c r="FA222" i="1" s="1"/>
  <c r="FA227" i="1" s="1"/>
  <c r="BH158" i="1"/>
  <c r="BH160" i="1" s="1"/>
  <c r="BH162" i="1" s="1"/>
  <c r="BH213" i="1" s="1"/>
  <c r="BH214" i="1" s="1"/>
  <c r="BH217" i="1" s="1"/>
  <c r="BH222" i="1" s="1"/>
  <c r="BH227" i="1" s="1"/>
  <c r="N158" i="1"/>
  <c r="N160" i="1" s="1"/>
  <c r="N162" i="1" s="1"/>
  <c r="N213" i="1" s="1"/>
  <c r="N214" i="1" s="1"/>
  <c r="N217" i="1" s="1"/>
  <c r="N222" i="1" s="1"/>
  <c r="N227" i="1" s="1"/>
  <c r="EM158" i="1"/>
  <c r="EM160" i="1" s="1"/>
  <c r="EM162" i="1" s="1"/>
  <c r="EM213" i="1" s="1"/>
  <c r="EM214" i="1" s="1"/>
  <c r="EM217" i="1" s="1"/>
  <c r="EM222" i="1" s="1"/>
  <c r="EM227" i="1" s="1"/>
  <c r="EV160" i="1"/>
  <c r="EV162" i="1" s="1"/>
  <c r="EV213" i="1" s="1"/>
  <c r="EV214" i="1" s="1"/>
  <c r="EV217" i="1" s="1"/>
  <c r="EV222" i="1" s="1"/>
  <c r="EV227" i="1" s="1"/>
  <c r="EV158" i="1"/>
  <c r="CW158" i="1"/>
  <c r="CW160" i="1"/>
  <c r="CW162" i="1" s="1"/>
  <c r="CW213" i="1" s="1"/>
  <c r="CW214" i="1" s="1"/>
  <c r="CW217" i="1" s="1"/>
  <c r="CW222" i="1" s="1"/>
  <c r="CW227" i="1" s="1"/>
  <c r="FD158" i="1"/>
  <c r="FD160" i="1"/>
  <c r="FD162" i="1" s="1"/>
  <c r="FD213" i="1" s="1"/>
  <c r="FD214" i="1" s="1"/>
  <c r="FD217" i="1" s="1"/>
  <c r="FD222" i="1" s="1"/>
  <c r="FD227" i="1" s="1"/>
  <c r="ED158" i="1"/>
  <c r="ED160" i="1"/>
  <c r="ED162" i="1" s="1"/>
  <c r="ED213" i="1" s="1"/>
  <c r="ED214" i="1" s="1"/>
  <c r="ED217" i="1" s="1"/>
  <c r="ED222" i="1" s="1"/>
  <c r="ED227" i="1" s="1"/>
  <c r="DN222" i="1"/>
  <c r="DN227" i="1" s="1"/>
  <c r="W158" i="1"/>
  <c r="W160" i="1" s="1"/>
  <c r="W162" i="1" s="1"/>
  <c r="W213" i="1" s="1"/>
  <c r="W214" i="1" s="1"/>
  <c r="W217" i="1" s="1"/>
  <c r="W222" i="1" s="1"/>
  <c r="W227" i="1" s="1"/>
  <c r="CU158" i="1"/>
  <c r="CU160" i="1" s="1"/>
  <c r="CU162" i="1" s="1"/>
  <c r="CU213" i="1" s="1"/>
  <c r="CU214" i="1" s="1"/>
  <c r="CU217" i="1" s="1"/>
  <c r="CU222" i="1" s="1"/>
  <c r="CU227" i="1" s="1"/>
  <c r="EH158" i="1"/>
  <c r="EH160" i="1" s="1"/>
  <c r="EH162" i="1" s="1"/>
  <c r="EH213" i="1" s="1"/>
  <c r="EH214" i="1" s="1"/>
  <c r="EH217" i="1" s="1"/>
  <c r="EH222" i="1" s="1"/>
  <c r="EH227" i="1" s="1"/>
  <c r="AB158" i="1"/>
  <c r="AB160" i="1"/>
  <c r="AB162" i="1" s="1"/>
  <c r="AB213" i="1" s="1"/>
  <c r="AB214" i="1" s="1"/>
  <c r="AB217" i="1" s="1"/>
  <c r="AB222" i="1" s="1"/>
  <c r="AB227" i="1" s="1"/>
  <c r="R158" i="1"/>
  <c r="R160" i="1" s="1"/>
  <c r="R162" i="1" s="1"/>
  <c r="R213" i="1" s="1"/>
  <c r="R214" i="1" s="1"/>
  <c r="R217" i="1" s="1"/>
  <c r="R222" i="1" s="1"/>
  <c r="R227" i="1" s="1"/>
  <c r="EE158" i="1"/>
  <c r="EE160" i="1" s="1"/>
  <c r="EE162" i="1" s="1"/>
  <c r="EE213" i="1" s="1"/>
  <c r="EE214" i="1" s="1"/>
  <c r="EE217" i="1" s="1"/>
  <c r="EE222" i="1" s="1"/>
  <c r="EE227" i="1" s="1"/>
  <c r="DB247" i="1"/>
  <c r="DB229" i="1"/>
  <c r="DB237" i="1"/>
  <c r="DB238" i="1"/>
  <c r="DB235" i="1"/>
  <c r="BP158" i="1"/>
  <c r="BP160" i="1" s="1"/>
  <c r="BP162" i="1" s="1"/>
  <c r="BP213" i="1" s="1"/>
  <c r="BP214" i="1" s="1"/>
  <c r="BP217" i="1" s="1"/>
  <c r="BP222" i="1" s="1"/>
  <c r="BP227" i="1" s="1"/>
  <c r="FM158" i="1"/>
  <c r="FM160" i="1"/>
  <c r="FM162" i="1" s="1"/>
  <c r="FM213" i="1" s="1"/>
  <c r="FM214" i="1" s="1"/>
  <c r="FM217" i="1" s="1"/>
  <c r="FM222" i="1" s="1"/>
  <c r="FM227" i="1" s="1"/>
  <c r="CE247" i="1"/>
  <c r="CE229" i="1"/>
  <c r="CE238" i="1"/>
  <c r="CE235" i="1"/>
  <c r="CE239" i="1" s="1"/>
  <c r="CE243" i="1" s="1"/>
  <c r="CE248" i="1" s="1"/>
  <c r="CE237" i="1"/>
  <c r="C154" i="1"/>
  <c r="BW158" i="1"/>
  <c r="BW160" i="1"/>
  <c r="BW162" i="1" s="1"/>
  <c r="BW213" i="1" s="1"/>
  <c r="BW214" i="1" s="1"/>
  <c r="BW217" i="1" s="1"/>
  <c r="BW222" i="1" s="1"/>
  <c r="BW227" i="1" s="1"/>
  <c r="FF158" i="1"/>
  <c r="FF160" i="1"/>
  <c r="FF162" i="1" s="1"/>
  <c r="FF213" i="1" s="1"/>
  <c r="FF214" i="1" s="1"/>
  <c r="FF217" i="1" s="1"/>
  <c r="FF222" i="1" s="1"/>
  <c r="FF227" i="1" s="1"/>
  <c r="FT158" i="1"/>
  <c r="FT160" i="1"/>
  <c r="FT162" i="1" s="1"/>
  <c r="FT213" i="1" s="1"/>
  <c r="FT214" i="1" s="1"/>
  <c r="FT217" i="1" s="1"/>
  <c r="FT222" i="1" s="1"/>
  <c r="FT227" i="1" s="1"/>
  <c r="DL327" i="1"/>
  <c r="DL326" i="1" s="1"/>
  <c r="CA249" i="1"/>
  <c r="AK158" i="1"/>
  <c r="AK160" i="1"/>
  <c r="AK162" i="1" s="1"/>
  <c r="AK213" i="1" s="1"/>
  <c r="AK214" i="1" s="1"/>
  <c r="AK217" i="1" s="1"/>
  <c r="AK222" i="1" s="1"/>
  <c r="AK227" i="1" s="1"/>
  <c r="AI158" i="1"/>
  <c r="AI160" i="1"/>
  <c r="AI162" i="1" s="1"/>
  <c r="AI213" i="1" s="1"/>
  <c r="AI214" i="1" s="1"/>
  <c r="AI217" i="1" s="1"/>
  <c r="AI222" i="1" s="1"/>
  <c r="AI227" i="1" s="1"/>
  <c r="FQ158" i="1"/>
  <c r="FQ160" i="1"/>
  <c r="FQ162" i="1" s="1"/>
  <c r="FQ213" i="1" s="1"/>
  <c r="FQ214" i="1" s="1"/>
  <c r="FQ217" i="1" s="1"/>
  <c r="FQ222" i="1" s="1"/>
  <c r="FQ227" i="1" s="1"/>
  <c r="AE247" i="1"/>
  <c r="AE229" i="1"/>
  <c r="AE237" i="1"/>
  <c r="AE235" i="1"/>
  <c r="AE239" i="1" s="1"/>
  <c r="AE243" i="1" s="1"/>
  <c r="AE248" i="1" s="1"/>
  <c r="AE238" i="1"/>
  <c r="DX247" i="1"/>
  <c r="DX229" i="1"/>
  <c r="DX238" i="1"/>
  <c r="DX237" i="1"/>
  <c r="DX235" i="1"/>
  <c r="DX239" i="1" s="1"/>
  <c r="DX243" i="1" s="1"/>
  <c r="DX248" i="1" s="1"/>
  <c r="CG158" i="1"/>
  <c r="CG160" i="1"/>
  <c r="CG162" i="1" s="1"/>
  <c r="CG213" i="1" s="1"/>
  <c r="CG214" i="1" s="1"/>
  <c r="CG217" i="1" s="1"/>
  <c r="CG222" i="1" s="1"/>
  <c r="CG227" i="1" s="1"/>
  <c r="BE158" i="1"/>
  <c r="BE160" i="1"/>
  <c r="BE162" i="1" s="1"/>
  <c r="BE213" i="1" s="1"/>
  <c r="BE214" i="1" s="1"/>
  <c r="BE217" i="1" s="1"/>
  <c r="BE222" i="1" s="1"/>
  <c r="BE227" i="1" s="1"/>
  <c r="DR217" i="1"/>
  <c r="DR222" i="1" s="1"/>
  <c r="DR227" i="1" s="1"/>
  <c r="DR327" i="1"/>
  <c r="DR326" i="1" s="1"/>
  <c r="FE158" i="1"/>
  <c r="FE160" i="1"/>
  <c r="FE162" i="1" s="1"/>
  <c r="FE213" i="1" s="1"/>
  <c r="FE214" i="1" s="1"/>
  <c r="FE217" i="1" s="1"/>
  <c r="FE222" i="1" s="1"/>
  <c r="FE227" i="1" s="1"/>
  <c r="AJ158" i="1"/>
  <c r="AJ160" i="1"/>
  <c r="AJ162" i="1" s="1"/>
  <c r="AJ213" i="1" s="1"/>
  <c r="AJ214" i="1" s="1"/>
  <c r="AJ217" i="1" s="1"/>
  <c r="AJ222" i="1" s="1"/>
  <c r="AJ227" i="1" s="1"/>
  <c r="FS247" i="1"/>
  <c r="FS229" i="1"/>
  <c r="FS238" i="1"/>
  <c r="FS235" i="1"/>
  <c r="FS239" i="1" s="1"/>
  <c r="FS243" i="1" s="1"/>
  <c r="FS248" i="1" s="1"/>
  <c r="FS237" i="1"/>
  <c r="CB158" i="1"/>
  <c r="CB160" i="1" s="1"/>
  <c r="CB162" i="1" s="1"/>
  <c r="CB213" i="1" s="1"/>
  <c r="CB214" i="1" s="1"/>
  <c r="CB217" i="1" s="1"/>
  <c r="CB222" i="1" s="1"/>
  <c r="CB227" i="1" s="1"/>
  <c r="CD247" i="1"/>
  <c r="CD229" i="1"/>
  <c r="CD237" i="1"/>
  <c r="CD238" i="1"/>
  <c r="CD235" i="1"/>
  <c r="CF158" i="1"/>
  <c r="CF160" i="1"/>
  <c r="CF162" i="1" s="1"/>
  <c r="CF213" i="1" s="1"/>
  <c r="CF214" i="1" s="1"/>
  <c r="CF217" i="1" s="1"/>
  <c r="CF222" i="1" s="1"/>
  <c r="CF227" i="1" s="1"/>
  <c r="AT158" i="1"/>
  <c r="AT160" i="1"/>
  <c r="AT162" i="1" s="1"/>
  <c r="AT213" i="1" s="1"/>
  <c r="AT214" i="1" s="1"/>
  <c r="AT217" i="1" s="1"/>
  <c r="AT222" i="1" s="1"/>
  <c r="AT227" i="1" s="1"/>
  <c r="EA158" i="1"/>
  <c r="EA160" i="1"/>
  <c r="EA162" i="1" s="1"/>
  <c r="EA213" i="1" s="1"/>
  <c r="EA214" i="1" s="1"/>
  <c r="EA217" i="1" s="1"/>
  <c r="EA222" i="1" s="1"/>
  <c r="EA227" i="1" s="1"/>
  <c r="ET158" i="1"/>
  <c r="ET160" i="1"/>
  <c r="ET162" i="1" s="1"/>
  <c r="ET213" i="1" s="1"/>
  <c r="ET214" i="1" s="1"/>
  <c r="ET217" i="1" s="1"/>
  <c r="ET222" i="1" s="1"/>
  <c r="ET227" i="1" s="1"/>
  <c r="DG158" i="1"/>
  <c r="DG160" i="1"/>
  <c r="DG162" i="1" s="1"/>
  <c r="DG213" i="1" s="1"/>
  <c r="DG214" i="1" s="1"/>
  <c r="DG217" i="1" s="1"/>
  <c r="DG222" i="1" s="1"/>
  <c r="DG227" i="1" s="1"/>
  <c r="FL158" i="1"/>
  <c r="FL160" i="1"/>
  <c r="FL162" i="1" s="1"/>
  <c r="FL213" i="1" s="1"/>
  <c r="FL214" i="1" s="1"/>
  <c r="FL217" i="1" s="1"/>
  <c r="FL222" i="1" s="1"/>
  <c r="FL227" i="1" s="1"/>
  <c r="AG158" i="1"/>
  <c r="AG160" i="1"/>
  <c r="AG162" i="1" s="1"/>
  <c r="AG213" i="1" s="1"/>
  <c r="AG214" i="1" s="1"/>
  <c r="AG217" i="1" s="1"/>
  <c r="AG222" i="1" s="1"/>
  <c r="AG227" i="1" s="1"/>
  <c r="BB247" i="1"/>
  <c r="BB229" i="1"/>
  <c r="BB237" i="1"/>
  <c r="BB238" i="1"/>
  <c r="BB235" i="1"/>
  <c r="G160" i="1"/>
  <c r="G162" i="1" s="1"/>
  <c r="G213" i="1" s="1"/>
  <c r="G214" i="1" s="1"/>
  <c r="G217" i="1" s="1"/>
  <c r="G222" i="1" s="1"/>
  <c r="G227" i="1" s="1"/>
  <c r="G158" i="1"/>
  <c r="V158" i="1"/>
  <c r="V160" i="1" s="1"/>
  <c r="V162" i="1" s="1"/>
  <c r="V213" i="1" s="1"/>
  <c r="V214" i="1" s="1"/>
  <c r="V217" i="1" s="1"/>
  <c r="V222" i="1" s="1"/>
  <c r="V227" i="1" s="1"/>
  <c r="CN158" i="1"/>
  <c r="CN160" i="1" s="1"/>
  <c r="CN162" i="1" s="1"/>
  <c r="CN213" i="1" s="1"/>
  <c r="CN214" i="1" s="1"/>
  <c r="CN217" i="1" s="1"/>
  <c r="CN222" i="1" s="1"/>
  <c r="CN227" i="1" s="1"/>
  <c r="AQ160" i="1"/>
  <c r="AQ162" i="1" s="1"/>
  <c r="AQ213" i="1" s="1"/>
  <c r="AQ214" i="1" s="1"/>
  <c r="AQ217" i="1" s="1"/>
  <c r="AQ222" i="1" s="1"/>
  <c r="AQ227" i="1" s="1"/>
  <c r="AQ158" i="1"/>
  <c r="DP247" i="1"/>
  <c r="DP229" i="1"/>
  <c r="DP235" i="1"/>
  <c r="DP237" i="1"/>
  <c r="DP238" i="1"/>
  <c r="S327" i="1"/>
  <c r="S326" i="1" s="1"/>
  <c r="F158" i="1"/>
  <c r="F160" i="1" s="1"/>
  <c r="F162" i="1" s="1"/>
  <c r="F213" i="1" s="1"/>
  <c r="F214" i="1" s="1"/>
  <c r="F217" i="1" s="1"/>
  <c r="F222" i="1" s="1"/>
  <c r="F227" i="1" s="1"/>
  <c r="DL247" i="1"/>
  <c r="DL229" i="1"/>
  <c r="DL238" i="1"/>
  <c r="DL237" i="1"/>
  <c r="DL235" i="1"/>
  <c r="BV158" i="1"/>
  <c r="BV160" i="1"/>
  <c r="BV162" i="1" s="1"/>
  <c r="BV213" i="1" s="1"/>
  <c r="BV214" i="1" s="1"/>
  <c r="BV217" i="1" s="1"/>
  <c r="BV222" i="1" s="1"/>
  <c r="BV227" i="1" s="1"/>
  <c r="CT158" i="1"/>
  <c r="CT160" i="1"/>
  <c r="CT162" i="1" s="1"/>
  <c r="CT213" i="1" s="1"/>
  <c r="CT214" i="1" s="1"/>
  <c r="CT217" i="1" s="1"/>
  <c r="CT222" i="1" s="1"/>
  <c r="CT227" i="1" s="1"/>
  <c r="AD158" i="1"/>
  <c r="AD160" i="1"/>
  <c r="AD162" i="1" s="1"/>
  <c r="AD213" i="1" s="1"/>
  <c r="AD214" i="1" s="1"/>
  <c r="AD217" i="1" s="1"/>
  <c r="AD222" i="1" s="1"/>
  <c r="AD227" i="1" s="1"/>
  <c r="FK158" i="1"/>
  <c r="FK160" i="1"/>
  <c r="FK162" i="1" s="1"/>
  <c r="FK213" i="1" s="1"/>
  <c r="FK214" i="1" s="1"/>
  <c r="FK217" i="1" s="1"/>
  <c r="FK222" i="1" s="1"/>
  <c r="FK227" i="1" s="1"/>
  <c r="DW158" i="1"/>
  <c r="DW160" i="1" s="1"/>
  <c r="DW162" i="1" s="1"/>
  <c r="DW213" i="1" s="1"/>
  <c r="DW214" i="1" s="1"/>
  <c r="DW217" i="1" s="1"/>
  <c r="DW222" i="1" s="1"/>
  <c r="DW227" i="1" s="1"/>
  <c r="EZ158" i="1"/>
  <c r="EZ160" i="1"/>
  <c r="EZ162" i="1" s="1"/>
  <c r="EZ213" i="1" s="1"/>
  <c r="EZ214" i="1" s="1"/>
  <c r="EZ217" i="1" s="1"/>
  <c r="EZ222" i="1" s="1"/>
  <c r="EZ227" i="1" s="1"/>
  <c r="EH247" i="1" l="1"/>
  <c r="EH229" i="1"/>
  <c r="EH237" i="1"/>
  <c r="EH238" i="1"/>
  <c r="EH235" i="1"/>
  <c r="EH239" i="1" s="1"/>
  <c r="EH243" i="1" s="1"/>
  <c r="EH248" i="1" s="1"/>
  <c r="EM247" i="1"/>
  <c r="EM229" i="1"/>
  <c r="EM237" i="1"/>
  <c r="EM238" i="1"/>
  <c r="EM235" i="1"/>
  <c r="EM239" i="1" s="1"/>
  <c r="EM243" i="1" s="1"/>
  <c r="EM248" i="1" s="1"/>
  <c r="T229" i="1"/>
  <c r="T247" i="1"/>
  <c r="T249" i="1" s="1"/>
  <c r="T238" i="1"/>
  <c r="T237" i="1"/>
  <c r="T235" i="1"/>
  <c r="T239" i="1" s="1"/>
  <c r="T243" i="1" s="1"/>
  <c r="T248" i="1" s="1"/>
  <c r="F247" i="1"/>
  <c r="F229" i="1"/>
  <c r="F237" i="1"/>
  <c r="F238" i="1"/>
  <c r="F235" i="1"/>
  <c r="F239" i="1" s="1"/>
  <c r="F243" i="1" s="1"/>
  <c r="F248" i="1" s="1"/>
  <c r="CU247" i="1"/>
  <c r="CU229" i="1"/>
  <c r="CU237" i="1"/>
  <c r="CU238" i="1"/>
  <c r="CU235" i="1"/>
  <c r="N247" i="1"/>
  <c r="N229" i="1"/>
  <c r="N235" i="1"/>
  <c r="N237" i="1"/>
  <c r="N238" i="1"/>
  <c r="DD247" i="1"/>
  <c r="DD229" i="1"/>
  <c r="DD238" i="1"/>
  <c r="DD237" i="1"/>
  <c r="DD235" i="1"/>
  <c r="CK247" i="1"/>
  <c r="CK249" i="1" s="1"/>
  <c r="CK229" i="1"/>
  <c r="CK238" i="1"/>
  <c r="CK235" i="1"/>
  <c r="CK239" i="1" s="1"/>
  <c r="CK243" i="1" s="1"/>
  <c r="CK248" i="1" s="1"/>
  <c r="CK237" i="1"/>
  <c r="CB247" i="1"/>
  <c r="CB229" i="1"/>
  <c r="CB238" i="1"/>
  <c r="CB237" i="1"/>
  <c r="CB235" i="1"/>
  <c r="BP247" i="1"/>
  <c r="BP229" i="1"/>
  <c r="BP238" i="1"/>
  <c r="BP237" i="1"/>
  <c r="BP235" i="1"/>
  <c r="W247" i="1"/>
  <c r="W229" i="1"/>
  <c r="W237" i="1"/>
  <c r="W238" i="1"/>
  <c r="W235" i="1"/>
  <c r="BH229" i="1"/>
  <c r="BH247" i="1"/>
  <c r="BH238" i="1"/>
  <c r="BH237" i="1"/>
  <c r="BH235" i="1"/>
  <c r="BH239" i="1" s="1"/>
  <c r="BH243" i="1" s="1"/>
  <c r="BH248" i="1" s="1"/>
  <c r="BI247" i="1"/>
  <c r="BI229" i="1"/>
  <c r="BI238" i="1"/>
  <c r="BI237" i="1"/>
  <c r="BI235" i="1"/>
  <c r="X247" i="1"/>
  <c r="X229" i="1"/>
  <c r="X238" i="1"/>
  <c r="X235" i="1"/>
  <c r="X237" i="1"/>
  <c r="CL247" i="1"/>
  <c r="CL229" i="1"/>
  <c r="CL237" i="1"/>
  <c r="CL238" i="1"/>
  <c r="CL235" i="1"/>
  <c r="CL239" i="1" s="1"/>
  <c r="CL243" i="1" s="1"/>
  <c r="CL248" i="1" s="1"/>
  <c r="CS247" i="1"/>
  <c r="CS229" i="1"/>
  <c r="CS238" i="1"/>
  <c r="CS237" i="1"/>
  <c r="CS235" i="1"/>
  <c r="CS239" i="1" s="1"/>
  <c r="CS243" i="1" s="1"/>
  <c r="CS248" i="1" s="1"/>
  <c r="CH229" i="1"/>
  <c r="CH247" i="1"/>
  <c r="CH235" i="1"/>
  <c r="CH237" i="1"/>
  <c r="CH238" i="1"/>
  <c r="Z247" i="1"/>
  <c r="Z229" i="1"/>
  <c r="Z235" i="1"/>
  <c r="Z237" i="1"/>
  <c r="Z238" i="1"/>
  <c r="AV247" i="1"/>
  <c r="AV229" i="1"/>
  <c r="AV238" i="1"/>
  <c r="AV235" i="1"/>
  <c r="AV239" i="1" s="1"/>
  <c r="AV243" i="1" s="1"/>
  <c r="AV248" i="1" s="1"/>
  <c r="AV237" i="1"/>
  <c r="CP247" i="1"/>
  <c r="CP229" i="1"/>
  <c r="CP237" i="1"/>
  <c r="CP238" i="1"/>
  <c r="CP235" i="1"/>
  <c r="DV247" i="1"/>
  <c r="DV229" i="1"/>
  <c r="DV237" i="1"/>
  <c r="DV238" i="1"/>
  <c r="DV235" i="1"/>
  <c r="DQ247" i="1"/>
  <c r="DQ229" i="1"/>
  <c r="DQ238" i="1"/>
  <c r="DQ235" i="1"/>
  <c r="DQ237" i="1"/>
  <c r="BQ247" i="1"/>
  <c r="BQ229" i="1"/>
  <c r="BQ238" i="1"/>
  <c r="BQ235" i="1"/>
  <c r="BQ237" i="1"/>
  <c r="EQ247" i="1"/>
  <c r="EQ229" i="1"/>
  <c r="EQ237" i="1"/>
  <c r="EQ238" i="1"/>
  <c r="EQ235" i="1"/>
  <c r="EQ239" i="1" s="1"/>
  <c r="EQ243" i="1" s="1"/>
  <c r="EQ248" i="1" s="1"/>
  <c r="DJ247" i="1"/>
  <c r="DJ229" i="1"/>
  <c r="DJ237" i="1"/>
  <c r="DJ238" i="1"/>
  <c r="DJ235" i="1"/>
  <c r="P247" i="1"/>
  <c r="P229" i="1"/>
  <c r="P235" i="1"/>
  <c r="P239" i="1" s="1"/>
  <c r="P243" i="1" s="1"/>
  <c r="P248" i="1" s="1"/>
  <c r="P237" i="1"/>
  <c r="P238" i="1"/>
  <c r="FH247" i="1"/>
  <c r="FH229" i="1"/>
  <c r="FH238" i="1"/>
  <c r="FH237" i="1"/>
  <c r="FH235" i="1"/>
  <c r="FH239" i="1" s="1"/>
  <c r="FH243" i="1" s="1"/>
  <c r="FH248" i="1" s="1"/>
  <c r="CR247" i="1"/>
  <c r="CR229" i="1"/>
  <c r="CR238" i="1"/>
  <c r="CR237" i="1"/>
  <c r="CR235" i="1"/>
  <c r="EE247" i="1"/>
  <c r="EE229" i="1"/>
  <c r="EE237" i="1"/>
  <c r="EE238" i="1"/>
  <c r="EE235" i="1"/>
  <c r="AY247" i="1"/>
  <c r="AY229" i="1"/>
  <c r="AY237" i="1"/>
  <c r="AY235" i="1"/>
  <c r="AY239" i="1" s="1"/>
  <c r="AY243" i="1" s="1"/>
  <c r="AY248" i="1" s="1"/>
  <c r="AY238" i="1"/>
  <c r="AC247" i="1"/>
  <c r="AC249" i="1" s="1"/>
  <c r="AC229" i="1"/>
  <c r="AC238" i="1"/>
  <c r="AC235" i="1"/>
  <c r="AC239" i="1" s="1"/>
  <c r="AC243" i="1" s="1"/>
  <c r="AC248" i="1" s="1"/>
  <c r="AC237" i="1"/>
  <c r="R247" i="1"/>
  <c r="R229" i="1"/>
  <c r="R237" i="1"/>
  <c r="R238" i="1"/>
  <c r="R235" i="1"/>
  <c r="BF247" i="1"/>
  <c r="BF229" i="1"/>
  <c r="BF237" i="1"/>
  <c r="BF238" i="1"/>
  <c r="BF235" i="1"/>
  <c r="CN247" i="1"/>
  <c r="CN229" i="1"/>
  <c r="CN238" i="1"/>
  <c r="CN237" i="1"/>
  <c r="CN235" i="1"/>
  <c r="DW247" i="1"/>
  <c r="DW229" i="1"/>
  <c r="DW237" i="1"/>
  <c r="DW235" i="1"/>
  <c r="DW238" i="1"/>
  <c r="V247" i="1"/>
  <c r="V229" i="1"/>
  <c r="V235" i="1"/>
  <c r="V237" i="1"/>
  <c r="V238" i="1"/>
  <c r="G229" i="1"/>
  <c r="G247" i="1"/>
  <c r="G237" i="1"/>
  <c r="G235" i="1"/>
  <c r="G238" i="1"/>
  <c r="ET247" i="1"/>
  <c r="ET229" i="1"/>
  <c r="ET237" i="1"/>
  <c r="ET238" i="1"/>
  <c r="ET235" i="1"/>
  <c r="FT247" i="1"/>
  <c r="FT249" i="1" s="1"/>
  <c r="FT229" i="1"/>
  <c r="FT238" i="1"/>
  <c r="FT235" i="1"/>
  <c r="FT239" i="1" s="1"/>
  <c r="FT243" i="1" s="1"/>
  <c r="FT248" i="1" s="1"/>
  <c r="FT237" i="1"/>
  <c r="FM247" i="1"/>
  <c r="FM229" i="1"/>
  <c r="FM235" i="1"/>
  <c r="FM239" i="1" s="1"/>
  <c r="FM243" i="1" s="1"/>
  <c r="FM248" i="1" s="1"/>
  <c r="FM238" i="1"/>
  <c r="FM237" i="1"/>
  <c r="FD247" i="1"/>
  <c r="FD229" i="1"/>
  <c r="FD238" i="1"/>
  <c r="FD235" i="1"/>
  <c r="FD237" i="1"/>
  <c r="EG247" i="1"/>
  <c r="EG229" i="1"/>
  <c r="EG237" i="1"/>
  <c r="EG238" i="1"/>
  <c r="EG235" i="1"/>
  <c r="EG239" i="1" s="1"/>
  <c r="EG243" i="1" s="1"/>
  <c r="EG248" i="1" s="1"/>
  <c r="FC247" i="1"/>
  <c r="FC229" i="1"/>
  <c r="FC237" i="1"/>
  <c r="FC235" i="1"/>
  <c r="FC238" i="1"/>
  <c r="AW279" i="1"/>
  <c r="AW254" i="1"/>
  <c r="AW260" i="1" s="1"/>
  <c r="AW263" i="1" s="1"/>
  <c r="BB239" i="1"/>
  <c r="BB243" i="1" s="1"/>
  <c r="BB248" i="1" s="1"/>
  <c r="DR247" i="1"/>
  <c r="DR229" i="1"/>
  <c r="DR237" i="1"/>
  <c r="DR238" i="1"/>
  <c r="DR235" i="1"/>
  <c r="AB247" i="1"/>
  <c r="AB229" i="1"/>
  <c r="AB238" i="1"/>
  <c r="AB235" i="1"/>
  <c r="AB239" i="1" s="1"/>
  <c r="AB243" i="1" s="1"/>
  <c r="AB248" i="1" s="1"/>
  <c r="AB237" i="1"/>
  <c r="FA247" i="1"/>
  <c r="FA229" i="1"/>
  <c r="FA238" i="1"/>
  <c r="FA237" i="1"/>
  <c r="FA235" i="1"/>
  <c r="EX249" i="1"/>
  <c r="DY239" i="1"/>
  <c r="DY243" i="1" s="1"/>
  <c r="DY248" i="1" s="1"/>
  <c r="AR247" i="1"/>
  <c r="AR229" i="1"/>
  <c r="AR235" i="1"/>
  <c r="AR238" i="1"/>
  <c r="AR237" i="1"/>
  <c r="FG239" i="1"/>
  <c r="FG243" i="1" s="1"/>
  <c r="FG248" i="1" s="1"/>
  <c r="BS247" i="1"/>
  <c r="BS229" i="1"/>
  <c r="BS237" i="1"/>
  <c r="BS238" i="1"/>
  <c r="BS235" i="1"/>
  <c r="BS239" i="1" s="1"/>
  <c r="BS243" i="1" s="1"/>
  <c r="BS248" i="1" s="1"/>
  <c r="CZ247" i="1"/>
  <c r="CZ229" i="1"/>
  <c r="CZ238" i="1"/>
  <c r="CZ237" i="1"/>
  <c r="CZ235" i="1"/>
  <c r="CZ239" i="1" s="1"/>
  <c r="CZ243" i="1" s="1"/>
  <c r="CZ248" i="1" s="1"/>
  <c r="EI247" i="1"/>
  <c r="EI229" i="1"/>
  <c r="EI238" i="1"/>
  <c r="EI237" i="1"/>
  <c r="EI235" i="1"/>
  <c r="AO229" i="1"/>
  <c r="AO247" i="1"/>
  <c r="AO238" i="1"/>
  <c r="AO237" i="1"/>
  <c r="AO235" i="1"/>
  <c r="L247" i="1"/>
  <c r="L229" i="1"/>
  <c r="L238" i="1"/>
  <c r="L237" i="1"/>
  <c r="L235" i="1"/>
  <c r="CX247" i="1"/>
  <c r="CX229" i="1"/>
  <c r="CX235" i="1"/>
  <c r="CX237" i="1"/>
  <c r="CX238" i="1"/>
  <c r="BV247" i="1"/>
  <c r="BV229" i="1"/>
  <c r="BV235" i="1"/>
  <c r="BV237" i="1"/>
  <c r="BV238" i="1"/>
  <c r="DP239" i="1"/>
  <c r="DP243" i="1" s="1"/>
  <c r="DP248" i="1" s="1"/>
  <c r="EA247" i="1"/>
  <c r="EA229" i="1"/>
  <c r="EA237" i="1"/>
  <c r="EA238" i="1"/>
  <c r="EA235" i="1"/>
  <c r="EA239" i="1" s="1"/>
  <c r="EA243" i="1" s="1"/>
  <c r="EA248" i="1" s="1"/>
  <c r="BE247" i="1"/>
  <c r="BE229" i="1"/>
  <c r="BE235" i="1"/>
  <c r="BE237" i="1"/>
  <c r="BE238" i="1"/>
  <c r="FF247" i="1"/>
  <c r="FF229" i="1"/>
  <c r="FF237" i="1"/>
  <c r="FF238" i="1"/>
  <c r="FF235" i="1"/>
  <c r="CW247" i="1"/>
  <c r="CW229" i="1"/>
  <c r="CW238" i="1"/>
  <c r="CW235" i="1"/>
  <c r="CW239" i="1" s="1"/>
  <c r="CW243" i="1" s="1"/>
  <c r="CW248" i="1" s="1"/>
  <c r="CW237" i="1"/>
  <c r="DZ247" i="1"/>
  <c r="DZ229" i="1"/>
  <c r="DZ237" i="1"/>
  <c r="DZ238" i="1"/>
  <c r="DZ235" i="1"/>
  <c r="DZ239" i="1" s="1"/>
  <c r="DZ243" i="1" s="1"/>
  <c r="DZ248" i="1" s="1"/>
  <c r="EP249" i="1"/>
  <c r="AL247" i="1"/>
  <c r="AL229" i="1"/>
  <c r="AL237" i="1"/>
  <c r="AL238" i="1"/>
  <c r="AL235" i="1"/>
  <c r="CV249" i="1"/>
  <c r="AM247" i="1"/>
  <c r="AM229" i="1"/>
  <c r="AM237" i="1"/>
  <c r="AM235" i="1"/>
  <c r="AM238" i="1"/>
  <c r="C123" i="1"/>
  <c r="FZ123" i="1" s="1"/>
  <c r="FZ113" i="1"/>
  <c r="U229" i="1"/>
  <c r="U247" i="1"/>
  <c r="U237" i="1"/>
  <c r="U238" i="1"/>
  <c r="U235" i="1"/>
  <c r="S239" i="1"/>
  <c r="S243" i="1" s="1"/>
  <c r="S248" i="1" s="1"/>
  <c r="FI249" i="1"/>
  <c r="ER249" i="1"/>
  <c r="CT247" i="1"/>
  <c r="CT229" i="1"/>
  <c r="CT235" i="1"/>
  <c r="CT237" i="1"/>
  <c r="CT238" i="1"/>
  <c r="AE249" i="1"/>
  <c r="FP247" i="1"/>
  <c r="FP229" i="1"/>
  <c r="FP235" i="1"/>
  <c r="FP237" i="1"/>
  <c r="FP238" i="1"/>
  <c r="DY249" i="1"/>
  <c r="S249" i="1"/>
  <c r="FG249" i="1"/>
  <c r="DO247" i="1"/>
  <c r="DO229" i="1"/>
  <c r="DO237" i="1"/>
  <c r="DO238" i="1"/>
  <c r="DO235" i="1"/>
  <c r="BO247" i="1"/>
  <c r="BO229" i="1"/>
  <c r="BO237" i="1"/>
  <c r="BO235" i="1"/>
  <c r="BO238" i="1"/>
  <c r="EL247" i="1"/>
  <c r="EL229" i="1"/>
  <c r="EL238" i="1"/>
  <c r="EL235" i="1"/>
  <c r="EL237" i="1"/>
  <c r="D247" i="1"/>
  <c r="D229" i="1"/>
  <c r="D238" i="1"/>
  <c r="D235" i="1"/>
  <c r="D237" i="1"/>
  <c r="DF247" i="1"/>
  <c r="DF229" i="1"/>
  <c r="DF235" i="1"/>
  <c r="DF237" i="1"/>
  <c r="DF238" i="1"/>
  <c r="CM247" i="1"/>
  <c r="CM229" i="1"/>
  <c r="CM238" i="1"/>
  <c r="CM235" i="1"/>
  <c r="CM239" i="1" s="1"/>
  <c r="CM243" i="1" s="1"/>
  <c r="CM248" i="1" s="1"/>
  <c r="CM237" i="1"/>
  <c r="EZ247" i="1"/>
  <c r="EZ229" i="1"/>
  <c r="EZ238" i="1"/>
  <c r="EZ237" i="1"/>
  <c r="EZ235" i="1"/>
  <c r="DL239" i="1"/>
  <c r="DL243" i="1" s="1"/>
  <c r="DL248" i="1" s="1"/>
  <c r="DP249" i="1"/>
  <c r="AT247" i="1"/>
  <c r="AT229" i="1"/>
  <c r="AT237" i="1"/>
  <c r="AT238" i="1"/>
  <c r="AT235" i="1"/>
  <c r="CG247" i="1"/>
  <c r="CG229" i="1"/>
  <c r="CG238" i="1"/>
  <c r="CG235" i="1"/>
  <c r="CG239" i="1" s="1"/>
  <c r="CG243" i="1" s="1"/>
  <c r="CG248" i="1" s="1"/>
  <c r="CG237" i="1"/>
  <c r="FQ247" i="1"/>
  <c r="FQ229" i="1"/>
  <c r="FQ238" i="1"/>
  <c r="FQ235" i="1"/>
  <c r="FQ239" i="1" s="1"/>
  <c r="FQ243" i="1" s="1"/>
  <c r="FQ248" i="1" s="1"/>
  <c r="FQ237" i="1"/>
  <c r="BW247" i="1"/>
  <c r="BW229" i="1"/>
  <c r="BW237" i="1"/>
  <c r="BW238" i="1"/>
  <c r="BW235" i="1"/>
  <c r="DB239" i="1"/>
  <c r="DB243" i="1" s="1"/>
  <c r="DB248" i="1" s="1"/>
  <c r="DB249" i="1" s="1"/>
  <c r="BM229" i="1"/>
  <c r="BM247" i="1"/>
  <c r="BM235" i="1"/>
  <c r="BM237" i="1"/>
  <c r="BM238" i="1"/>
  <c r="K247" i="1"/>
  <c r="K229" i="1"/>
  <c r="K235" i="1"/>
  <c r="K239" i="1" s="1"/>
  <c r="K243" i="1" s="1"/>
  <c r="K248" i="1" s="1"/>
  <c r="K237" i="1"/>
  <c r="K238" i="1"/>
  <c r="BY217" i="1"/>
  <c r="BY222" i="1" s="1"/>
  <c r="BY227" i="1" s="1"/>
  <c r="BY327" i="1"/>
  <c r="BY326" i="1" s="1"/>
  <c r="ES247" i="1"/>
  <c r="ES229" i="1"/>
  <c r="ES238" i="1"/>
  <c r="ES235" i="1"/>
  <c r="ES237" i="1"/>
  <c r="AA247" i="1"/>
  <c r="AA229" i="1"/>
  <c r="AA237" i="1"/>
  <c r="AA238" i="1"/>
  <c r="AA235" i="1"/>
  <c r="BJ247" i="1"/>
  <c r="BJ229" i="1"/>
  <c r="BJ235" i="1"/>
  <c r="BJ237" i="1"/>
  <c r="BJ238" i="1"/>
  <c r="DT247" i="1"/>
  <c r="DT229" i="1"/>
  <c r="DT235" i="1"/>
  <c r="DT237" i="1"/>
  <c r="DT238" i="1"/>
  <c r="BL247" i="1"/>
  <c r="BL229" i="1"/>
  <c r="BL235" i="1"/>
  <c r="BL237" i="1"/>
  <c r="BL238" i="1"/>
  <c r="BB249" i="1"/>
  <c r="FR239" i="1"/>
  <c r="FR243" i="1" s="1"/>
  <c r="FR248" i="1" s="1"/>
  <c r="DC239" i="1"/>
  <c r="DC243" i="1" s="1"/>
  <c r="DC248" i="1" s="1"/>
  <c r="DI247" i="1"/>
  <c r="DI229" i="1"/>
  <c r="DI238" i="1"/>
  <c r="DI235" i="1"/>
  <c r="DI237" i="1"/>
  <c r="FO229" i="1"/>
  <c r="FO247" i="1"/>
  <c r="FO235" i="1"/>
  <c r="FO239" i="1" s="1"/>
  <c r="FO243" i="1" s="1"/>
  <c r="FO248" i="1" s="1"/>
  <c r="FO237" i="1"/>
  <c r="FO238" i="1"/>
  <c r="FN229" i="1"/>
  <c r="FN247" i="1"/>
  <c r="FN235" i="1"/>
  <c r="FN237" i="1"/>
  <c r="FN238" i="1"/>
  <c r="CJ247" i="1"/>
  <c r="CJ229" i="1"/>
  <c r="CJ235" i="1"/>
  <c r="CJ237" i="1"/>
  <c r="CJ238" i="1"/>
  <c r="BN247" i="1"/>
  <c r="BN229" i="1"/>
  <c r="BN237" i="1"/>
  <c r="BN238" i="1"/>
  <c r="BN235" i="1"/>
  <c r="BN239" i="1" s="1"/>
  <c r="BN243" i="1" s="1"/>
  <c r="BN248" i="1" s="1"/>
  <c r="J247" i="1"/>
  <c r="J229" i="1"/>
  <c r="J237" i="1"/>
  <c r="J238" i="1"/>
  <c r="J235" i="1"/>
  <c r="EF247" i="1"/>
  <c r="EF229" i="1"/>
  <c r="EF235" i="1"/>
  <c r="EF237" i="1"/>
  <c r="EF238" i="1"/>
  <c r="AQ247" i="1"/>
  <c r="AQ229" i="1"/>
  <c r="AQ237" i="1"/>
  <c r="AQ238" i="1"/>
  <c r="AQ235" i="1"/>
  <c r="AG229" i="1"/>
  <c r="AG247" i="1"/>
  <c r="AG238" i="1"/>
  <c r="AG235" i="1"/>
  <c r="AG239" i="1" s="1"/>
  <c r="AG243" i="1" s="1"/>
  <c r="AG248" i="1" s="1"/>
  <c r="AG237" i="1"/>
  <c r="CF247" i="1"/>
  <c r="CF229" i="1"/>
  <c r="CF238" i="1"/>
  <c r="CF235" i="1"/>
  <c r="CF239" i="1" s="1"/>
  <c r="CF243" i="1" s="1"/>
  <c r="CF248" i="1" s="1"/>
  <c r="CF237" i="1"/>
  <c r="AI247" i="1"/>
  <c r="AI229" i="1"/>
  <c r="AI237" i="1"/>
  <c r="AI238" i="1"/>
  <c r="AI235" i="1"/>
  <c r="EV247" i="1"/>
  <c r="EV229" i="1"/>
  <c r="EV238" i="1"/>
  <c r="EV237" i="1"/>
  <c r="EV235" i="1"/>
  <c r="CO247" i="1"/>
  <c r="CO229" i="1"/>
  <c r="CO235" i="1"/>
  <c r="CO239" i="1" s="1"/>
  <c r="CO243" i="1" s="1"/>
  <c r="CO248" i="1" s="1"/>
  <c r="CO237" i="1"/>
  <c r="CO238" i="1"/>
  <c r="AX247" i="1"/>
  <c r="AX229" i="1"/>
  <c r="AX235" i="1"/>
  <c r="AX239" i="1" s="1"/>
  <c r="AX243" i="1" s="1"/>
  <c r="AX248" i="1" s="1"/>
  <c r="AX237" i="1"/>
  <c r="AX238" i="1"/>
  <c r="EY247" i="1"/>
  <c r="EY229" i="1"/>
  <c r="EY237" i="1"/>
  <c r="EY238" i="1"/>
  <c r="EY235" i="1"/>
  <c r="EY239" i="1" s="1"/>
  <c r="EY243" i="1" s="1"/>
  <c r="EY248" i="1" s="1"/>
  <c r="DM247" i="1"/>
  <c r="DM229" i="1"/>
  <c r="DM237" i="1"/>
  <c r="DM238" i="1"/>
  <c r="DM235" i="1"/>
  <c r="DM239" i="1" s="1"/>
  <c r="DM243" i="1" s="1"/>
  <c r="DM248" i="1" s="1"/>
  <c r="CC247" i="1"/>
  <c r="CC229" i="1"/>
  <c r="CC235" i="1"/>
  <c r="CC237" i="1"/>
  <c r="CC238" i="1"/>
  <c r="FB247" i="1"/>
  <c r="FB229" i="1"/>
  <c r="FB235" i="1"/>
  <c r="FB239" i="1" s="1"/>
  <c r="FB243" i="1" s="1"/>
  <c r="FB248" i="1" s="1"/>
  <c r="FB237" i="1"/>
  <c r="FB238" i="1"/>
  <c r="BX239" i="1"/>
  <c r="BX243" i="1" s="1"/>
  <c r="BX248" i="1" s="1"/>
  <c r="BD247" i="1"/>
  <c r="BD229" i="1"/>
  <c r="BD238" i="1"/>
  <c r="BD237" i="1"/>
  <c r="BD235" i="1"/>
  <c r="FJ247" i="1"/>
  <c r="FJ229" i="1"/>
  <c r="FJ237" i="1"/>
  <c r="FJ238" i="1"/>
  <c r="FJ235" i="1"/>
  <c r="C226" i="1"/>
  <c r="FZ226" i="1" s="1"/>
  <c r="FZ201" i="1"/>
  <c r="BT249" i="1"/>
  <c r="FS249" i="1"/>
  <c r="BA229" i="1"/>
  <c r="BA247" i="1"/>
  <c r="BA238" i="1"/>
  <c r="BA235" i="1"/>
  <c r="BA237" i="1"/>
  <c r="BC247" i="1"/>
  <c r="BC229" i="1"/>
  <c r="BC238" i="1"/>
  <c r="BC235" i="1"/>
  <c r="BC237" i="1"/>
  <c r="EU247" i="1"/>
  <c r="EU229" i="1"/>
  <c r="EU238" i="1"/>
  <c r="EU237" i="1"/>
  <c r="EU235" i="1"/>
  <c r="EU239" i="1" s="1"/>
  <c r="EU243" i="1" s="1"/>
  <c r="EU248" i="1" s="1"/>
  <c r="CQ247" i="1"/>
  <c r="CQ229" i="1"/>
  <c r="CQ237" i="1"/>
  <c r="CQ238" i="1"/>
  <c r="CQ235" i="1"/>
  <c r="CQ239" i="1" s="1"/>
  <c r="CQ243" i="1" s="1"/>
  <c r="CQ248" i="1" s="1"/>
  <c r="EN247" i="1"/>
  <c r="EN229" i="1"/>
  <c r="EN238" i="1"/>
  <c r="EN235" i="1"/>
  <c r="EN237" i="1"/>
  <c r="DK247" i="1"/>
  <c r="DK230" i="1"/>
  <c r="DK229" i="1"/>
  <c r="DK238" i="1"/>
  <c r="DK237" i="1"/>
  <c r="DK235" i="1"/>
  <c r="DK239" i="1" s="1"/>
  <c r="DK243" i="1" s="1"/>
  <c r="DK248" i="1" s="1"/>
  <c r="Y247" i="1"/>
  <c r="Y229" i="1"/>
  <c r="Y238" i="1"/>
  <c r="Y237" i="1"/>
  <c r="Y235" i="1"/>
  <c r="FK247" i="1"/>
  <c r="FK229" i="1"/>
  <c r="FK238" i="1"/>
  <c r="FK235" i="1"/>
  <c r="FK237" i="1"/>
  <c r="DL249" i="1"/>
  <c r="FL247" i="1"/>
  <c r="FL229" i="1"/>
  <c r="FL238" i="1"/>
  <c r="FL235" i="1"/>
  <c r="FL237" i="1"/>
  <c r="CD239" i="1"/>
  <c r="CD243" i="1" s="1"/>
  <c r="CD248" i="1" s="1"/>
  <c r="CD249" i="1" s="1"/>
  <c r="AJ247" i="1"/>
  <c r="AJ229" i="1"/>
  <c r="AJ238" i="1"/>
  <c r="AJ235" i="1"/>
  <c r="AJ237" i="1"/>
  <c r="AK247" i="1"/>
  <c r="AK229" i="1"/>
  <c r="AK238" i="1"/>
  <c r="AK235" i="1"/>
  <c r="AK237" i="1"/>
  <c r="AS247" i="1"/>
  <c r="AS229" i="1"/>
  <c r="AS238" i="1"/>
  <c r="AS235" i="1"/>
  <c r="AS239" i="1" s="1"/>
  <c r="AS243" i="1" s="1"/>
  <c r="AS248" i="1" s="1"/>
  <c r="AS237" i="1"/>
  <c r="H229" i="1"/>
  <c r="H247" i="1"/>
  <c r="H235" i="1"/>
  <c r="H238" i="1"/>
  <c r="H237" i="1"/>
  <c r="EW247" i="1"/>
  <c r="EW229" i="1"/>
  <c r="EW235" i="1"/>
  <c r="EW237" i="1"/>
  <c r="EW238" i="1"/>
  <c r="BX249" i="1"/>
  <c r="DU247" i="1"/>
  <c r="DU229" i="1"/>
  <c r="DU235" i="1"/>
  <c r="DU237" i="1"/>
  <c r="DU238" i="1"/>
  <c r="AZ247" i="1"/>
  <c r="AZ229" i="1"/>
  <c r="AZ235" i="1"/>
  <c r="AZ237" i="1"/>
  <c r="AZ238" i="1"/>
  <c r="FW247" i="1"/>
  <c r="FW229" i="1"/>
  <c r="FW237" i="1"/>
  <c r="FW238" i="1"/>
  <c r="FW235" i="1"/>
  <c r="BK247" i="1"/>
  <c r="BK229" i="1"/>
  <c r="BK235" i="1"/>
  <c r="BK239" i="1" s="1"/>
  <c r="BK243" i="1" s="1"/>
  <c r="BK248" i="1" s="1"/>
  <c r="BK237" i="1"/>
  <c r="BK238" i="1"/>
  <c r="DN247" i="1"/>
  <c r="DN229" i="1"/>
  <c r="DN237" i="1"/>
  <c r="DN238" i="1"/>
  <c r="DN235" i="1"/>
  <c r="BU249" i="1"/>
  <c r="E249" i="1"/>
  <c r="FR249" i="1"/>
  <c r="FZ119" i="1"/>
  <c r="C124" i="1"/>
  <c r="DC249" i="1"/>
  <c r="Q247" i="1"/>
  <c r="Q229" i="1"/>
  <c r="Q238" i="1"/>
  <c r="Q237" i="1"/>
  <c r="Q235" i="1"/>
  <c r="Q239" i="1" s="1"/>
  <c r="Q243" i="1" s="1"/>
  <c r="Q248" i="1" s="1"/>
  <c r="EB247" i="1"/>
  <c r="EB229" i="1"/>
  <c r="EB238" i="1"/>
  <c r="EB237" i="1"/>
  <c r="EB235" i="1"/>
  <c r="EB239" i="1" s="1"/>
  <c r="EB243" i="1" s="1"/>
  <c r="EB248" i="1" s="1"/>
  <c r="FV247" i="1"/>
  <c r="FV229" i="1"/>
  <c r="FV237" i="1"/>
  <c r="FV238" i="1"/>
  <c r="FV235" i="1"/>
  <c r="FV239" i="1" s="1"/>
  <c r="FV243" i="1" s="1"/>
  <c r="FV248" i="1" s="1"/>
  <c r="BR247" i="1"/>
  <c r="BR229" i="1"/>
  <c r="BR237" i="1"/>
  <c r="BR238" i="1"/>
  <c r="BR235" i="1"/>
  <c r="BG229" i="1"/>
  <c r="BG247" i="1"/>
  <c r="BG249" i="1" s="1"/>
  <c r="BG235" i="1"/>
  <c r="BG239" i="1" s="1"/>
  <c r="BG243" i="1" s="1"/>
  <c r="BG248" i="1" s="1"/>
  <c r="BG237" i="1"/>
  <c r="BG238" i="1"/>
  <c r="M247" i="1"/>
  <c r="M229" i="1"/>
  <c r="M235" i="1"/>
  <c r="M238" i="1"/>
  <c r="M237" i="1"/>
  <c r="CI247" i="1"/>
  <c r="CI229" i="1"/>
  <c r="CI237" i="1"/>
  <c r="CI235" i="1"/>
  <c r="CI239" i="1" s="1"/>
  <c r="CI243" i="1" s="1"/>
  <c r="CI248" i="1" s="1"/>
  <c r="CI238" i="1"/>
  <c r="AD247" i="1"/>
  <c r="AD229" i="1"/>
  <c r="AD237" i="1"/>
  <c r="AD238" i="1"/>
  <c r="AD235" i="1"/>
  <c r="DG247" i="1"/>
  <c r="DG229" i="1"/>
  <c r="DG235" i="1"/>
  <c r="DG237" i="1"/>
  <c r="DG238" i="1"/>
  <c r="FE247" i="1"/>
  <c r="FE249" i="1" s="1"/>
  <c r="FE229" i="1"/>
  <c r="FE238" i="1"/>
  <c r="FE235" i="1"/>
  <c r="FE239" i="1" s="1"/>
  <c r="FE243" i="1" s="1"/>
  <c r="FE248" i="1" s="1"/>
  <c r="FE237" i="1"/>
  <c r="DX249" i="1"/>
  <c r="CA279" i="1"/>
  <c r="CA254" i="1"/>
  <c r="CA260" i="1" s="1"/>
  <c r="CA263" i="1" s="1"/>
  <c r="ED247" i="1"/>
  <c r="ED229" i="1"/>
  <c r="ED235" i="1"/>
  <c r="ED237" i="1"/>
  <c r="ED238" i="1"/>
  <c r="AN247" i="1"/>
  <c r="AN229" i="1"/>
  <c r="AN235" i="1"/>
  <c r="AN237" i="1"/>
  <c r="AN238" i="1"/>
  <c r="AU239" i="1"/>
  <c r="AU243" i="1" s="1"/>
  <c r="AU248" i="1" s="1"/>
  <c r="AU249" i="1" s="1"/>
  <c r="O247" i="1"/>
  <c r="O229" i="1"/>
  <c r="O237" i="1"/>
  <c r="O238" i="1"/>
  <c r="O235" i="1"/>
  <c r="CY247" i="1"/>
  <c r="CY229" i="1"/>
  <c r="CY235" i="1"/>
  <c r="CY238" i="1"/>
  <c r="CY237" i="1"/>
  <c r="BZ247" i="1"/>
  <c r="BZ229" i="1"/>
  <c r="BZ237" i="1"/>
  <c r="BZ238" i="1"/>
  <c r="BZ235" i="1"/>
  <c r="AF239" i="1"/>
  <c r="AF243" i="1" s="1"/>
  <c r="AF248" i="1" s="1"/>
  <c r="AF249" i="1" s="1"/>
  <c r="EK247" i="1"/>
  <c r="EK229" i="1"/>
  <c r="EK235" i="1"/>
  <c r="EK239" i="1" s="1"/>
  <c r="EK243" i="1" s="1"/>
  <c r="EK248" i="1" s="1"/>
  <c r="EK237" i="1"/>
  <c r="EK238" i="1"/>
  <c r="DE249" i="1"/>
  <c r="CE249" i="1"/>
  <c r="EO239" i="1"/>
  <c r="EO243" i="1" s="1"/>
  <c r="EO248" i="1" s="1"/>
  <c r="EO249" i="1" s="1"/>
  <c r="DA239" i="1"/>
  <c r="DA243" i="1" s="1"/>
  <c r="DA248" i="1" s="1"/>
  <c r="DA249" i="1" s="1"/>
  <c r="EC239" i="1"/>
  <c r="EC243" i="1" s="1"/>
  <c r="EC248" i="1" s="1"/>
  <c r="EC249" i="1" s="1"/>
  <c r="FX239" i="1"/>
  <c r="FX243" i="1" s="1"/>
  <c r="FX248" i="1" s="1"/>
  <c r="FX249" i="1" s="1"/>
  <c r="DS247" i="1"/>
  <c r="DS229" i="1"/>
  <c r="DS237" i="1"/>
  <c r="DS235" i="1"/>
  <c r="DS238" i="1"/>
  <c r="EJ247" i="1"/>
  <c r="EJ229" i="1"/>
  <c r="EJ238" i="1"/>
  <c r="EJ237" i="1"/>
  <c r="EJ235" i="1"/>
  <c r="EJ239" i="1" s="1"/>
  <c r="EJ243" i="1" s="1"/>
  <c r="EJ248" i="1" s="1"/>
  <c r="FU247" i="1"/>
  <c r="FU229" i="1"/>
  <c r="FU235" i="1"/>
  <c r="FU237" i="1"/>
  <c r="FU238" i="1"/>
  <c r="DH247" i="1"/>
  <c r="DH249" i="1" s="1"/>
  <c r="DH229" i="1"/>
  <c r="DH237" i="1"/>
  <c r="DH238" i="1"/>
  <c r="DH235" i="1"/>
  <c r="DH239" i="1" s="1"/>
  <c r="DH243" i="1" s="1"/>
  <c r="DH248" i="1" s="1"/>
  <c r="AH229" i="1"/>
  <c r="AH247" i="1"/>
  <c r="AH237" i="1"/>
  <c r="AH238" i="1"/>
  <c r="AH235" i="1"/>
  <c r="I229" i="1"/>
  <c r="I247" i="1"/>
  <c r="I237" i="1"/>
  <c r="I238" i="1"/>
  <c r="I235" i="1"/>
  <c r="AP247" i="1"/>
  <c r="AP229" i="1"/>
  <c r="AP238" i="1"/>
  <c r="AP235" i="1"/>
  <c r="AP239" i="1" s="1"/>
  <c r="AP243" i="1" s="1"/>
  <c r="AP248" i="1" s="1"/>
  <c r="AP237" i="1"/>
  <c r="DB279" i="1" l="1"/>
  <c r="DB254" i="1"/>
  <c r="DB260" i="1" s="1"/>
  <c r="DB263" i="1" s="1"/>
  <c r="AF279" i="1"/>
  <c r="AF254" i="1"/>
  <c r="AF260" i="1" s="1"/>
  <c r="AF263" i="1" s="1"/>
  <c r="FX279" i="1"/>
  <c r="FX254" i="1"/>
  <c r="FX260" i="1" s="1"/>
  <c r="FX263" i="1" s="1"/>
  <c r="EC279" i="1"/>
  <c r="EC254" i="1"/>
  <c r="EC260" i="1" s="1"/>
  <c r="EC263" i="1" s="1"/>
  <c r="DA279" i="1"/>
  <c r="DA254" i="1"/>
  <c r="DA260" i="1" s="1"/>
  <c r="DA263" i="1" s="1"/>
  <c r="EO279" i="1"/>
  <c r="EO254" i="1"/>
  <c r="EO260" i="1" s="1"/>
  <c r="EO263" i="1" s="1"/>
  <c r="AU279" i="1"/>
  <c r="AU254" i="1"/>
  <c r="AU260" i="1" s="1"/>
  <c r="AU263" i="1" s="1"/>
  <c r="CD279" i="1"/>
  <c r="CD254" i="1"/>
  <c r="CD260" i="1" s="1"/>
  <c r="CD263" i="1" s="1"/>
  <c r="CE279" i="1"/>
  <c r="CE254" i="1"/>
  <c r="CE260" i="1" s="1"/>
  <c r="CE263" i="1" s="1"/>
  <c r="DX279" i="1"/>
  <c r="DX254" i="1"/>
  <c r="DX260" i="1" s="1"/>
  <c r="DX263" i="1" s="1"/>
  <c r="CO249" i="1"/>
  <c r="FN239" i="1"/>
  <c r="FN243" i="1" s="1"/>
  <c r="FN248" i="1" s="1"/>
  <c r="FT279" i="1"/>
  <c r="FT254" i="1"/>
  <c r="FT260" i="1" s="1"/>
  <c r="CK279" i="1"/>
  <c r="CK254" i="1"/>
  <c r="CK260" i="1" s="1"/>
  <c r="CK263" i="1" s="1"/>
  <c r="T279" i="1"/>
  <c r="T254" i="1"/>
  <c r="T260" i="1" s="1"/>
  <c r="T263" i="1" s="1"/>
  <c r="AP249" i="1"/>
  <c r="DE279" i="1"/>
  <c r="DE254" i="1"/>
  <c r="DE260" i="1" s="1"/>
  <c r="DE263" i="1" s="1"/>
  <c r="EW239" i="1"/>
  <c r="EW243" i="1" s="1"/>
  <c r="EW248" i="1" s="1"/>
  <c r="AS249" i="1"/>
  <c r="Y239" i="1"/>
  <c r="Y243" i="1" s="1"/>
  <c r="Y248" i="1" s="1"/>
  <c r="EN239" i="1"/>
  <c r="EN243" i="1" s="1"/>
  <c r="EN248" i="1" s="1"/>
  <c r="FS279" i="1"/>
  <c r="FS254" i="1"/>
  <c r="FS260" i="1" s="1"/>
  <c r="FS263" i="1" s="1"/>
  <c r="BD239" i="1"/>
  <c r="BD243" i="1" s="1"/>
  <c r="BD248" i="1" s="1"/>
  <c r="EV239" i="1"/>
  <c r="EV243" i="1" s="1"/>
  <c r="EV248" i="1" s="1"/>
  <c r="FN249" i="1"/>
  <c r="ES239" i="1"/>
  <c r="ES243" i="1" s="1"/>
  <c r="ES248" i="1" s="1"/>
  <c r="CM249" i="1"/>
  <c r="EL239" i="1"/>
  <c r="EL243" i="1" s="1"/>
  <c r="EL248" i="1" s="1"/>
  <c r="AE279" i="1"/>
  <c r="AE254" i="1"/>
  <c r="AE260" i="1" s="1"/>
  <c r="AE263" i="1" s="1"/>
  <c r="CZ249" i="1"/>
  <c r="FC239" i="1"/>
  <c r="FC243" i="1" s="1"/>
  <c r="FC248" i="1" s="1"/>
  <c r="FH249" i="1"/>
  <c r="CH239" i="1"/>
  <c r="CH243" i="1" s="1"/>
  <c r="CH248" i="1" s="1"/>
  <c r="CH249" i="1" s="1"/>
  <c r="CL249" i="1"/>
  <c r="DD239" i="1"/>
  <c r="DD243" i="1" s="1"/>
  <c r="DD248" i="1" s="1"/>
  <c r="I239" i="1"/>
  <c r="I243" i="1" s="1"/>
  <c r="I248" i="1" s="1"/>
  <c r="EJ249" i="1"/>
  <c r="AN239" i="1"/>
  <c r="AN243" i="1" s="1"/>
  <c r="AN248" i="1" s="1"/>
  <c r="Q249" i="1"/>
  <c r="AZ239" i="1"/>
  <c r="AZ243" i="1" s="1"/>
  <c r="AZ248" i="1" s="1"/>
  <c r="EU249" i="1"/>
  <c r="BT279" i="1"/>
  <c r="BT254" i="1"/>
  <c r="BT260" i="1" s="1"/>
  <c r="BT263" i="1" s="1"/>
  <c r="CC239" i="1"/>
  <c r="CC243" i="1" s="1"/>
  <c r="CC248" i="1" s="1"/>
  <c r="EY249" i="1"/>
  <c r="BM239" i="1"/>
  <c r="BM243" i="1" s="1"/>
  <c r="BM248" i="1" s="1"/>
  <c r="DP279" i="1"/>
  <c r="DP254" i="1"/>
  <c r="DP260" i="1" s="1"/>
  <c r="DP263" i="1" s="1"/>
  <c r="ET239" i="1"/>
  <c r="ET243" i="1" s="1"/>
  <c r="ET248" i="1" s="1"/>
  <c r="V239" i="1"/>
  <c r="V243" i="1" s="1"/>
  <c r="V248" i="1" s="1"/>
  <c r="CY239" i="1"/>
  <c r="CY243" i="1" s="1"/>
  <c r="CY248" i="1" s="1"/>
  <c r="DC279" i="1"/>
  <c r="DC254" i="1"/>
  <c r="DC260" i="1" s="1"/>
  <c r="DC263" i="1" s="1"/>
  <c r="EW249" i="1"/>
  <c r="FL239" i="1"/>
  <c r="FL243" i="1" s="1"/>
  <c r="FL248" i="1" s="1"/>
  <c r="CF249" i="1"/>
  <c r="BB279" i="1"/>
  <c r="BB254" i="1"/>
  <c r="BB260" i="1" s="1"/>
  <c r="BB263" i="1" s="1"/>
  <c r="BM249" i="1"/>
  <c r="FQ249" i="1"/>
  <c r="FG279" i="1"/>
  <c r="FG254" i="1"/>
  <c r="FG260" i="1" s="1"/>
  <c r="FG263" i="1" s="1"/>
  <c r="CW249" i="1"/>
  <c r="CX239" i="1"/>
  <c r="CX243" i="1" s="1"/>
  <c r="CX248" i="1" s="1"/>
  <c r="AB249" i="1"/>
  <c r="BF239" i="1"/>
  <c r="BF243" i="1" s="1"/>
  <c r="BF248" i="1" s="1"/>
  <c r="DV239" i="1"/>
  <c r="DV243" i="1" s="1"/>
  <c r="DV248" i="1" s="1"/>
  <c r="X239" i="1"/>
  <c r="X243" i="1" s="1"/>
  <c r="X248" i="1" s="1"/>
  <c r="BH249" i="1"/>
  <c r="CB239" i="1"/>
  <c r="CB243" i="1" s="1"/>
  <c r="CB248" i="1" s="1"/>
  <c r="DH279" i="1"/>
  <c r="DH254" i="1"/>
  <c r="DH260" i="1" s="1"/>
  <c r="DH263" i="1" s="1"/>
  <c r="DS239" i="1"/>
  <c r="DS243" i="1" s="1"/>
  <c r="DS248" i="1" s="1"/>
  <c r="AN249" i="1"/>
  <c r="FV249" i="1"/>
  <c r="C167" i="1"/>
  <c r="C168" i="1" s="1"/>
  <c r="C169" i="1" s="1"/>
  <c r="FZ124" i="1"/>
  <c r="FZ125" i="1" s="1"/>
  <c r="C156" i="1"/>
  <c r="C128" i="1"/>
  <c r="C184" i="1"/>
  <c r="C188" i="1" s="1"/>
  <c r="C190" i="1" s="1"/>
  <c r="AZ249" i="1"/>
  <c r="AK239" i="1"/>
  <c r="AK243" i="1" s="1"/>
  <c r="AK248" i="1" s="1"/>
  <c r="EN249" i="1"/>
  <c r="BC239" i="1"/>
  <c r="BC243" i="1" s="1"/>
  <c r="BC248" i="1" s="1"/>
  <c r="CC249" i="1"/>
  <c r="EF239" i="1"/>
  <c r="EF243" i="1" s="1"/>
  <c r="EF248" i="1" s="1"/>
  <c r="BN249" i="1"/>
  <c r="BJ239" i="1"/>
  <c r="BJ243" i="1" s="1"/>
  <c r="BJ248" i="1" s="1"/>
  <c r="ES249" i="1"/>
  <c r="EZ239" i="1"/>
  <c r="EZ243" i="1" s="1"/>
  <c r="EZ248" i="1" s="1"/>
  <c r="DF239" i="1"/>
  <c r="DF243" i="1" s="1"/>
  <c r="DF248" i="1" s="1"/>
  <c r="EL249" i="1"/>
  <c r="CT239" i="1"/>
  <c r="CT243" i="1" s="1"/>
  <c r="CT248" i="1" s="1"/>
  <c r="EP279" i="1"/>
  <c r="EP254" i="1"/>
  <c r="EP260" i="1" s="1"/>
  <c r="EP263" i="1" s="1"/>
  <c r="FF239" i="1"/>
  <c r="FF243" i="1" s="1"/>
  <c r="FF248" i="1" s="1"/>
  <c r="EI239" i="1"/>
  <c r="EI243" i="1" s="1"/>
  <c r="EI248" i="1" s="1"/>
  <c r="EX279" i="1"/>
  <c r="EX254" i="1"/>
  <c r="EX260" i="1" s="1"/>
  <c r="EX263" i="1" s="1"/>
  <c r="DR239" i="1"/>
  <c r="DR243" i="1" s="1"/>
  <c r="DR248" i="1" s="1"/>
  <c r="FC249" i="1"/>
  <c r="V249" i="1"/>
  <c r="CR239" i="1"/>
  <c r="CR243" i="1" s="1"/>
  <c r="CR248" i="1" s="1"/>
  <c r="EQ249" i="1"/>
  <c r="I249" i="1"/>
  <c r="CY249" i="1"/>
  <c r="FE279" i="1"/>
  <c r="FE254" i="1"/>
  <c r="FE260" i="1" s="1"/>
  <c r="FE263" i="1" s="1"/>
  <c r="BG279" i="1"/>
  <c r="BG254" i="1"/>
  <c r="BG260" i="1" s="1"/>
  <c r="BG263" i="1" s="1"/>
  <c r="Y249" i="1"/>
  <c r="BD249" i="1"/>
  <c r="EV249" i="1"/>
  <c r="S279" i="1"/>
  <c r="S254" i="1"/>
  <c r="S260" i="1" s="1"/>
  <c r="S263" i="1" s="1"/>
  <c r="CX249" i="1"/>
  <c r="AC279" i="1"/>
  <c r="AC254" i="1"/>
  <c r="AC260" i="1" s="1"/>
  <c r="AC263" i="1" s="1"/>
  <c r="AV249" i="1"/>
  <c r="W239" i="1"/>
  <c r="W243" i="1" s="1"/>
  <c r="W248" i="1" s="1"/>
  <c r="DD249" i="1"/>
  <c r="EK249" i="1"/>
  <c r="O239" i="1"/>
  <c r="O243" i="1" s="1"/>
  <c r="O248" i="1" s="1"/>
  <c r="FR279" i="1"/>
  <c r="FR254" i="1"/>
  <c r="FR260" i="1" s="1"/>
  <c r="FR263" i="1" s="1"/>
  <c r="BK249" i="1"/>
  <c r="H239" i="1"/>
  <c r="H243" i="1" s="1"/>
  <c r="H248" i="1" s="1"/>
  <c r="FL249" i="1"/>
  <c r="AI239" i="1"/>
  <c r="AI243" i="1" s="1"/>
  <c r="AI248" i="1" s="1"/>
  <c r="EF249" i="1"/>
  <c r="FO249" i="1"/>
  <c r="BL239" i="1"/>
  <c r="BL243" i="1" s="1"/>
  <c r="BL248" i="1" s="1"/>
  <c r="BL249" i="1" s="1"/>
  <c r="BJ249" i="1"/>
  <c r="BY247" i="1"/>
  <c r="BY229" i="1"/>
  <c r="BY238" i="1"/>
  <c r="BY235" i="1"/>
  <c r="BY237" i="1"/>
  <c r="BW239" i="1"/>
  <c r="BW243" i="1" s="1"/>
  <c r="BW248" i="1" s="1"/>
  <c r="DF249" i="1"/>
  <c r="BO239" i="1"/>
  <c r="BO243" i="1" s="1"/>
  <c r="BO248" i="1" s="1"/>
  <c r="CT249" i="1"/>
  <c r="AM239" i="1"/>
  <c r="AM243" i="1" s="1"/>
  <c r="AM248" i="1" s="1"/>
  <c r="EA249" i="1"/>
  <c r="L239" i="1"/>
  <c r="L243" i="1" s="1"/>
  <c r="L248" i="1" s="1"/>
  <c r="BS249" i="1"/>
  <c r="FA239" i="1"/>
  <c r="FA243" i="1" s="1"/>
  <c r="FA248" i="1" s="1"/>
  <c r="ET249" i="1"/>
  <c r="DW239" i="1"/>
  <c r="DW243" i="1" s="1"/>
  <c r="DW248" i="1" s="1"/>
  <c r="P249" i="1"/>
  <c r="BQ239" i="1"/>
  <c r="BQ243" i="1" s="1"/>
  <c r="BQ248" i="1" s="1"/>
  <c r="X249" i="1"/>
  <c r="EM249" i="1"/>
  <c r="AH239" i="1"/>
  <c r="AH243" i="1" s="1"/>
  <c r="AH248" i="1" s="1"/>
  <c r="FU239" i="1"/>
  <c r="FU243" i="1" s="1"/>
  <c r="FU248" i="1" s="1"/>
  <c r="DS249" i="1"/>
  <c r="ED239" i="1"/>
  <c r="ED243" i="1" s="1"/>
  <c r="ED248" i="1" s="1"/>
  <c r="BR239" i="1"/>
  <c r="BR243" i="1" s="1"/>
  <c r="BR248" i="1" s="1"/>
  <c r="E279" i="1"/>
  <c r="E254" i="1"/>
  <c r="E260" i="1" s="1"/>
  <c r="E263" i="1" s="1"/>
  <c r="FW239" i="1"/>
  <c r="FW243" i="1" s="1"/>
  <c r="FW248" i="1" s="1"/>
  <c r="DU239" i="1"/>
  <c r="DU243" i="1" s="1"/>
  <c r="DU248" i="1" s="1"/>
  <c r="H249" i="1"/>
  <c r="AK249" i="1"/>
  <c r="DL279" i="1"/>
  <c r="DL254" i="1"/>
  <c r="DL260" i="1" s="1"/>
  <c r="DL263" i="1" s="1"/>
  <c r="BC249" i="1"/>
  <c r="AX249" i="1"/>
  <c r="AG249" i="1"/>
  <c r="J239" i="1"/>
  <c r="J243" i="1" s="1"/>
  <c r="J248" i="1" s="1"/>
  <c r="CJ239" i="1"/>
  <c r="CJ243" i="1" s="1"/>
  <c r="CJ248" i="1" s="1"/>
  <c r="AA239" i="1"/>
  <c r="AA243" i="1" s="1"/>
  <c r="AA248" i="1" s="1"/>
  <c r="AA249" i="1" s="1"/>
  <c r="DY279" i="1"/>
  <c r="DY254" i="1"/>
  <c r="DY260" i="1" s="1"/>
  <c r="DY263" i="1" s="1"/>
  <c r="ER279" i="1"/>
  <c r="ER254" i="1"/>
  <c r="ER260" i="1" s="1"/>
  <c r="ER263" i="1" s="1"/>
  <c r="FM249" i="1"/>
  <c r="BF249" i="1"/>
  <c r="DJ239" i="1"/>
  <c r="DJ243" i="1" s="1"/>
  <c r="DJ248" i="1" s="1"/>
  <c r="DV249" i="1"/>
  <c r="BI239" i="1"/>
  <c r="BI243" i="1" s="1"/>
  <c r="BI248" i="1" s="1"/>
  <c r="CB249" i="1"/>
  <c r="BZ239" i="1"/>
  <c r="BZ243" i="1" s="1"/>
  <c r="BZ248" i="1" s="1"/>
  <c r="BZ249" i="1" s="1"/>
  <c r="DG239" i="1"/>
  <c r="DG243" i="1" s="1"/>
  <c r="DG248" i="1" s="1"/>
  <c r="CI249" i="1"/>
  <c r="BU279" i="1"/>
  <c r="BU254" i="1"/>
  <c r="BU260" i="1" s="1"/>
  <c r="BU263" i="1" s="1"/>
  <c r="FJ239" i="1"/>
  <c r="FJ243" i="1" s="1"/>
  <c r="FJ248" i="1" s="1"/>
  <c r="FJ249" i="1" s="1"/>
  <c r="CG249" i="1"/>
  <c r="EZ249" i="1"/>
  <c r="D239" i="1"/>
  <c r="D243" i="1" s="1"/>
  <c r="D248" i="1" s="1"/>
  <c r="FI279" i="1"/>
  <c r="FI254" i="1"/>
  <c r="FI260" i="1" s="1"/>
  <c r="FI263" i="1" s="1"/>
  <c r="FF249" i="1"/>
  <c r="EI249" i="1"/>
  <c r="DR249" i="1"/>
  <c r="G239" i="1"/>
  <c r="G243" i="1" s="1"/>
  <c r="G248" i="1" s="1"/>
  <c r="R239" i="1"/>
  <c r="R243" i="1" s="1"/>
  <c r="R248" i="1" s="1"/>
  <c r="R249" i="1" s="1"/>
  <c r="CR249" i="1"/>
  <c r="CP239" i="1"/>
  <c r="CP243" i="1" s="1"/>
  <c r="CP248" i="1" s="1"/>
  <c r="CP249" i="1" s="1"/>
  <c r="Z239" i="1"/>
  <c r="Z243" i="1" s="1"/>
  <c r="Z248" i="1" s="1"/>
  <c r="CS249" i="1"/>
  <c r="N239" i="1"/>
  <c r="N243" i="1" s="1"/>
  <c r="N248" i="1" s="1"/>
  <c r="N249" i="1" s="1"/>
  <c r="F249" i="1"/>
  <c r="FU249" i="1"/>
  <c r="ED249" i="1"/>
  <c r="EB249" i="1"/>
  <c r="DN239" i="1"/>
  <c r="DN243" i="1" s="1"/>
  <c r="DN248" i="1" s="1"/>
  <c r="DN249" i="1" s="1"/>
  <c r="DU249" i="1"/>
  <c r="AJ239" i="1"/>
  <c r="AJ243" i="1" s="1"/>
  <c r="AJ248" i="1" s="1"/>
  <c r="AJ249" i="1" s="1"/>
  <c r="FK239" i="1"/>
  <c r="FK243" i="1" s="1"/>
  <c r="FK248" i="1" s="1"/>
  <c r="FK249" i="1" s="1"/>
  <c r="CQ249" i="1"/>
  <c r="BA239" i="1"/>
  <c r="BA243" i="1" s="1"/>
  <c r="BA248" i="1" s="1"/>
  <c r="DM249" i="1"/>
  <c r="AQ239" i="1"/>
  <c r="AQ243" i="1" s="1"/>
  <c r="AQ248" i="1" s="1"/>
  <c r="AQ249" i="1" s="1"/>
  <c r="CJ249" i="1"/>
  <c r="DI239" i="1"/>
  <c r="DI243" i="1" s="1"/>
  <c r="DI248" i="1" s="1"/>
  <c r="DI249" i="1" s="1"/>
  <c r="AT239" i="1"/>
  <c r="AT243" i="1" s="1"/>
  <c r="AT248" i="1" s="1"/>
  <c r="AT249" i="1" s="1"/>
  <c r="BO249" i="1"/>
  <c r="AM249" i="1"/>
  <c r="DZ249" i="1"/>
  <c r="EG249" i="1"/>
  <c r="DW249" i="1"/>
  <c r="BQ249" i="1"/>
  <c r="W249" i="1"/>
  <c r="AH249" i="1"/>
  <c r="O249" i="1"/>
  <c r="CA315" i="1"/>
  <c r="CA280" i="1"/>
  <c r="CA293" i="1" s="1"/>
  <c r="CA307" i="1" s="1"/>
  <c r="CA266" i="1"/>
  <c r="CA271" i="1"/>
  <c r="CA275" i="1" s="1"/>
  <c r="DG249" i="1"/>
  <c r="BX279" i="1"/>
  <c r="BX254" i="1"/>
  <c r="BX260" i="1" s="1"/>
  <c r="BX263" i="1" s="1"/>
  <c r="AI249" i="1"/>
  <c r="BW249" i="1"/>
  <c r="DO239" i="1"/>
  <c r="DO243" i="1" s="1"/>
  <c r="DO248" i="1" s="1"/>
  <c r="DO249" i="1" s="1"/>
  <c r="FP239" i="1"/>
  <c r="FP243" i="1" s="1"/>
  <c r="FP248" i="1" s="1"/>
  <c r="FP249" i="1" s="1"/>
  <c r="U239" i="1"/>
  <c r="U243" i="1" s="1"/>
  <c r="U248" i="1" s="1"/>
  <c r="U249" i="1" s="1"/>
  <c r="CV279" i="1"/>
  <c r="CV254" i="1"/>
  <c r="CV260" i="1" s="1"/>
  <c r="CV263" i="1" s="1"/>
  <c r="BV239" i="1"/>
  <c r="BV243" i="1" s="1"/>
  <c r="BV248" i="1" s="1"/>
  <c r="BV249" i="1" s="1"/>
  <c r="L249" i="1"/>
  <c r="FA249" i="1"/>
  <c r="AW315" i="1"/>
  <c r="AW280" i="1"/>
  <c r="AW293" i="1" s="1"/>
  <c r="AW307" i="1" s="1"/>
  <c r="AW266" i="1"/>
  <c r="AW271" i="1"/>
  <c r="AW275" i="1" s="1"/>
  <c r="G249" i="1"/>
  <c r="CN239" i="1"/>
  <c r="CN243" i="1" s="1"/>
  <c r="CN248" i="1" s="1"/>
  <c r="CN249" i="1" s="1"/>
  <c r="AY249" i="1"/>
  <c r="Z249" i="1"/>
  <c r="BP239" i="1"/>
  <c r="BP243" i="1" s="1"/>
  <c r="BP248" i="1" s="1"/>
  <c r="BP249" i="1" s="1"/>
  <c r="CA282" i="1"/>
  <c r="CA286" i="1"/>
  <c r="CA82" i="1"/>
  <c r="CA327" i="1"/>
  <c r="CA326" i="1" s="1"/>
  <c r="AD239" i="1"/>
  <c r="AD243" i="1" s="1"/>
  <c r="AD248" i="1" s="1"/>
  <c r="AD249" i="1" s="1"/>
  <c r="M239" i="1"/>
  <c r="M243" i="1" s="1"/>
  <c r="M248" i="1" s="1"/>
  <c r="M249" i="1" s="1"/>
  <c r="BR249" i="1"/>
  <c r="FW249" i="1"/>
  <c r="DK249" i="1"/>
  <c r="BA249" i="1"/>
  <c r="FB249" i="1"/>
  <c r="J249" i="1"/>
  <c r="DT239" i="1"/>
  <c r="DT243" i="1" s="1"/>
  <c r="DT248" i="1" s="1"/>
  <c r="DT249" i="1" s="1"/>
  <c r="K249" i="1"/>
  <c r="D249" i="1"/>
  <c r="AL239" i="1"/>
  <c r="AL243" i="1" s="1"/>
  <c r="AL248" i="1" s="1"/>
  <c r="AL249" i="1" s="1"/>
  <c r="BE239" i="1"/>
  <c r="BE243" i="1" s="1"/>
  <c r="BE248" i="1" s="1"/>
  <c r="BE249" i="1" s="1"/>
  <c r="AO239" i="1"/>
  <c r="AO243" i="1" s="1"/>
  <c r="AO248" i="1" s="1"/>
  <c r="AO249" i="1" s="1"/>
  <c r="AR239" i="1"/>
  <c r="AR243" i="1" s="1"/>
  <c r="AR248" i="1" s="1"/>
  <c r="AR249" i="1" s="1"/>
  <c r="AW282" i="1"/>
  <c r="AW286" i="1"/>
  <c r="AW82" i="1"/>
  <c r="AW327" i="1"/>
  <c r="AW326" i="1" s="1"/>
  <c r="FD239" i="1"/>
  <c r="FD243" i="1" s="1"/>
  <c r="FD248" i="1" s="1"/>
  <c r="FD249" i="1" s="1"/>
  <c r="EE239" i="1"/>
  <c r="EE243" i="1" s="1"/>
  <c r="EE248" i="1" s="1"/>
  <c r="EE249" i="1" s="1"/>
  <c r="DJ249" i="1"/>
  <c r="DQ239" i="1"/>
  <c r="DQ243" i="1" s="1"/>
  <c r="DQ248" i="1" s="1"/>
  <c r="DQ249" i="1" s="1"/>
  <c r="BI249" i="1"/>
  <c r="CU239" i="1"/>
  <c r="CU243" i="1" s="1"/>
  <c r="CU248" i="1" s="1"/>
  <c r="CU249" i="1" s="1"/>
  <c r="EH249" i="1"/>
  <c r="AR279" i="1" l="1"/>
  <c r="AR254" i="1"/>
  <c r="AR260" i="1" s="1"/>
  <c r="AR263" i="1" s="1"/>
  <c r="AO279" i="1"/>
  <c r="AO254" i="1"/>
  <c r="AO260" i="1" s="1"/>
  <c r="AO263" i="1" s="1"/>
  <c r="M279" i="1"/>
  <c r="M254" i="1"/>
  <c r="M260" i="1" s="1"/>
  <c r="M263" i="1" s="1"/>
  <c r="FK279" i="1"/>
  <c r="FK254" i="1"/>
  <c r="FK260" i="1" s="1"/>
  <c r="FK263" i="1" s="1"/>
  <c r="FJ279" i="1"/>
  <c r="FJ254" i="1"/>
  <c r="FJ260" i="1" s="1"/>
  <c r="FJ263" i="1" s="1"/>
  <c r="CU279" i="1"/>
  <c r="CU254" i="1"/>
  <c r="CU260" i="1" s="1"/>
  <c r="CU263" i="1" s="1"/>
  <c r="BE279" i="1"/>
  <c r="BE254" i="1"/>
  <c r="BE260" i="1" s="1"/>
  <c r="BE263" i="1" s="1"/>
  <c r="AD279" i="1"/>
  <c r="AD254" i="1"/>
  <c r="AD260" i="1" s="1"/>
  <c r="AD263" i="1" s="1"/>
  <c r="AJ279" i="1"/>
  <c r="AJ254" i="1"/>
  <c r="AJ260" i="1" s="1"/>
  <c r="AJ263" i="1" s="1"/>
  <c r="R279" i="1"/>
  <c r="R254" i="1"/>
  <c r="R260" i="1" s="1"/>
  <c r="R263" i="1" s="1"/>
  <c r="CP279" i="1"/>
  <c r="CP254" i="1"/>
  <c r="CP260" i="1" s="1"/>
  <c r="CP263" i="1" s="1"/>
  <c r="AL279" i="1"/>
  <c r="AL254" i="1"/>
  <c r="AL260" i="1" s="1"/>
  <c r="AL263" i="1" s="1"/>
  <c r="DQ279" i="1"/>
  <c r="DQ254" i="1"/>
  <c r="DQ260" i="1" s="1"/>
  <c r="DQ263" i="1" s="1"/>
  <c r="DN279" i="1"/>
  <c r="DN254" i="1"/>
  <c r="DN260" i="1" s="1"/>
  <c r="DN263" i="1" s="1"/>
  <c r="AA279" i="1"/>
  <c r="AA254" i="1"/>
  <c r="AA260" i="1" s="1"/>
  <c r="AA263" i="1" s="1"/>
  <c r="BZ279" i="1"/>
  <c r="BZ254" i="1"/>
  <c r="BZ260" i="1" s="1"/>
  <c r="BZ263" i="1" s="1"/>
  <c r="EE279" i="1"/>
  <c r="EE254" i="1"/>
  <c r="EE260" i="1" s="1"/>
  <c r="EE263" i="1" s="1"/>
  <c r="DT279" i="1"/>
  <c r="DT254" i="1"/>
  <c r="DT260" i="1" s="1"/>
  <c r="DT263" i="1" s="1"/>
  <c r="BV279" i="1"/>
  <c r="BV254" i="1"/>
  <c r="BV260" i="1" s="1"/>
  <c r="BV263" i="1" s="1"/>
  <c r="AT279" i="1"/>
  <c r="AT254" i="1"/>
  <c r="AT260" i="1" s="1"/>
  <c r="AT263" i="1" s="1"/>
  <c r="FD279" i="1"/>
  <c r="FD254" i="1"/>
  <c r="FD260" i="1" s="1"/>
  <c r="FD263" i="1" s="1"/>
  <c r="BP279" i="1"/>
  <c r="BP254" i="1"/>
  <c r="BP260" i="1" s="1"/>
  <c r="BP263" i="1" s="1"/>
  <c r="DI279" i="1"/>
  <c r="DI254" i="1"/>
  <c r="DI260" i="1" s="1"/>
  <c r="DI263" i="1" s="1"/>
  <c r="BL279" i="1"/>
  <c r="BL254" i="1"/>
  <c r="BL260" i="1" s="1"/>
  <c r="BL263" i="1" s="1"/>
  <c r="U279" i="1"/>
  <c r="U254" i="1"/>
  <c r="U260" i="1" s="1"/>
  <c r="U263" i="1" s="1"/>
  <c r="AQ279" i="1"/>
  <c r="AQ254" i="1"/>
  <c r="AQ260" i="1" s="1"/>
  <c r="AQ263" i="1" s="1"/>
  <c r="N279" i="1"/>
  <c r="N254" i="1"/>
  <c r="N260" i="1" s="1"/>
  <c r="N263" i="1" s="1"/>
  <c r="CN279" i="1"/>
  <c r="CN254" i="1"/>
  <c r="CN260" i="1" s="1"/>
  <c r="CN263" i="1" s="1"/>
  <c r="FP279" i="1"/>
  <c r="FP254" i="1"/>
  <c r="FP260" i="1" s="1"/>
  <c r="FP263" i="1" s="1"/>
  <c r="DO279" i="1"/>
  <c r="DO254" i="1"/>
  <c r="DO260" i="1" s="1"/>
  <c r="DO263" i="1" s="1"/>
  <c r="CH279" i="1"/>
  <c r="CH254" i="1"/>
  <c r="CH260" i="1" s="1"/>
  <c r="CH263" i="1" s="1"/>
  <c r="EH279" i="1"/>
  <c r="EH254" i="1"/>
  <c r="EH260" i="1" s="1"/>
  <c r="EH263" i="1" s="1"/>
  <c r="DK279" i="1"/>
  <c r="DK254" i="1"/>
  <c r="DK260" i="1" s="1"/>
  <c r="DK263" i="1" s="1"/>
  <c r="CA316" i="1"/>
  <c r="CA284" i="1"/>
  <c r="BO279" i="1"/>
  <c r="BO254" i="1"/>
  <c r="BO260" i="1" s="1"/>
  <c r="BO263" i="1" s="1"/>
  <c r="EB279" i="1"/>
  <c r="EB254" i="1"/>
  <c r="EB260" i="1" s="1"/>
  <c r="EB263" i="1" s="1"/>
  <c r="EI279" i="1"/>
  <c r="EI254" i="1"/>
  <c r="EI260" i="1" s="1"/>
  <c r="EI263" i="1" s="1"/>
  <c r="E315" i="1"/>
  <c r="E280" i="1"/>
  <c r="E293" i="1" s="1"/>
  <c r="E307" i="1" s="1"/>
  <c r="E266" i="1"/>
  <c r="E271" i="1"/>
  <c r="E275" i="1" s="1"/>
  <c r="ET279" i="1"/>
  <c r="ET254" i="1"/>
  <c r="ET260" i="1" s="1"/>
  <c r="ET263" i="1" s="1"/>
  <c r="FR286" i="1"/>
  <c r="FR82" i="1"/>
  <c r="FR327" i="1"/>
  <c r="FR326" i="1" s="1"/>
  <c r="BD279" i="1"/>
  <c r="BD254" i="1"/>
  <c r="BD260" i="1" s="1"/>
  <c r="BD263" i="1" s="1"/>
  <c r="C215" i="1"/>
  <c r="FZ169" i="1"/>
  <c r="Q279" i="1"/>
  <c r="Q254" i="1"/>
  <c r="Q260" i="1" s="1"/>
  <c r="Q263" i="1" s="1"/>
  <c r="FS315" i="1"/>
  <c r="FS280" i="1"/>
  <c r="FS293" i="1" s="1"/>
  <c r="FS307" i="1" s="1"/>
  <c r="FS266" i="1"/>
  <c r="FS271" i="1"/>
  <c r="FS275" i="1" s="1"/>
  <c r="FS265" i="1"/>
  <c r="T286" i="1"/>
  <c r="T82" i="1"/>
  <c r="T327" i="1"/>
  <c r="T326" i="1" s="1"/>
  <c r="EO315" i="1"/>
  <c r="EO280" i="1"/>
  <c r="EO293" i="1" s="1"/>
  <c r="EO307" i="1" s="1"/>
  <c r="EO266" i="1"/>
  <c r="EO271" i="1"/>
  <c r="EO275" i="1" s="1"/>
  <c r="FW279" i="1"/>
  <c r="FW254" i="1"/>
  <c r="FW260" i="1" s="1"/>
  <c r="FW263" i="1" s="1"/>
  <c r="Z279" i="1"/>
  <c r="Z254" i="1"/>
  <c r="Z260" i="1" s="1"/>
  <c r="Z263" i="1" s="1"/>
  <c r="CV315" i="1"/>
  <c r="CV280" i="1"/>
  <c r="CV293" i="1" s="1"/>
  <c r="CV307" i="1" s="1"/>
  <c r="CV266" i="1"/>
  <c r="CV271" i="1"/>
  <c r="CV275" i="1" s="1"/>
  <c r="CV265" i="1"/>
  <c r="ED279" i="1"/>
  <c r="ED254" i="1"/>
  <c r="ED260" i="1" s="1"/>
  <c r="ED263" i="1" s="1"/>
  <c r="FF279" i="1"/>
  <c r="FF254" i="1"/>
  <c r="FF260" i="1" s="1"/>
  <c r="FF263" i="1" s="1"/>
  <c r="E286" i="1"/>
  <c r="E282" i="1"/>
  <c r="E82" i="1"/>
  <c r="Y279" i="1"/>
  <c r="Y254" i="1"/>
  <c r="Y260" i="1" s="1"/>
  <c r="Y263" i="1" s="1"/>
  <c r="EX315" i="1"/>
  <c r="EX280" i="1"/>
  <c r="EX293" i="1" s="1"/>
  <c r="EX307" i="1" s="1"/>
  <c r="EX266" i="1"/>
  <c r="EX271" i="1"/>
  <c r="EX275" i="1" s="1"/>
  <c r="BN279" i="1"/>
  <c r="BN254" i="1"/>
  <c r="BN260" i="1" s="1"/>
  <c r="BN263" i="1" s="1"/>
  <c r="FV279" i="1"/>
  <c r="FV254" i="1"/>
  <c r="FV260" i="1" s="1"/>
  <c r="FV263" i="1" s="1"/>
  <c r="AB279" i="1"/>
  <c r="AB254" i="1"/>
  <c r="AB260" i="1" s="1"/>
  <c r="AB263" i="1" s="1"/>
  <c r="EW279" i="1"/>
  <c r="EW254" i="1"/>
  <c r="EW260" i="1" s="1"/>
  <c r="EW263" i="1" s="1"/>
  <c r="AE315" i="1"/>
  <c r="AE280" i="1"/>
  <c r="AE293" i="1" s="1"/>
  <c r="AE307" i="1" s="1"/>
  <c r="AE266" i="1"/>
  <c r="AE271" i="1"/>
  <c r="AE275" i="1" s="1"/>
  <c r="FS286" i="1"/>
  <c r="FS282" i="1"/>
  <c r="FS82" i="1"/>
  <c r="FS327" i="1"/>
  <c r="FS326" i="1" s="1"/>
  <c r="CK315" i="1"/>
  <c r="CK280" i="1"/>
  <c r="CK293" i="1" s="1"/>
  <c r="CK307" i="1" s="1"/>
  <c r="CK266" i="1"/>
  <c r="CK271" i="1"/>
  <c r="CK275" i="1" s="1"/>
  <c r="EO286" i="1"/>
  <c r="EO82" i="1"/>
  <c r="EO327" i="1"/>
  <c r="EO326" i="1" s="1"/>
  <c r="BI279" i="1"/>
  <c r="BI254" i="1"/>
  <c r="BI260" i="1" s="1"/>
  <c r="BI263" i="1" s="1"/>
  <c r="BR279" i="1"/>
  <c r="BR254" i="1"/>
  <c r="BR260" i="1" s="1"/>
  <c r="BR263" i="1" s="1"/>
  <c r="AY279" i="1"/>
  <c r="AY254" i="1"/>
  <c r="AY260" i="1" s="1"/>
  <c r="AY263" i="1" s="1"/>
  <c r="CV286" i="1"/>
  <c r="CV282" i="1"/>
  <c r="CV82" i="1"/>
  <c r="CV327" i="1"/>
  <c r="CV326" i="1" s="1"/>
  <c r="FU279" i="1"/>
  <c r="FU254" i="1"/>
  <c r="FU260" i="1" s="1"/>
  <c r="FU263" i="1" s="1"/>
  <c r="FI315" i="1"/>
  <c r="FI280" i="1"/>
  <c r="FI293" i="1" s="1"/>
  <c r="FI307" i="1" s="1"/>
  <c r="FI266" i="1"/>
  <c r="FI271" i="1"/>
  <c r="FI275" i="1" s="1"/>
  <c r="CB279" i="1"/>
  <c r="CB254" i="1"/>
  <c r="CB260" i="1" s="1"/>
  <c r="CB263" i="1" s="1"/>
  <c r="BS279" i="1"/>
  <c r="BS254" i="1"/>
  <c r="BS260" i="1" s="1"/>
  <c r="BS263" i="1" s="1"/>
  <c r="EK279" i="1"/>
  <c r="EK254" i="1"/>
  <c r="EK260" i="1" s="1"/>
  <c r="EK263" i="1" s="1"/>
  <c r="BG315" i="1"/>
  <c r="BG280" i="1"/>
  <c r="BG293" i="1" s="1"/>
  <c r="BG307" i="1" s="1"/>
  <c r="BG266" i="1"/>
  <c r="BG271" i="1"/>
  <c r="BG275" i="1" s="1"/>
  <c r="EX286" i="1"/>
  <c r="EX282" i="1"/>
  <c r="EX82" i="1"/>
  <c r="EX327" i="1"/>
  <c r="EX326" i="1" s="1"/>
  <c r="AN279" i="1"/>
  <c r="AN254" i="1"/>
  <c r="AN260" i="1" s="1"/>
  <c r="AN263" i="1" s="1"/>
  <c r="DC315" i="1"/>
  <c r="DC280" i="1"/>
  <c r="DC293" i="1" s="1"/>
  <c r="DC307" i="1" s="1"/>
  <c r="DC266" i="1"/>
  <c r="DC271" i="1"/>
  <c r="DC275" i="1" s="1"/>
  <c r="EJ279" i="1"/>
  <c r="EJ254" i="1"/>
  <c r="EJ260" i="1" s="1"/>
  <c r="EJ263" i="1" s="1"/>
  <c r="AE286" i="1"/>
  <c r="AE282" i="1"/>
  <c r="AE82" i="1"/>
  <c r="AE327" i="1"/>
  <c r="AE326" i="1" s="1"/>
  <c r="CK286" i="1"/>
  <c r="CK282" i="1"/>
  <c r="CK82" i="1"/>
  <c r="CK327" i="1"/>
  <c r="CK326" i="1" s="1"/>
  <c r="DA315" i="1"/>
  <c r="DA280" i="1"/>
  <c r="DA293" i="1" s="1"/>
  <c r="DA307" i="1" s="1"/>
  <c r="DA266" i="1"/>
  <c r="DA271" i="1"/>
  <c r="DA275" i="1" s="1"/>
  <c r="CA323" i="1"/>
  <c r="CJ279" i="1"/>
  <c r="CJ254" i="1"/>
  <c r="CJ260" i="1" s="1"/>
  <c r="CJ263" i="1" s="1"/>
  <c r="F279" i="1"/>
  <c r="F254" i="1"/>
  <c r="F260" i="1" s="1"/>
  <c r="F263" i="1" s="1"/>
  <c r="FI286" i="1"/>
  <c r="FI82" i="1"/>
  <c r="AG279" i="1"/>
  <c r="AG254" i="1"/>
  <c r="AG260" i="1" s="1"/>
  <c r="AG263" i="1" s="1"/>
  <c r="BJ279" i="1"/>
  <c r="BJ254" i="1"/>
  <c r="BJ260" i="1" s="1"/>
  <c r="BJ263" i="1" s="1"/>
  <c r="DD279" i="1"/>
  <c r="DD254" i="1"/>
  <c r="DD260" i="1" s="1"/>
  <c r="DD263" i="1" s="1"/>
  <c r="BG286" i="1"/>
  <c r="BG82" i="1"/>
  <c r="CC279" i="1"/>
  <c r="CC254" i="1"/>
  <c r="CC260" i="1" s="1"/>
  <c r="CC263" i="1" s="1"/>
  <c r="CW279" i="1"/>
  <c r="CW254" i="1"/>
  <c r="CW260" i="1" s="1"/>
  <c r="CW263" i="1" s="1"/>
  <c r="DC286" i="1"/>
  <c r="DC282" i="1"/>
  <c r="DC82" i="1"/>
  <c r="DC327" i="1"/>
  <c r="DC326" i="1" s="1"/>
  <c r="DP315" i="1"/>
  <c r="DP280" i="1"/>
  <c r="DP293" i="1" s="1"/>
  <c r="DP307" i="1" s="1"/>
  <c r="DP266" i="1"/>
  <c r="DP271" i="1"/>
  <c r="DP275" i="1" s="1"/>
  <c r="DX315" i="1"/>
  <c r="DX280" i="1"/>
  <c r="DX293" i="1" s="1"/>
  <c r="DX307" i="1" s="1"/>
  <c r="DX266" i="1"/>
  <c r="DX271" i="1"/>
  <c r="DX275" i="1" s="1"/>
  <c r="DA286" i="1"/>
  <c r="DA82" i="1"/>
  <c r="DA327" i="1"/>
  <c r="DA326" i="1" s="1"/>
  <c r="DJ279" i="1"/>
  <c r="DJ254" i="1"/>
  <c r="DJ260" i="1" s="1"/>
  <c r="DJ263" i="1" s="1"/>
  <c r="G279" i="1"/>
  <c r="G254" i="1"/>
  <c r="G260" i="1" s="1"/>
  <c r="G263" i="1" s="1"/>
  <c r="O279" i="1"/>
  <c r="O254" i="1"/>
  <c r="O260" i="1" s="1"/>
  <c r="O263" i="1" s="1"/>
  <c r="DV279" i="1"/>
  <c r="DV254" i="1"/>
  <c r="DV260" i="1" s="1"/>
  <c r="DV263" i="1" s="1"/>
  <c r="AX279" i="1"/>
  <c r="AX254" i="1"/>
  <c r="AX260" i="1" s="1"/>
  <c r="AX263" i="1" s="1"/>
  <c r="DS279" i="1"/>
  <c r="DS254" i="1"/>
  <c r="DS260" i="1" s="1"/>
  <c r="DS263" i="1" s="1"/>
  <c r="EA279" i="1"/>
  <c r="EA254" i="1"/>
  <c r="EA260" i="1" s="1"/>
  <c r="EA263" i="1" s="1"/>
  <c r="FE315" i="1"/>
  <c r="FE280" i="1"/>
  <c r="FE293" i="1" s="1"/>
  <c r="FE307" i="1" s="1"/>
  <c r="FE266" i="1"/>
  <c r="FE271" i="1"/>
  <c r="FE275" i="1" s="1"/>
  <c r="DH315" i="1"/>
  <c r="DH280" i="1"/>
  <c r="DH293" i="1" s="1"/>
  <c r="DH307" i="1" s="1"/>
  <c r="DH266" i="1"/>
  <c r="DH271" i="1"/>
  <c r="DH275" i="1" s="1"/>
  <c r="DH265" i="1"/>
  <c r="DP286" i="1"/>
  <c r="DP82" i="1"/>
  <c r="DP327" i="1"/>
  <c r="DP326" i="1" s="1"/>
  <c r="CM279" i="1"/>
  <c r="CM254" i="1"/>
  <c r="CM260" i="1" s="1"/>
  <c r="CM263" i="1" s="1"/>
  <c r="AS279" i="1"/>
  <c r="AS254" i="1"/>
  <c r="AS260" i="1" s="1"/>
  <c r="AS263" i="1" s="1"/>
  <c r="DX282" i="1"/>
  <c r="DX286" i="1"/>
  <c r="DX82" i="1"/>
  <c r="DX327" i="1"/>
  <c r="DX326" i="1" s="1"/>
  <c r="EC315" i="1"/>
  <c r="EC280" i="1"/>
  <c r="EC293" i="1" s="1"/>
  <c r="EC307" i="1" s="1"/>
  <c r="EC266" i="1"/>
  <c r="EC271" i="1"/>
  <c r="EC275" i="1" s="1"/>
  <c r="D279" i="1"/>
  <c r="D254" i="1"/>
  <c r="D260" i="1" s="1"/>
  <c r="D263" i="1" s="1"/>
  <c r="AW265" i="1"/>
  <c r="AH279" i="1"/>
  <c r="AH254" i="1"/>
  <c r="AH260" i="1" s="1"/>
  <c r="AH263" i="1" s="1"/>
  <c r="DM279" i="1"/>
  <c r="DM254" i="1"/>
  <c r="DM260" i="1" s="1"/>
  <c r="DM263" i="1" s="1"/>
  <c r="CS279" i="1"/>
  <c r="CS254" i="1"/>
  <c r="CS260" i="1" s="1"/>
  <c r="CS263" i="1" s="1"/>
  <c r="EZ279" i="1"/>
  <c r="EZ254" i="1"/>
  <c r="EZ260" i="1" s="1"/>
  <c r="EZ263" i="1" s="1"/>
  <c r="BC279" i="1"/>
  <c r="BC254" i="1"/>
  <c r="BC260" i="1" s="1"/>
  <c r="BC263" i="1" s="1"/>
  <c r="FO279" i="1"/>
  <c r="FO254" i="1"/>
  <c r="FO260" i="1" s="1"/>
  <c r="FO263" i="1" s="1"/>
  <c r="AV279" i="1"/>
  <c r="AV254" i="1"/>
  <c r="AV260" i="1" s="1"/>
  <c r="AV263" i="1" s="1"/>
  <c r="FE286" i="1"/>
  <c r="FE282" i="1"/>
  <c r="FE82" i="1"/>
  <c r="FE327" i="1"/>
  <c r="FE326" i="1" s="1"/>
  <c r="EP315" i="1"/>
  <c r="EP280" i="1"/>
  <c r="EP293" i="1" s="1"/>
  <c r="EP307" i="1" s="1"/>
  <c r="EP266" i="1"/>
  <c r="EP271" i="1"/>
  <c r="EP275" i="1" s="1"/>
  <c r="EN279" i="1"/>
  <c r="EN254" i="1"/>
  <c r="EN260" i="1" s="1"/>
  <c r="EN263" i="1" s="1"/>
  <c r="DH286" i="1"/>
  <c r="DH282" i="1"/>
  <c r="DH82" i="1"/>
  <c r="FG315" i="1"/>
  <c r="FG280" i="1"/>
  <c r="FG293" i="1" s="1"/>
  <c r="FG307" i="1" s="1"/>
  <c r="FG266" i="1"/>
  <c r="FG271" i="1"/>
  <c r="FG275" i="1" s="1"/>
  <c r="CL279" i="1"/>
  <c r="CL254" i="1"/>
  <c r="CL260" i="1" s="1"/>
  <c r="CL263" i="1" s="1"/>
  <c r="FP270" i="1"/>
  <c r="FT315" i="1" s="1"/>
  <c r="FT263" i="1"/>
  <c r="EC286" i="1"/>
  <c r="EC82" i="1"/>
  <c r="EC327" i="1"/>
  <c r="EC326" i="1" s="1"/>
  <c r="K279" i="1"/>
  <c r="K254" i="1"/>
  <c r="K260" i="1" s="1"/>
  <c r="K263" i="1" s="1"/>
  <c r="AW316" i="1"/>
  <c r="AW284" i="1"/>
  <c r="BW279" i="1"/>
  <c r="BW254" i="1"/>
  <c r="BW260" i="1" s="1"/>
  <c r="BW263" i="1" s="1"/>
  <c r="W279" i="1"/>
  <c r="W254" i="1"/>
  <c r="W260" i="1" s="1"/>
  <c r="W263" i="1" s="1"/>
  <c r="CG279" i="1"/>
  <c r="CG254" i="1"/>
  <c r="CG260" i="1" s="1"/>
  <c r="CG263" i="1" s="1"/>
  <c r="BF279" i="1"/>
  <c r="BF254" i="1"/>
  <c r="BF260" i="1" s="1"/>
  <c r="BF263" i="1" s="1"/>
  <c r="DL315" i="1"/>
  <c r="DL280" i="1"/>
  <c r="DL293" i="1" s="1"/>
  <c r="DL307" i="1" s="1"/>
  <c r="DL266" i="1"/>
  <c r="DL271" i="1"/>
  <c r="DL275" i="1" s="1"/>
  <c r="CT279" i="1"/>
  <c r="CT254" i="1"/>
  <c r="CT260" i="1" s="1"/>
  <c r="CT263" i="1" s="1"/>
  <c r="EF279" i="1"/>
  <c r="EF254" i="1"/>
  <c r="EF260" i="1" s="1"/>
  <c r="EF263" i="1" s="1"/>
  <c r="AC315" i="1"/>
  <c r="AC280" i="1"/>
  <c r="AC293" i="1" s="1"/>
  <c r="AC307" i="1" s="1"/>
  <c r="AC266" i="1"/>
  <c r="AC271" i="1"/>
  <c r="AC275" i="1" s="1"/>
  <c r="CY279" i="1"/>
  <c r="CY254" i="1"/>
  <c r="CY260" i="1" s="1"/>
  <c r="CY263" i="1" s="1"/>
  <c r="EP286" i="1"/>
  <c r="EP82" i="1"/>
  <c r="EP327" i="1"/>
  <c r="EP326" i="1" s="1"/>
  <c r="FG286" i="1"/>
  <c r="FG82" i="1"/>
  <c r="FG327" i="1"/>
  <c r="FG326" i="1" s="1"/>
  <c r="EY279" i="1"/>
  <c r="EY254" i="1"/>
  <c r="EY260" i="1" s="1"/>
  <c r="EY263" i="1" s="1"/>
  <c r="FT286" i="1"/>
  <c r="FT82" i="1"/>
  <c r="FT327" i="1"/>
  <c r="FT326" i="1" s="1"/>
  <c r="CE315" i="1"/>
  <c r="CE280" i="1"/>
  <c r="CE293" i="1" s="1"/>
  <c r="CE307" i="1" s="1"/>
  <c r="CE266" i="1"/>
  <c r="CE271" i="1"/>
  <c r="CE275" i="1" s="1"/>
  <c r="FX315" i="1"/>
  <c r="FX280" i="1"/>
  <c r="FX293" i="1" s="1"/>
  <c r="FX307" i="1" s="1"/>
  <c r="FX266" i="1"/>
  <c r="FX271" i="1"/>
  <c r="FX275" i="1" s="1"/>
  <c r="AI279" i="1"/>
  <c r="AI254" i="1"/>
  <c r="AI260" i="1" s="1"/>
  <c r="AI263" i="1" s="1"/>
  <c r="BQ279" i="1"/>
  <c r="BQ254" i="1"/>
  <c r="BQ260" i="1" s="1"/>
  <c r="BQ263" i="1" s="1"/>
  <c r="CQ279" i="1"/>
  <c r="CQ254" i="1"/>
  <c r="CQ260" i="1" s="1"/>
  <c r="CQ263" i="1" s="1"/>
  <c r="FM279" i="1"/>
  <c r="FM254" i="1"/>
  <c r="FM260" i="1" s="1"/>
  <c r="FM263" i="1" s="1"/>
  <c r="DL282" i="1"/>
  <c r="DL286" i="1"/>
  <c r="DL82" i="1"/>
  <c r="EM279" i="1"/>
  <c r="EM254" i="1"/>
  <c r="EM260" i="1" s="1"/>
  <c r="EM263" i="1" s="1"/>
  <c r="AC286" i="1"/>
  <c r="AC82" i="1"/>
  <c r="AC327" i="1"/>
  <c r="AC326" i="1" s="1"/>
  <c r="I279" i="1"/>
  <c r="I254" i="1"/>
  <c r="I260" i="1" s="1"/>
  <c r="I263" i="1" s="1"/>
  <c r="AZ279" i="1"/>
  <c r="AZ254" i="1"/>
  <c r="AZ260" i="1" s="1"/>
  <c r="AZ263" i="1" s="1"/>
  <c r="FQ279" i="1"/>
  <c r="FQ254" i="1"/>
  <c r="FQ260" i="1" s="1"/>
  <c r="FQ263" i="1" s="1"/>
  <c r="FH279" i="1"/>
  <c r="FH254" i="1"/>
  <c r="FH260" i="1" s="1"/>
  <c r="FH263" i="1" s="1"/>
  <c r="CE286" i="1"/>
  <c r="CE282" i="1"/>
  <c r="CE82" i="1"/>
  <c r="CE327" i="1"/>
  <c r="CE326" i="1" s="1"/>
  <c r="FX286" i="1"/>
  <c r="FX282" i="1"/>
  <c r="FX82" i="1"/>
  <c r="FX327" i="1"/>
  <c r="FX326" i="1" s="1"/>
  <c r="BX315" i="1"/>
  <c r="BX280" i="1"/>
  <c r="BX293" i="1" s="1"/>
  <c r="BX307" i="1" s="1"/>
  <c r="BX266" i="1"/>
  <c r="BX271" i="1"/>
  <c r="BX275" i="1" s="1"/>
  <c r="DW279" i="1"/>
  <c r="DW254" i="1"/>
  <c r="DW260" i="1" s="1"/>
  <c r="DW263" i="1" s="1"/>
  <c r="CR279" i="1"/>
  <c r="CR254" i="1"/>
  <c r="CR260" i="1" s="1"/>
  <c r="CR263" i="1" s="1"/>
  <c r="ER315" i="1"/>
  <c r="ER280" i="1"/>
  <c r="ER293" i="1" s="1"/>
  <c r="ER307" i="1" s="1"/>
  <c r="ER266" i="1"/>
  <c r="ER271" i="1"/>
  <c r="ER275" i="1" s="1"/>
  <c r="AK279" i="1"/>
  <c r="AK254" i="1"/>
  <c r="AK260" i="1" s="1"/>
  <c r="AK263" i="1" s="1"/>
  <c r="X279" i="1"/>
  <c r="X254" i="1"/>
  <c r="X260" i="1" s="1"/>
  <c r="X263" i="1" s="1"/>
  <c r="DF279" i="1"/>
  <c r="DF254" i="1"/>
  <c r="DF260" i="1" s="1"/>
  <c r="DF263" i="1" s="1"/>
  <c r="FL279" i="1"/>
  <c r="FL254" i="1"/>
  <c r="FL260" i="1" s="1"/>
  <c r="FL263" i="1" s="1"/>
  <c r="CX279" i="1"/>
  <c r="CX254" i="1"/>
  <c r="CX260" i="1" s="1"/>
  <c r="CX263" i="1" s="1"/>
  <c r="EQ279" i="1"/>
  <c r="EQ254" i="1"/>
  <c r="EQ260" i="1" s="1"/>
  <c r="EQ263" i="1" s="1"/>
  <c r="EL279" i="1"/>
  <c r="EL254" i="1"/>
  <c r="EL260" i="1" s="1"/>
  <c r="EL263" i="1" s="1"/>
  <c r="C193" i="1"/>
  <c r="BH279" i="1"/>
  <c r="BH254" i="1"/>
  <c r="BH260" i="1" s="1"/>
  <c r="BH263" i="1" s="1"/>
  <c r="BM279" i="1"/>
  <c r="BM254" i="1"/>
  <c r="BM260" i="1" s="1"/>
  <c r="BM263" i="1" s="1"/>
  <c r="BT315" i="1"/>
  <c r="BT280" i="1"/>
  <c r="BT293" i="1" s="1"/>
  <c r="BT307" i="1" s="1"/>
  <c r="BT266" i="1"/>
  <c r="BT271" i="1"/>
  <c r="BT275" i="1" s="1"/>
  <c r="FN279" i="1"/>
  <c r="FN254" i="1"/>
  <c r="FN260" i="1" s="1"/>
  <c r="FN263" i="1" s="1"/>
  <c r="DE315" i="1"/>
  <c r="DE280" i="1"/>
  <c r="DE293" i="1" s="1"/>
  <c r="DE307" i="1" s="1"/>
  <c r="DE266" i="1"/>
  <c r="DE271" i="1"/>
  <c r="DE275" i="1" s="1"/>
  <c r="CD315" i="1"/>
  <c r="CD280" i="1"/>
  <c r="CD293" i="1" s="1"/>
  <c r="CD307" i="1" s="1"/>
  <c r="CD266" i="1"/>
  <c r="CD271" i="1"/>
  <c r="CD275" i="1" s="1"/>
  <c r="CD265" i="1"/>
  <c r="AF315" i="1"/>
  <c r="AF280" i="1"/>
  <c r="AF293" i="1" s="1"/>
  <c r="AF307" i="1" s="1"/>
  <c r="AF266" i="1"/>
  <c r="AF271" i="1"/>
  <c r="AF275" i="1" s="1"/>
  <c r="J279" i="1"/>
  <c r="J254" i="1"/>
  <c r="J260" i="1" s="1"/>
  <c r="J263" i="1" s="1"/>
  <c r="AW323" i="1"/>
  <c r="BX286" i="1"/>
  <c r="BX282" i="1"/>
  <c r="BX82" i="1"/>
  <c r="BX327" i="1"/>
  <c r="BX326" i="1" s="1"/>
  <c r="EG279" i="1"/>
  <c r="EG254" i="1"/>
  <c r="EG260" i="1" s="1"/>
  <c r="EG263" i="1" s="1"/>
  <c r="BU315" i="1"/>
  <c r="BU280" i="1"/>
  <c r="BU293" i="1" s="1"/>
  <c r="BU307" i="1" s="1"/>
  <c r="BU266" i="1"/>
  <c r="BU271" i="1"/>
  <c r="BU275" i="1" s="1"/>
  <c r="ER286" i="1"/>
  <c r="ER82" i="1"/>
  <c r="ER327" i="1"/>
  <c r="ER326" i="1" s="1"/>
  <c r="H279" i="1"/>
  <c r="H254" i="1"/>
  <c r="H260" i="1" s="1"/>
  <c r="H263" i="1" s="1"/>
  <c r="S315" i="1"/>
  <c r="S280" i="1"/>
  <c r="S293" i="1" s="1"/>
  <c r="S307" i="1" s="1"/>
  <c r="S266" i="1"/>
  <c r="S271" i="1"/>
  <c r="S275" i="1" s="1"/>
  <c r="S265" i="1"/>
  <c r="C212" i="1"/>
  <c r="FZ128" i="1"/>
  <c r="BB315" i="1"/>
  <c r="BB280" i="1"/>
  <c r="BB293" i="1" s="1"/>
  <c r="BB307" i="1" s="1"/>
  <c r="BB266" i="1"/>
  <c r="BB271" i="1"/>
  <c r="BB275" i="1" s="1"/>
  <c r="BT286" i="1"/>
  <c r="BT282" i="1"/>
  <c r="BT82" i="1"/>
  <c r="BT327" i="1"/>
  <c r="BT326" i="1" s="1"/>
  <c r="DE286" i="1"/>
  <c r="DE82" i="1"/>
  <c r="DE327" i="1"/>
  <c r="DE326" i="1" s="1"/>
  <c r="CD286" i="1"/>
  <c r="CD282" i="1"/>
  <c r="CD82" i="1"/>
  <c r="CD327" i="1"/>
  <c r="CD326" i="1" s="1"/>
  <c r="AF286" i="1"/>
  <c r="AF82" i="1"/>
  <c r="AF327" i="1"/>
  <c r="AF326" i="1" s="1"/>
  <c r="FB279" i="1"/>
  <c r="FB254" i="1"/>
  <c r="FB260" i="1" s="1"/>
  <c r="FB263" i="1" s="1"/>
  <c r="FA279" i="1"/>
  <c r="FA254" i="1"/>
  <c r="FA260" i="1" s="1"/>
  <c r="FA263" i="1" s="1"/>
  <c r="DG279" i="1"/>
  <c r="DG254" i="1"/>
  <c r="DG260" i="1" s="1"/>
  <c r="DG263" i="1" s="1"/>
  <c r="DZ279" i="1"/>
  <c r="DZ254" i="1"/>
  <c r="DZ260" i="1" s="1"/>
  <c r="DZ263" i="1" s="1"/>
  <c r="DU279" i="1"/>
  <c r="DU254" i="1"/>
  <c r="DU260" i="1" s="1"/>
  <c r="DU263" i="1" s="1"/>
  <c r="BU286" i="1"/>
  <c r="BU82" i="1"/>
  <c r="BU327" i="1"/>
  <c r="BU326" i="1" s="1"/>
  <c r="DY315" i="1"/>
  <c r="DY280" i="1"/>
  <c r="DY293" i="1" s="1"/>
  <c r="DY307" i="1" s="1"/>
  <c r="DY266" i="1"/>
  <c r="DY271" i="1"/>
  <c r="DY275" i="1" s="1"/>
  <c r="P279" i="1"/>
  <c r="P254" i="1"/>
  <c r="P260" i="1" s="1"/>
  <c r="P263" i="1" s="1"/>
  <c r="BK279" i="1"/>
  <c r="BK254" i="1"/>
  <c r="BK260" i="1" s="1"/>
  <c r="BK263" i="1" s="1"/>
  <c r="S282" i="1"/>
  <c r="S286" i="1"/>
  <c r="S82" i="1"/>
  <c r="V279" i="1"/>
  <c r="V254" i="1"/>
  <c r="V260" i="1" s="1"/>
  <c r="V263" i="1" s="1"/>
  <c r="C158" i="1"/>
  <c r="C160" i="1" s="1"/>
  <c r="C162" i="1" s="1"/>
  <c r="BB286" i="1"/>
  <c r="BB82" i="1"/>
  <c r="EU279" i="1"/>
  <c r="EU254" i="1"/>
  <c r="EU260" i="1" s="1"/>
  <c r="EU263" i="1" s="1"/>
  <c r="CZ279" i="1"/>
  <c r="CZ254" i="1"/>
  <c r="CZ260" i="1" s="1"/>
  <c r="CZ263" i="1" s="1"/>
  <c r="AP279" i="1"/>
  <c r="AP254" i="1"/>
  <c r="AP260" i="1" s="1"/>
  <c r="AP263" i="1" s="1"/>
  <c r="AU315" i="1"/>
  <c r="AU280" i="1"/>
  <c r="AU293" i="1" s="1"/>
  <c r="AU307" i="1" s="1"/>
  <c r="AU266" i="1"/>
  <c r="AU271" i="1"/>
  <c r="AU275" i="1" s="1"/>
  <c r="DB315" i="1"/>
  <c r="DB280" i="1"/>
  <c r="DB293" i="1" s="1"/>
  <c r="DB307" i="1" s="1"/>
  <c r="DB266" i="1"/>
  <c r="DB271" i="1"/>
  <c r="DB275" i="1" s="1"/>
  <c r="BA279" i="1"/>
  <c r="BA254" i="1"/>
  <c r="BA260" i="1" s="1"/>
  <c r="BA263" i="1" s="1"/>
  <c r="L279" i="1"/>
  <c r="L254" i="1"/>
  <c r="L260" i="1" s="1"/>
  <c r="L263" i="1" s="1"/>
  <c r="CA265" i="1"/>
  <c r="AM279" i="1"/>
  <c r="AM254" i="1"/>
  <c r="AM260" i="1" s="1"/>
  <c r="AM263" i="1" s="1"/>
  <c r="DR279" i="1"/>
  <c r="DR254" i="1"/>
  <c r="DR260" i="1" s="1"/>
  <c r="DR263" i="1" s="1"/>
  <c r="CI279" i="1"/>
  <c r="CI254" i="1"/>
  <c r="CI260" i="1" s="1"/>
  <c r="CI263" i="1" s="1"/>
  <c r="DY286" i="1"/>
  <c r="DY82" i="1"/>
  <c r="DY327" i="1"/>
  <c r="DY326" i="1" s="1"/>
  <c r="BY239" i="1"/>
  <c r="BY243" i="1" s="1"/>
  <c r="BY248" i="1" s="1"/>
  <c r="BY249" i="1" s="1"/>
  <c r="FR315" i="1"/>
  <c r="FR280" i="1"/>
  <c r="FR293" i="1" s="1"/>
  <c r="FR307" i="1" s="1"/>
  <c r="FR266" i="1"/>
  <c r="FR271" i="1"/>
  <c r="FR275" i="1" s="1"/>
  <c r="EV279" i="1"/>
  <c r="EV254" i="1"/>
  <c r="EV260" i="1" s="1"/>
  <c r="EV263" i="1" s="1"/>
  <c r="FC279" i="1"/>
  <c r="FC254" i="1"/>
  <c r="FC260" i="1" s="1"/>
  <c r="FC263" i="1" s="1"/>
  <c r="ES279" i="1"/>
  <c r="ES254" i="1"/>
  <c r="ES260" i="1" s="1"/>
  <c r="ES263" i="1" s="1"/>
  <c r="CF279" i="1"/>
  <c r="CF254" i="1"/>
  <c r="CF260" i="1" s="1"/>
  <c r="CF263" i="1" s="1"/>
  <c r="T315" i="1"/>
  <c r="T280" i="1"/>
  <c r="T293" i="1" s="1"/>
  <c r="T307" i="1" s="1"/>
  <c r="T266" i="1"/>
  <c r="T271" i="1"/>
  <c r="T275" i="1" s="1"/>
  <c r="CO279" i="1"/>
  <c r="CO254" i="1"/>
  <c r="CO260" i="1" s="1"/>
  <c r="CO263" i="1" s="1"/>
  <c r="AU282" i="1"/>
  <c r="AU286" i="1"/>
  <c r="AU82" i="1"/>
  <c r="AU327" i="1"/>
  <c r="AU326" i="1" s="1"/>
  <c r="DB286" i="1"/>
  <c r="DB82" i="1"/>
  <c r="DB327" i="1"/>
  <c r="DB326" i="1" s="1"/>
  <c r="AF265" i="1" l="1"/>
  <c r="CE265" i="1"/>
  <c r="FI265" i="1"/>
  <c r="BB265" i="1"/>
  <c r="FG265" i="1"/>
  <c r="DC265" i="1"/>
  <c r="EO265" i="1"/>
  <c r="DY265" i="1"/>
  <c r="DE265" i="1"/>
  <c r="BX265" i="1"/>
  <c r="CK265" i="1"/>
  <c r="BY279" i="1"/>
  <c r="BY254" i="1"/>
  <c r="BY260" i="1" s="1"/>
  <c r="BY263" i="1" s="1"/>
  <c r="CF315" i="1"/>
  <c r="CF280" i="1"/>
  <c r="CF293" i="1" s="1"/>
  <c r="CF307" i="1" s="1"/>
  <c r="CF266" i="1"/>
  <c r="CF271" i="1"/>
  <c r="CF275" i="1" s="1"/>
  <c r="AM315" i="1"/>
  <c r="AM280" i="1"/>
  <c r="AM293" i="1" s="1"/>
  <c r="AM307" i="1" s="1"/>
  <c r="AM266" i="1"/>
  <c r="AM271" i="1"/>
  <c r="AM275" i="1" s="1"/>
  <c r="AU316" i="1"/>
  <c r="AU284" i="1"/>
  <c r="BB282" i="1"/>
  <c r="FB315" i="1"/>
  <c r="FB280" i="1"/>
  <c r="FB293" i="1" s="1"/>
  <c r="FB307" i="1" s="1"/>
  <c r="FB266" i="1"/>
  <c r="FB265" i="1"/>
  <c r="FB271" i="1"/>
  <c r="FB275" i="1" s="1"/>
  <c r="BU316" i="1"/>
  <c r="BU284" i="1"/>
  <c r="CX286" i="1"/>
  <c r="CX82" i="1"/>
  <c r="FH315" i="1"/>
  <c r="FH280" i="1"/>
  <c r="FH293" i="1" s="1"/>
  <c r="FH307" i="1" s="1"/>
  <c r="FH266" i="1"/>
  <c r="FH271" i="1"/>
  <c r="FH275" i="1" s="1"/>
  <c r="CQ286" i="1"/>
  <c r="CQ82" i="1"/>
  <c r="CY286" i="1"/>
  <c r="CY82" i="1"/>
  <c r="CY327" i="1"/>
  <c r="CY326" i="1" s="1"/>
  <c r="CL286" i="1"/>
  <c r="CL82" i="1"/>
  <c r="CL327" i="1"/>
  <c r="CL326" i="1" s="1"/>
  <c r="EN286" i="1"/>
  <c r="EN82" i="1"/>
  <c r="AV315" i="1"/>
  <c r="AV280" i="1"/>
  <c r="AV293" i="1" s="1"/>
  <c r="AV307" i="1" s="1"/>
  <c r="AV266" i="1"/>
  <c r="AV271" i="1"/>
  <c r="AV275" i="1" s="1"/>
  <c r="AH315" i="1"/>
  <c r="AH280" i="1"/>
  <c r="AH293" i="1" s="1"/>
  <c r="AH307" i="1" s="1"/>
  <c r="AH266" i="1"/>
  <c r="AH271" i="1"/>
  <c r="AH275" i="1" s="1"/>
  <c r="EA315" i="1"/>
  <c r="EA280" i="1"/>
  <c r="EA293" i="1" s="1"/>
  <c r="EA307" i="1" s="1"/>
  <c r="EA266" i="1"/>
  <c r="EA271" i="1"/>
  <c r="EA275" i="1" s="1"/>
  <c r="DJ315" i="1"/>
  <c r="DJ280" i="1"/>
  <c r="DJ293" i="1" s="1"/>
  <c r="DJ307" i="1" s="1"/>
  <c r="DJ266" i="1"/>
  <c r="DJ271" i="1"/>
  <c r="DJ275" i="1" s="1"/>
  <c r="CW315" i="1"/>
  <c r="CW280" i="1"/>
  <c r="CW293" i="1" s="1"/>
  <c r="CW307" i="1" s="1"/>
  <c r="CW266" i="1"/>
  <c r="CW271" i="1"/>
  <c r="CW275" i="1" s="1"/>
  <c r="BJ286" i="1"/>
  <c r="BJ82" i="1"/>
  <c r="BJ327" i="1"/>
  <c r="BJ326" i="1" s="1"/>
  <c r="BR315" i="1"/>
  <c r="BR280" i="1"/>
  <c r="BR293" i="1" s="1"/>
  <c r="BR307" i="1" s="1"/>
  <c r="BR266" i="1"/>
  <c r="BR271" i="1"/>
  <c r="BR275" i="1" s="1"/>
  <c r="ED315" i="1"/>
  <c r="ED280" i="1"/>
  <c r="ED293" i="1" s="1"/>
  <c r="ED307" i="1" s="1"/>
  <c r="ED266" i="1"/>
  <c r="ED271" i="1"/>
  <c r="ED275" i="1" s="1"/>
  <c r="ED265" i="1"/>
  <c r="EB315" i="1"/>
  <c r="EB280" i="1"/>
  <c r="EB293" i="1" s="1"/>
  <c r="EB307" i="1" s="1"/>
  <c r="EB266" i="1"/>
  <c r="EB271" i="1"/>
  <c r="EB275" i="1" s="1"/>
  <c r="DO315" i="1"/>
  <c r="DO280" i="1"/>
  <c r="DO293" i="1" s="1"/>
  <c r="DO307" i="1" s="1"/>
  <c r="DO266" i="1"/>
  <c r="DO271" i="1"/>
  <c r="DO275" i="1" s="1"/>
  <c r="BL315" i="1"/>
  <c r="BL280" i="1"/>
  <c r="BL293" i="1" s="1"/>
  <c r="BL307" i="1" s="1"/>
  <c r="BL266" i="1"/>
  <c r="BL271" i="1"/>
  <c r="BL275" i="1" s="1"/>
  <c r="DT315" i="1"/>
  <c r="DT280" i="1"/>
  <c r="DT293" i="1" s="1"/>
  <c r="DT307" i="1" s="1"/>
  <c r="DT266" i="1"/>
  <c r="DT271" i="1"/>
  <c r="DT275" i="1" s="1"/>
  <c r="DT265" i="1"/>
  <c r="AL315" i="1"/>
  <c r="AL280" i="1"/>
  <c r="AL293" i="1" s="1"/>
  <c r="AL307" i="1" s="1"/>
  <c r="AL266" i="1"/>
  <c r="AL271" i="1"/>
  <c r="AL275" i="1" s="1"/>
  <c r="CU315" i="1"/>
  <c r="CU280" i="1"/>
  <c r="CU293" i="1" s="1"/>
  <c r="CU307" i="1" s="1"/>
  <c r="CU266" i="1"/>
  <c r="CU271" i="1"/>
  <c r="CU275" i="1" s="1"/>
  <c r="CF286" i="1"/>
  <c r="CF82" i="1"/>
  <c r="CF327" i="1"/>
  <c r="CF326" i="1" s="1"/>
  <c r="AM286" i="1"/>
  <c r="AM282" i="1"/>
  <c r="AM287" i="1"/>
  <c r="AM82" i="1"/>
  <c r="AM327" i="1"/>
  <c r="AM326" i="1" s="1"/>
  <c r="AU265" i="1"/>
  <c r="BK315" i="1"/>
  <c r="BK266" i="1"/>
  <c r="BK280" i="1"/>
  <c r="BK293" i="1" s="1"/>
  <c r="BK307" i="1" s="1"/>
  <c r="BK271" i="1"/>
  <c r="BK275" i="1" s="1"/>
  <c r="BU282" i="1"/>
  <c r="FB286" i="1"/>
  <c r="FB282" i="1"/>
  <c r="FB82" i="1"/>
  <c r="FB327" i="1"/>
  <c r="FB326" i="1" s="1"/>
  <c r="J315" i="1"/>
  <c r="J280" i="1"/>
  <c r="J293" i="1" s="1"/>
  <c r="J307" i="1" s="1"/>
  <c r="J266" i="1"/>
  <c r="J271" i="1"/>
  <c r="J275" i="1" s="1"/>
  <c r="DE316" i="1"/>
  <c r="DE284" i="1"/>
  <c r="BM315" i="1"/>
  <c r="BM280" i="1"/>
  <c r="BM293" i="1" s="1"/>
  <c r="BM307" i="1" s="1"/>
  <c r="BM266" i="1"/>
  <c r="BM271" i="1"/>
  <c r="BM275" i="1" s="1"/>
  <c r="FL315" i="1"/>
  <c r="FL280" i="1"/>
  <c r="FL293" i="1" s="1"/>
  <c r="FL307" i="1" s="1"/>
  <c r="FL266" i="1"/>
  <c r="FL271" i="1"/>
  <c r="FL275" i="1" s="1"/>
  <c r="FH282" i="1"/>
  <c r="FH286" i="1"/>
  <c r="FH82" i="1"/>
  <c r="FH327" i="1"/>
  <c r="FH326" i="1" s="1"/>
  <c r="BQ315" i="1"/>
  <c r="BQ280" i="1"/>
  <c r="BQ293" i="1" s="1"/>
  <c r="BQ307" i="1" s="1"/>
  <c r="BQ266" i="1"/>
  <c r="BQ271" i="1"/>
  <c r="BQ275" i="1" s="1"/>
  <c r="FG282" i="1"/>
  <c r="AC265" i="1"/>
  <c r="K315" i="1"/>
  <c r="K280" i="1"/>
  <c r="K293" i="1" s="1"/>
  <c r="K307" i="1" s="1"/>
  <c r="K266" i="1"/>
  <c r="K271" i="1"/>
  <c r="K275" i="1" s="1"/>
  <c r="FG316" i="1"/>
  <c r="FG284" i="1"/>
  <c r="EP265" i="1"/>
  <c r="AV286" i="1"/>
  <c r="AV282" i="1"/>
  <c r="AV82" i="1"/>
  <c r="AV327" i="1"/>
  <c r="AV326" i="1" s="1"/>
  <c r="AH286" i="1"/>
  <c r="AH82" i="1"/>
  <c r="EA286" i="1"/>
  <c r="EA282" i="1"/>
  <c r="EA82" i="1"/>
  <c r="EA327" i="1"/>
  <c r="EA326" i="1" s="1"/>
  <c r="DJ286" i="1"/>
  <c r="DJ282" i="1"/>
  <c r="DJ82" i="1"/>
  <c r="DJ327" i="1"/>
  <c r="DJ326" i="1" s="1"/>
  <c r="DP265" i="1"/>
  <c r="CW286" i="1"/>
  <c r="CW282" i="1"/>
  <c r="CW82" i="1"/>
  <c r="CW327" i="1"/>
  <c r="CW326" i="1" s="1"/>
  <c r="AG315" i="1"/>
  <c r="AG280" i="1"/>
  <c r="AG293" i="1" s="1"/>
  <c r="AG307" i="1" s="1"/>
  <c r="AG266" i="1"/>
  <c r="AG271" i="1"/>
  <c r="AG275" i="1" s="1"/>
  <c r="DA265" i="1"/>
  <c r="AN315" i="1"/>
  <c r="AN280" i="1"/>
  <c r="AN293" i="1" s="1"/>
  <c r="AN307" i="1" s="1"/>
  <c r="AN266" i="1"/>
  <c r="AN271" i="1"/>
  <c r="AN275" i="1" s="1"/>
  <c r="BR286" i="1"/>
  <c r="BR82" i="1"/>
  <c r="ED282" i="1"/>
  <c r="ED286" i="1"/>
  <c r="ED82" i="1"/>
  <c r="ED327" i="1"/>
  <c r="ED326" i="1" s="1"/>
  <c r="EB286" i="1"/>
  <c r="EB282" i="1"/>
  <c r="EB82" i="1"/>
  <c r="DO282" i="1"/>
  <c r="DO286" i="1"/>
  <c r="DO82" i="1"/>
  <c r="BL286" i="1"/>
  <c r="BL282" i="1"/>
  <c r="BL82" i="1"/>
  <c r="BL327" i="1"/>
  <c r="BL326" i="1" s="1"/>
  <c r="DT286" i="1"/>
  <c r="DT282" i="1"/>
  <c r="DT82" i="1"/>
  <c r="DT327" i="1"/>
  <c r="DT326" i="1" s="1"/>
  <c r="AL286" i="1"/>
  <c r="AL282" i="1"/>
  <c r="AL82" i="1"/>
  <c r="AL327" i="1"/>
  <c r="AL326" i="1" s="1"/>
  <c r="CU286" i="1"/>
  <c r="CU282" i="1"/>
  <c r="CU82" i="1"/>
  <c r="CU327" i="1"/>
  <c r="CU326" i="1" s="1"/>
  <c r="ES315" i="1"/>
  <c r="ES280" i="1"/>
  <c r="ES293" i="1" s="1"/>
  <c r="ES307" i="1" s="1"/>
  <c r="ES266" i="1"/>
  <c r="ES271" i="1"/>
  <c r="ES275" i="1" s="1"/>
  <c r="BK282" i="1"/>
  <c r="BK286" i="1"/>
  <c r="BK82" i="1"/>
  <c r="BK327" i="1"/>
  <c r="BK326" i="1" s="1"/>
  <c r="J286" i="1"/>
  <c r="J282" i="1"/>
  <c r="J82" i="1"/>
  <c r="BM286" i="1"/>
  <c r="BM282" i="1"/>
  <c r="BM82" i="1"/>
  <c r="BM327" i="1"/>
  <c r="BM326" i="1" s="1"/>
  <c r="FL286" i="1"/>
  <c r="FL282" i="1"/>
  <c r="FL82" i="1"/>
  <c r="FL327" i="1"/>
  <c r="FL326" i="1" s="1"/>
  <c r="CR315" i="1"/>
  <c r="CR280" i="1"/>
  <c r="CR293" i="1" s="1"/>
  <c r="CR307" i="1" s="1"/>
  <c r="CR266" i="1"/>
  <c r="CR271" i="1"/>
  <c r="CR275" i="1" s="1"/>
  <c r="FQ315" i="1"/>
  <c r="FQ280" i="1"/>
  <c r="FQ293" i="1" s="1"/>
  <c r="FQ307" i="1" s="1"/>
  <c r="FQ266" i="1"/>
  <c r="FQ271" i="1"/>
  <c r="FQ275" i="1" s="1"/>
  <c r="EM315" i="1"/>
  <c r="EM280" i="1"/>
  <c r="EM293" i="1" s="1"/>
  <c r="EM307" i="1" s="1"/>
  <c r="EM266" i="1"/>
  <c r="EM271" i="1"/>
  <c r="EM275" i="1" s="1"/>
  <c r="EM265" i="1"/>
  <c r="BQ282" i="1"/>
  <c r="BQ286" i="1"/>
  <c r="BQ82" i="1"/>
  <c r="BQ327" i="1"/>
  <c r="BQ326" i="1" s="1"/>
  <c r="AC316" i="1"/>
  <c r="AC284" i="1"/>
  <c r="K286" i="1"/>
  <c r="K282" i="1"/>
  <c r="K82" i="1"/>
  <c r="K327" i="1"/>
  <c r="K326" i="1" s="1"/>
  <c r="EP316" i="1"/>
  <c r="EP284" i="1"/>
  <c r="FO315" i="1"/>
  <c r="FO280" i="1"/>
  <c r="FO293" i="1" s="1"/>
  <c r="FO307" i="1" s="1"/>
  <c r="FO266" i="1"/>
  <c r="FO271" i="1"/>
  <c r="FO275" i="1" s="1"/>
  <c r="DS315" i="1"/>
  <c r="DS266" i="1"/>
  <c r="DS280" i="1"/>
  <c r="DS293" i="1" s="1"/>
  <c r="DS307" i="1" s="1"/>
  <c r="DS271" i="1"/>
  <c r="DS275" i="1" s="1"/>
  <c r="DP316" i="1"/>
  <c r="DP284" i="1"/>
  <c r="CC315" i="1"/>
  <c r="CC280" i="1"/>
  <c r="CC293" i="1" s="1"/>
  <c r="CC307" i="1" s="1"/>
  <c r="CC266" i="1"/>
  <c r="CC271" i="1"/>
  <c r="CC275" i="1" s="1"/>
  <c r="CC265" i="1"/>
  <c r="AG282" i="1"/>
  <c r="AG286" i="1"/>
  <c r="AG82" i="1"/>
  <c r="AG327" i="1"/>
  <c r="AG326" i="1" s="1"/>
  <c r="DA316" i="1"/>
  <c r="DA284" i="1"/>
  <c r="AN286" i="1"/>
  <c r="AN282" i="1"/>
  <c r="AN82" i="1"/>
  <c r="AN327" i="1"/>
  <c r="AN326" i="1" s="1"/>
  <c r="EK315" i="1"/>
  <c r="EK280" i="1"/>
  <c r="EK293" i="1" s="1"/>
  <c r="EK307" i="1" s="1"/>
  <c r="EK266" i="1"/>
  <c r="EK271" i="1"/>
  <c r="EK275" i="1" s="1"/>
  <c r="FU315" i="1"/>
  <c r="FU280" i="1"/>
  <c r="FU293" i="1" s="1"/>
  <c r="FU307" i="1" s="1"/>
  <c r="FU266" i="1"/>
  <c r="FU271" i="1"/>
  <c r="FU275" i="1" s="1"/>
  <c r="BI315" i="1"/>
  <c r="BI280" i="1"/>
  <c r="BI293" i="1" s="1"/>
  <c r="BI307" i="1" s="1"/>
  <c r="BI266" i="1"/>
  <c r="BI271" i="1"/>
  <c r="BI275" i="1" s="1"/>
  <c r="EW315" i="1"/>
  <c r="EW280" i="1"/>
  <c r="EW293" i="1" s="1"/>
  <c r="EW307" i="1" s="1"/>
  <c r="EW266" i="1"/>
  <c r="EW271" i="1"/>
  <c r="EW275" i="1" s="1"/>
  <c r="BO315" i="1"/>
  <c r="BO280" i="1"/>
  <c r="BO293" i="1" s="1"/>
  <c r="BO307" i="1" s="1"/>
  <c r="BO266" i="1"/>
  <c r="BO271" i="1"/>
  <c r="BO275" i="1" s="1"/>
  <c r="FP315" i="1"/>
  <c r="FP280" i="1"/>
  <c r="FP293" i="1" s="1"/>
  <c r="FP307" i="1" s="1"/>
  <c r="FP266" i="1"/>
  <c r="FP271" i="1"/>
  <c r="FP275" i="1" s="1"/>
  <c r="DI315" i="1"/>
  <c r="DI280" i="1"/>
  <c r="DI293" i="1" s="1"/>
  <c r="DI307" i="1" s="1"/>
  <c r="DI266" i="1"/>
  <c r="DI271" i="1"/>
  <c r="DI275" i="1" s="1"/>
  <c r="EE315" i="1"/>
  <c r="EE266" i="1"/>
  <c r="EE280" i="1"/>
  <c r="EE293" i="1" s="1"/>
  <c r="EE307" i="1" s="1"/>
  <c r="EE271" i="1"/>
  <c r="EE275" i="1" s="1"/>
  <c r="CP315" i="1"/>
  <c r="CP280" i="1"/>
  <c r="CP293" i="1" s="1"/>
  <c r="CP307" i="1" s="1"/>
  <c r="CP266" i="1"/>
  <c r="CP271" i="1"/>
  <c r="CP275" i="1" s="1"/>
  <c r="FJ315" i="1"/>
  <c r="FJ280" i="1"/>
  <c r="FJ293" i="1" s="1"/>
  <c r="FJ307" i="1" s="1"/>
  <c r="FJ266" i="1"/>
  <c r="FJ271" i="1"/>
  <c r="FJ275" i="1" s="1"/>
  <c r="ES286" i="1"/>
  <c r="ES282" i="1"/>
  <c r="ES82" i="1"/>
  <c r="ES327" i="1"/>
  <c r="ES326" i="1" s="1"/>
  <c r="L315" i="1"/>
  <c r="L280" i="1"/>
  <c r="L293" i="1" s="1"/>
  <c r="L307" i="1" s="1"/>
  <c r="L266" i="1"/>
  <c r="L271" i="1"/>
  <c r="L275" i="1" s="1"/>
  <c r="P315" i="1"/>
  <c r="P280" i="1"/>
  <c r="P293" i="1" s="1"/>
  <c r="P307" i="1" s="1"/>
  <c r="P266" i="1"/>
  <c r="P271" i="1"/>
  <c r="P275" i="1" s="1"/>
  <c r="BB316" i="1"/>
  <c r="BB284" i="1"/>
  <c r="H315" i="1"/>
  <c r="H280" i="1"/>
  <c r="H293" i="1" s="1"/>
  <c r="H307" i="1" s="1"/>
  <c r="H266" i="1"/>
  <c r="H271" i="1"/>
  <c r="H275" i="1" s="1"/>
  <c r="BU323" i="1"/>
  <c r="AF316" i="1"/>
  <c r="AF284" i="1"/>
  <c r="BH315" i="1"/>
  <c r="BH280" i="1"/>
  <c r="BH293" i="1" s="1"/>
  <c r="BH307" i="1" s="1"/>
  <c r="BH266" i="1"/>
  <c r="BH271" i="1"/>
  <c r="BH275" i="1" s="1"/>
  <c r="DF315" i="1"/>
  <c r="DF280" i="1"/>
  <c r="DF293" i="1" s="1"/>
  <c r="DF307" i="1" s="1"/>
  <c r="DF266" i="1"/>
  <c r="DF271" i="1"/>
  <c r="DF275" i="1" s="1"/>
  <c r="CR286" i="1"/>
  <c r="CR82" i="1"/>
  <c r="CR327" i="1"/>
  <c r="CR326" i="1" s="1"/>
  <c r="FQ286" i="1"/>
  <c r="FQ282" i="1"/>
  <c r="FQ82" i="1"/>
  <c r="FQ327" i="1"/>
  <c r="FQ326" i="1" s="1"/>
  <c r="EM286" i="1"/>
  <c r="EM282" i="1"/>
  <c r="EM82" i="1"/>
  <c r="EM327" i="1"/>
  <c r="EM326" i="1" s="1"/>
  <c r="AI315" i="1"/>
  <c r="AI280" i="1"/>
  <c r="AI293" i="1" s="1"/>
  <c r="AI307" i="1" s="1"/>
  <c r="AI266" i="1"/>
  <c r="AI271" i="1"/>
  <c r="AI275" i="1" s="1"/>
  <c r="BF315" i="1"/>
  <c r="BF280" i="1"/>
  <c r="BF293" i="1" s="1"/>
  <c r="BF307" i="1" s="1"/>
  <c r="BF266" i="1"/>
  <c r="BF271" i="1"/>
  <c r="BF275" i="1" s="1"/>
  <c r="FO286" i="1"/>
  <c r="FO282" i="1"/>
  <c r="FO82" i="1"/>
  <c r="D315" i="1"/>
  <c r="D280" i="1"/>
  <c r="D293" i="1" s="1"/>
  <c r="D307" i="1" s="1"/>
  <c r="D266" i="1"/>
  <c r="D271" i="1"/>
  <c r="D275" i="1" s="1"/>
  <c r="DH316" i="1"/>
  <c r="DH284" i="1"/>
  <c r="DS282" i="1"/>
  <c r="DS286" i="1"/>
  <c r="DS82" i="1"/>
  <c r="CC282" i="1"/>
  <c r="CC286" i="1"/>
  <c r="CC82" i="1"/>
  <c r="CC327" i="1"/>
  <c r="CC326" i="1" s="1"/>
  <c r="EK282" i="1"/>
  <c r="EK286" i="1"/>
  <c r="EK82" i="1"/>
  <c r="EK327" i="1"/>
  <c r="EK326" i="1" s="1"/>
  <c r="FU286" i="1"/>
  <c r="FU82" i="1"/>
  <c r="BI286" i="1"/>
  <c r="BI282" i="1"/>
  <c r="BI82" i="1"/>
  <c r="BI327" i="1"/>
  <c r="BI326" i="1" s="1"/>
  <c r="EW282" i="1"/>
  <c r="EW286" i="1"/>
  <c r="EW82" i="1"/>
  <c r="EW327" i="1"/>
  <c r="EW326" i="1" s="1"/>
  <c r="Y315" i="1"/>
  <c r="Y280" i="1"/>
  <c r="Y293" i="1" s="1"/>
  <c r="Y307" i="1" s="1"/>
  <c r="Y266" i="1"/>
  <c r="Y271" i="1"/>
  <c r="Y275" i="1" s="1"/>
  <c r="CV316" i="1"/>
  <c r="CV284" i="1"/>
  <c r="Q315" i="1"/>
  <c r="Q280" i="1"/>
  <c r="Q293" i="1" s="1"/>
  <c r="Q307" i="1" s="1"/>
  <c r="Q266" i="1"/>
  <c r="Q271" i="1"/>
  <c r="Q275" i="1" s="1"/>
  <c r="ET315" i="1"/>
  <c r="ET280" i="1"/>
  <c r="ET293" i="1" s="1"/>
  <c r="ET307" i="1" s="1"/>
  <c r="ET266" i="1"/>
  <c r="ET271" i="1"/>
  <c r="ET275" i="1" s="1"/>
  <c r="BO282" i="1"/>
  <c r="BO286" i="1"/>
  <c r="BO82" i="1"/>
  <c r="FP286" i="1"/>
  <c r="FP282" i="1"/>
  <c r="FP82" i="1"/>
  <c r="DI286" i="1"/>
  <c r="DI282" i="1"/>
  <c r="DI82" i="1"/>
  <c r="EE282" i="1"/>
  <c r="EE286" i="1"/>
  <c r="EE82" i="1"/>
  <c r="EE327" i="1"/>
  <c r="EE326" i="1" s="1"/>
  <c r="CP286" i="1"/>
  <c r="CP282" i="1"/>
  <c r="CP82" i="1"/>
  <c r="CP327" i="1"/>
  <c r="CP326" i="1" s="1"/>
  <c r="FJ286" i="1"/>
  <c r="FJ282" i="1"/>
  <c r="FJ82" i="1"/>
  <c r="FJ327" i="1"/>
  <c r="FJ326" i="1" s="1"/>
  <c r="FC315" i="1"/>
  <c r="FC280" i="1"/>
  <c r="FC293" i="1" s="1"/>
  <c r="FC307" i="1" s="1"/>
  <c r="FC266" i="1"/>
  <c r="FC271" i="1"/>
  <c r="FC275" i="1" s="1"/>
  <c r="FC265" i="1"/>
  <c r="L286" i="1"/>
  <c r="L282" i="1"/>
  <c r="L82" i="1"/>
  <c r="AU323" i="1"/>
  <c r="C213" i="1"/>
  <c r="FZ213" i="1" s="1"/>
  <c r="FZ162" i="1"/>
  <c r="P286" i="1"/>
  <c r="P282" i="1"/>
  <c r="P82" i="1"/>
  <c r="P327" i="1"/>
  <c r="P326" i="1" s="1"/>
  <c r="DU315" i="1"/>
  <c r="DU280" i="1"/>
  <c r="DU293" i="1" s="1"/>
  <c r="DU307" i="1" s="1"/>
  <c r="DU266" i="1"/>
  <c r="DU271" i="1"/>
  <c r="DU275" i="1" s="1"/>
  <c r="DU265" i="1"/>
  <c r="H282" i="1"/>
  <c r="H286" i="1"/>
  <c r="H82" i="1"/>
  <c r="H327" i="1"/>
  <c r="H326" i="1" s="1"/>
  <c r="EG315" i="1"/>
  <c r="EG280" i="1"/>
  <c r="EG293" i="1" s="1"/>
  <c r="EG307" i="1" s="1"/>
  <c r="EG266" i="1"/>
  <c r="EG271" i="1"/>
  <c r="EG275" i="1" s="1"/>
  <c r="BH286" i="1"/>
  <c r="BH282" i="1"/>
  <c r="BH82" i="1"/>
  <c r="BH327" i="1"/>
  <c r="BH326" i="1" s="1"/>
  <c r="DF286" i="1"/>
  <c r="DF282" i="1"/>
  <c r="DF82" i="1"/>
  <c r="DW315" i="1"/>
  <c r="DW280" i="1"/>
  <c r="DW293" i="1" s="1"/>
  <c r="DW307" i="1" s="1"/>
  <c r="DW266" i="1"/>
  <c r="DW271" i="1"/>
  <c r="DW275" i="1" s="1"/>
  <c r="AZ315" i="1"/>
  <c r="AZ280" i="1"/>
  <c r="AZ293" i="1" s="1"/>
  <c r="AZ307" i="1" s="1"/>
  <c r="AZ266" i="1"/>
  <c r="AZ271" i="1"/>
  <c r="AZ275" i="1" s="1"/>
  <c r="AI286" i="1"/>
  <c r="AI282" i="1"/>
  <c r="AI82" i="1"/>
  <c r="AI327" i="1"/>
  <c r="AI326" i="1" s="1"/>
  <c r="BF286" i="1"/>
  <c r="BF282" i="1"/>
  <c r="BF82" i="1"/>
  <c r="BF327" i="1"/>
  <c r="BF326" i="1" s="1"/>
  <c r="BC315" i="1"/>
  <c r="BC280" i="1"/>
  <c r="BC293" i="1" s="1"/>
  <c r="BC307" i="1" s="1"/>
  <c r="BC266" i="1"/>
  <c r="BC271" i="1"/>
  <c r="BC275" i="1" s="1"/>
  <c r="BC316" i="1" s="1"/>
  <c r="D286" i="1"/>
  <c r="D282" i="1"/>
  <c r="D82" i="1"/>
  <c r="AS315" i="1"/>
  <c r="AS280" i="1"/>
  <c r="AS293" i="1" s="1"/>
  <c r="AS307" i="1" s="1"/>
  <c r="AS266" i="1"/>
  <c r="AS271" i="1"/>
  <c r="AS275" i="1" s="1"/>
  <c r="AX315" i="1"/>
  <c r="AX280" i="1"/>
  <c r="AX293" i="1" s="1"/>
  <c r="AX307" i="1" s="1"/>
  <c r="AX266" i="1"/>
  <c r="AX271" i="1"/>
  <c r="AX275" i="1" s="1"/>
  <c r="AB315" i="1"/>
  <c r="AB280" i="1"/>
  <c r="AB293" i="1" s="1"/>
  <c r="AB307" i="1" s="1"/>
  <c r="AB266" i="1"/>
  <c r="AB271" i="1"/>
  <c r="AB275" i="1" s="1"/>
  <c r="Y286" i="1"/>
  <c r="Y282" i="1"/>
  <c r="Y82" i="1"/>
  <c r="Q286" i="1"/>
  <c r="Q282" i="1"/>
  <c r="Q82" i="1"/>
  <c r="ET286" i="1"/>
  <c r="ET82" i="1"/>
  <c r="ET327" i="1"/>
  <c r="ET326" i="1" s="1"/>
  <c r="CN315" i="1"/>
  <c r="CN280" i="1"/>
  <c r="CN293" i="1" s="1"/>
  <c r="CN307" i="1" s="1"/>
  <c r="CN266" i="1"/>
  <c r="CN271" i="1"/>
  <c r="CN275" i="1" s="1"/>
  <c r="BP315" i="1"/>
  <c r="BP280" i="1"/>
  <c r="BP293" i="1" s="1"/>
  <c r="BP307" i="1" s="1"/>
  <c r="BP266" i="1"/>
  <c r="BP271" i="1"/>
  <c r="BP275" i="1" s="1"/>
  <c r="BZ315" i="1"/>
  <c r="BZ280" i="1"/>
  <c r="BZ293" i="1" s="1"/>
  <c r="BZ307" i="1" s="1"/>
  <c r="BZ266" i="1"/>
  <c r="BZ271" i="1"/>
  <c r="BZ275" i="1" s="1"/>
  <c r="R315" i="1"/>
  <c r="R280" i="1"/>
  <c r="R293" i="1" s="1"/>
  <c r="R307" i="1" s="1"/>
  <c r="R266" i="1"/>
  <c r="R271" i="1"/>
  <c r="R275" i="1" s="1"/>
  <c r="R265" i="1"/>
  <c r="FK315" i="1"/>
  <c r="FK280" i="1"/>
  <c r="FK293" i="1" s="1"/>
  <c r="FK307" i="1" s="1"/>
  <c r="FK266" i="1"/>
  <c r="FK271" i="1"/>
  <c r="FK275" i="1" s="1"/>
  <c r="CO315" i="1"/>
  <c r="CO280" i="1"/>
  <c r="CO293" i="1" s="1"/>
  <c r="CO307" i="1" s="1"/>
  <c r="CO266" i="1"/>
  <c r="CO271" i="1"/>
  <c r="CO275" i="1" s="1"/>
  <c r="FC286" i="1"/>
  <c r="FC282" i="1"/>
  <c r="FC82" i="1"/>
  <c r="FC327" i="1"/>
  <c r="FC326" i="1" s="1"/>
  <c r="DY282" i="1"/>
  <c r="BA315" i="1"/>
  <c r="BA280" i="1"/>
  <c r="BA293" i="1" s="1"/>
  <c r="BA307" i="1" s="1"/>
  <c r="BA266" i="1"/>
  <c r="BA271" i="1"/>
  <c r="BA275" i="1" s="1"/>
  <c r="AP315" i="1"/>
  <c r="AP280" i="1"/>
  <c r="AP293" i="1" s="1"/>
  <c r="AP307" i="1" s="1"/>
  <c r="AP266" i="1"/>
  <c r="AP271" i="1"/>
  <c r="AP275" i="1" s="1"/>
  <c r="DY316" i="1"/>
  <c r="DY284" i="1"/>
  <c r="DU286" i="1"/>
  <c r="DU82" i="1"/>
  <c r="DU327" i="1"/>
  <c r="DU326" i="1" s="1"/>
  <c r="AF282" i="1"/>
  <c r="DE282" i="1"/>
  <c r="EG286" i="1"/>
  <c r="EG282" i="1"/>
  <c r="EG82" i="1"/>
  <c r="EG327" i="1"/>
  <c r="EG326" i="1" s="1"/>
  <c r="DE323" i="1"/>
  <c r="C219" i="1"/>
  <c r="FZ193" i="1"/>
  <c r="X315" i="1"/>
  <c r="X280" i="1"/>
  <c r="X293" i="1" s="1"/>
  <c r="X307" i="1" s="1"/>
  <c r="X266" i="1"/>
  <c r="X271" i="1"/>
  <c r="X275" i="1" s="1"/>
  <c r="X265" i="1"/>
  <c r="DW286" i="1"/>
  <c r="DW82" i="1"/>
  <c r="DW327" i="1"/>
  <c r="DW326" i="1" s="1"/>
  <c r="AZ286" i="1"/>
  <c r="AZ82" i="1"/>
  <c r="FX265" i="1"/>
  <c r="AC323" i="1"/>
  <c r="CG315" i="1"/>
  <c r="CG280" i="1"/>
  <c r="CG293" i="1" s="1"/>
  <c r="CG307" i="1" s="1"/>
  <c r="CG266" i="1"/>
  <c r="CG271" i="1"/>
  <c r="CG275" i="1" s="1"/>
  <c r="EC282" i="1"/>
  <c r="FG323" i="1"/>
  <c r="EP323" i="1"/>
  <c r="BC282" i="1"/>
  <c r="BC286" i="1"/>
  <c r="BC82" i="1"/>
  <c r="EC265" i="1"/>
  <c r="AS282" i="1"/>
  <c r="AS286" i="1"/>
  <c r="AS82" i="1"/>
  <c r="AS327" i="1"/>
  <c r="AS326" i="1" s="1"/>
  <c r="AX282" i="1"/>
  <c r="AX286" i="1"/>
  <c r="AX82" i="1"/>
  <c r="AX327" i="1"/>
  <c r="AX326" i="1" s="1"/>
  <c r="DA282" i="1"/>
  <c r="DP323" i="1"/>
  <c r="BG282" i="1"/>
  <c r="FI282" i="1"/>
  <c r="DA323" i="1"/>
  <c r="BS315" i="1"/>
  <c r="BS280" i="1"/>
  <c r="BS293" i="1" s="1"/>
  <c r="BS307" i="1" s="1"/>
  <c r="BS266" i="1"/>
  <c r="BS271" i="1"/>
  <c r="BS275" i="1" s="1"/>
  <c r="AB286" i="1"/>
  <c r="AB282" i="1"/>
  <c r="AB82" i="1"/>
  <c r="AB327" i="1"/>
  <c r="AB326" i="1" s="1"/>
  <c r="E265" i="1"/>
  <c r="CN282" i="1"/>
  <c r="CN286" i="1"/>
  <c r="CN82" i="1"/>
  <c r="CN327" i="1"/>
  <c r="CN326" i="1" s="1"/>
  <c r="BP282" i="1"/>
  <c r="BP286" i="1"/>
  <c r="BP82" i="1"/>
  <c r="BP327" i="1"/>
  <c r="BP326" i="1" s="1"/>
  <c r="BZ286" i="1"/>
  <c r="BZ82" i="1"/>
  <c r="BZ327" i="1"/>
  <c r="BZ326" i="1" s="1"/>
  <c r="R286" i="1"/>
  <c r="R282" i="1"/>
  <c r="R82" i="1"/>
  <c r="R327" i="1"/>
  <c r="R326" i="1" s="1"/>
  <c r="FK286" i="1"/>
  <c r="FK282" i="1"/>
  <c r="FK82" i="1"/>
  <c r="FK327" i="1"/>
  <c r="FK326" i="1" s="1"/>
  <c r="CO282" i="1"/>
  <c r="CO286" i="1"/>
  <c r="CO82" i="1"/>
  <c r="CO327" i="1"/>
  <c r="CO326" i="1" s="1"/>
  <c r="EV315" i="1"/>
  <c r="EV280" i="1"/>
  <c r="EV293" i="1" s="1"/>
  <c r="EV307" i="1" s="1"/>
  <c r="EV266" i="1"/>
  <c r="EV271" i="1"/>
  <c r="EV275" i="1" s="1"/>
  <c r="BA286" i="1"/>
  <c r="BA282" i="1"/>
  <c r="BA82" i="1"/>
  <c r="AP286" i="1"/>
  <c r="AP282" i="1"/>
  <c r="AP82" i="1"/>
  <c r="V315" i="1"/>
  <c r="V280" i="1"/>
  <c r="V293" i="1" s="1"/>
  <c r="V307" i="1" s="1"/>
  <c r="V266" i="1"/>
  <c r="V271" i="1"/>
  <c r="V275" i="1" s="1"/>
  <c r="DZ315" i="1"/>
  <c r="DZ280" i="1"/>
  <c r="DZ293" i="1" s="1"/>
  <c r="DZ307" i="1" s="1"/>
  <c r="DZ266" i="1"/>
  <c r="DZ271" i="1"/>
  <c r="DZ275" i="1" s="1"/>
  <c r="FN315" i="1"/>
  <c r="FN280" i="1"/>
  <c r="FN293" i="1" s="1"/>
  <c r="FN307" i="1" s="1"/>
  <c r="FN266" i="1"/>
  <c r="FN271" i="1"/>
  <c r="FN275" i="1" s="1"/>
  <c r="X286" i="1"/>
  <c r="X82" i="1"/>
  <c r="X327" i="1"/>
  <c r="X326" i="1" s="1"/>
  <c r="I315" i="1"/>
  <c r="I280" i="1"/>
  <c r="I293" i="1" s="1"/>
  <c r="I307" i="1" s="1"/>
  <c r="I266" i="1"/>
  <c r="I271" i="1"/>
  <c r="I275" i="1" s="1"/>
  <c r="FX316" i="1"/>
  <c r="FX323" i="1" s="1"/>
  <c r="FX284" i="1"/>
  <c r="EF315" i="1"/>
  <c r="EF280" i="1"/>
  <c r="EF293" i="1" s="1"/>
  <c r="EF307" i="1" s="1"/>
  <c r="EF266" i="1"/>
  <c r="EF271" i="1"/>
  <c r="EF275" i="1" s="1"/>
  <c r="CG286" i="1"/>
  <c r="CG282" i="1"/>
  <c r="CG82" i="1"/>
  <c r="CG327" i="1"/>
  <c r="CG326" i="1" s="1"/>
  <c r="EZ315" i="1"/>
  <c r="EZ280" i="1"/>
  <c r="EZ293" i="1" s="1"/>
  <c r="EZ307" i="1" s="1"/>
  <c r="EZ266" i="1"/>
  <c r="EZ265" i="1"/>
  <c r="EZ271" i="1"/>
  <c r="EZ275" i="1" s="1"/>
  <c r="EC316" i="1"/>
  <c r="EC284" i="1"/>
  <c r="CM315" i="1"/>
  <c r="CM280" i="1"/>
  <c r="CM293" i="1" s="1"/>
  <c r="CM307" i="1" s="1"/>
  <c r="CM266" i="1"/>
  <c r="CM271" i="1"/>
  <c r="CM275" i="1" s="1"/>
  <c r="CM265" i="1"/>
  <c r="DH323" i="1"/>
  <c r="DV315" i="1"/>
  <c r="DV280" i="1"/>
  <c r="DV293" i="1" s="1"/>
  <c r="DV307" i="1" s="1"/>
  <c r="DV266" i="1"/>
  <c r="DV271" i="1"/>
  <c r="DV275" i="1" s="1"/>
  <c r="EJ315" i="1"/>
  <c r="EJ280" i="1"/>
  <c r="EJ293" i="1" s="1"/>
  <c r="EJ307" i="1" s="1"/>
  <c r="EJ266" i="1"/>
  <c r="EJ265" i="1"/>
  <c r="EJ271" i="1"/>
  <c r="EJ275" i="1" s="1"/>
  <c r="BS286" i="1"/>
  <c r="BS282" i="1"/>
  <c r="BS82" i="1"/>
  <c r="FV315" i="1"/>
  <c r="FV280" i="1"/>
  <c r="FV293" i="1" s="1"/>
  <c r="FV307" i="1" s="1"/>
  <c r="FV266" i="1"/>
  <c r="FV271" i="1"/>
  <c r="FV275" i="1" s="1"/>
  <c r="CV323" i="1"/>
  <c r="E316" i="1"/>
  <c r="E284" i="1"/>
  <c r="DK315" i="1"/>
  <c r="DK280" i="1"/>
  <c r="DK293" i="1" s="1"/>
  <c r="DK307" i="1" s="1"/>
  <c r="DK266" i="1"/>
  <c r="DK271" i="1"/>
  <c r="DK275" i="1" s="1"/>
  <c r="N315" i="1"/>
  <c r="N280" i="1"/>
  <c r="N293" i="1" s="1"/>
  <c r="N307" i="1" s="1"/>
  <c r="N266" i="1"/>
  <c r="N271" i="1"/>
  <c r="N275" i="1" s="1"/>
  <c r="N316" i="1" s="1"/>
  <c r="FD315" i="1"/>
  <c r="FD280" i="1"/>
  <c r="FD293" i="1" s="1"/>
  <c r="FD307" i="1" s="1"/>
  <c r="FD266" i="1"/>
  <c r="FD271" i="1"/>
  <c r="FD275" i="1" s="1"/>
  <c r="AA315" i="1"/>
  <c r="AA280" i="1"/>
  <c r="AA293" i="1" s="1"/>
  <c r="AA307" i="1" s="1"/>
  <c r="AA266" i="1"/>
  <c r="AA271" i="1"/>
  <c r="AA275" i="1" s="1"/>
  <c r="AJ315" i="1"/>
  <c r="AJ280" i="1"/>
  <c r="AJ293" i="1" s="1"/>
  <c r="AJ307" i="1" s="1"/>
  <c r="AJ266" i="1"/>
  <c r="AJ271" i="1"/>
  <c r="AJ275" i="1" s="1"/>
  <c r="M315" i="1"/>
  <c r="M280" i="1"/>
  <c r="M293" i="1" s="1"/>
  <c r="M307" i="1" s="1"/>
  <c r="M266" i="1"/>
  <c r="M271" i="1"/>
  <c r="M275" i="1" s="1"/>
  <c r="DB282" i="1"/>
  <c r="T265" i="1"/>
  <c r="EV286" i="1"/>
  <c r="EV82" i="1"/>
  <c r="EV327" i="1"/>
  <c r="EV326" i="1" s="1"/>
  <c r="DB265" i="1"/>
  <c r="CZ315" i="1"/>
  <c r="CZ280" i="1"/>
  <c r="CZ293" i="1" s="1"/>
  <c r="CZ307" i="1" s="1"/>
  <c r="CZ266" i="1"/>
  <c r="CZ271" i="1"/>
  <c r="CZ275" i="1" s="1"/>
  <c r="V286" i="1"/>
  <c r="V282" i="1"/>
  <c r="V82" i="1"/>
  <c r="V327" i="1"/>
  <c r="V326" i="1" s="1"/>
  <c r="DZ286" i="1"/>
  <c r="DZ282" i="1"/>
  <c r="DZ82" i="1"/>
  <c r="DZ327" i="1"/>
  <c r="DZ326" i="1" s="1"/>
  <c r="BB323" i="1"/>
  <c r="ER282" i="1"/>
  <c r="AF323" i="1"/>
  <c r="FN286" i="1"/>
  <c r="FN82" i="1"/>
  <c r="EL315" i="1"/>
  <c r="EL280" i="1"/>
  <c r="EL293" i="1" s="1"/>
  <c r="EL307" i="1" s="1"/>
  <c r="EL266" i="1"/>
  <c r="EL271" i="1"/>
  <c r="EL275" i="1" s="1"/>
  <c r="AK315" i="1"/>
  <c r="AK280" i="1"/>
  <c r="AK293" i="1" s="1"/>
  <c r="AK307" i="1" s="1"/>
  <c r="AK266" i="1"/>
  <c r="AK271" i="1"/>
  <c r="AK275" i="1" s="1"/>
  <c r="BX316" i="1"/>
  <c r="BX284" i="1"/>
  <c r="I286" i="1"/>
  <c r="I82" i="1"/>
  <c r="EF286" i="1"/>
  <c r="EF282" i="1"/>
  <c r="EF82" i="1"/>
  <c r="W315" i="1"/>
  <c r="W280" i="1"/>
  <c r="W293" i="1" s="1"/>
  <c r="W307" i="1" s="1"/>
  <c r="W266" i="1"/>
  <c r="W271" i="1"/>
  <c r="W275" i="1" s="1"/>
  <c r="EZ286" i="1"/>
  <c r="EZ282" i="1"/>
  <c r="EZ82" i="1"/>
  <c r="EZ327" i="1"/>
  <c r="EZ326" i="1" s="1"/>
  <c r="CM282" i="1"/>
  <c r="CM286" i="1"/>
  <c r="CM82" i="1"/>
  <c r="FE265" i="1"/>
  <c r="DV286" i="1"/>
  <c r="DV282" i="1"/>
  <c r="DV82" i="1"/>
  <c r="DV327" i="1"/>
  <c r="DV326" i="1" s="1"/>
  <c r="EJ282" i="1"/>
  <c r="EJ286" i="1"/>
  <c r="EJ82" i="1"/>
  <c r="CB315" i="1"/>
  <c r="CB280" i="1"/>
  <c r="CB293" i="1" s="1"/>
  <c r="CB307" i="1" s="1"/>
  <c r="CB266" i="1"/>
  <c r="CB271" i="1"/>
  <c r="CB275" i="1" s="1"/>
  <c r="EO282" i="1"/>
  <c r="FV286" i="1"/>
  <c r="FV82" i="1"/>
  <c r="Z315" i="1"/>
  <c r="Z280" i="1"/>
  <c r="Z293" i="1" s="1"/>
  <c r="Z307" i="1" s="1"/>
  <c r="Z266" i="1"/>
  <c r="Z271" i="1"/>
  <c r="Z275" i="1" s="1"/>
  <c r="T282" i="1"/>
  <c r="BD315" i="1"/>
  <c r="BD280" i="1"/>
  <c r="BD293" i="1" s="1"/>
  <c r="BD307" i="1" s="1"/>
  <c r="BD266" i="1"/>
  <c r="BD271" i="1"/>
  <c r="BD275" i="1" s="1"/>
  <c r="DK282" i="1"/>
  <c r="DK286" i="1"/>
  <c r="DK82" i="1"/>
  <c r="N286" i="1"/>
  <c r="N282" i="1"/>
  <c r="N82" i="1"/>
  <c r="N327" i="1"/>
  <c r="N326" i="1" s="1"/>
  <c r="FD286" i="1"/>
  <c r="FD282" i="1"/>
  <c r="FD82" i="1"/>
  <c r="FD327" i="1"/>
  <c r="FD326" i="1" s="1"/>
  <c r="AA286" i="1"/>
  <c r="AA82" i="1"/>
  <c r="AA327" i="1"/>
  <c r="AA326" i="1" s="1"/>
  <c r="AJ286" i="1"/>
  <c r="AJ82" i="1"/>
  <c r="AJ327" i="1"/>
  <c r="AJ326" i="1" s="1"/>
  <c r="M286" i="1"/>
  <c r="M282" i="1"/>
  <c r="M82" i="1"/>
  <c r="T316" i="1"/>
  <c r="T284" i="1"/>
  <c r="FR316" i="1"/>
  <c r="FR323" i="1" s="1"/>
  <c r="FR284" i="1"/>
  <c r="CI315" i="1"/>
  <c r="CI280" i="1"/>
  <c r="CI293" i="1" s="1"/>
  <c r="CI307" i="1" s="1"/>
  <c r="CI266" i="1"/>
  <c r="CI271" i="1"/>
  <c r="CI275" i="1" s="1"/>
  <c r="DB316" i="1"/>
  <c r="DB284" i="1"/>
  <c r="CZ286" i="1"/>
  <c r="CZ282" i="1"/>
  <c r="CZ82" i="1"/>
  <c r="DG315" i="1"/>
  <c r="DG280" i="1"/>
  <c r="DG293" i="1" s="1"/>
  <c r="DG307" i="1" s="1"/>
  <c r="DG266" i="1"/>
  <c r="DG271" i="1"/>
  <c r="DG275" i="1" s="1"/>
  <c r="BT316" i="1"/>
  <c r="BT323" i="1" s="1"/>
  <c r="BT284" i="1"/>
  <c r="EL286" i="1"/>
  <c r="EL82" i="1"/>
  <c r="AK286" i="1"/>
  <c r="AK282" i="1"/>
  <c r="AK82" i="1"/>
  <c r="AK327" i="1"/>
  <c r="AK326" i="1" s="1"/>
  <c r="EP282" i="1"/>
  <c r="CT315" i="1"/>
  <c r="CT280" i="1"/>
  <c r="CT293" i="1" s="1"/>
  <c r="CT307" i="1" s="1"/>
  <c r="CT266" i="1"/>
  <c r="CT271" i="1"/>
  <c r="CT275" i="1" s="1"/>
  <c r="W286" i="1"/>
  <c r="W282" i="1"/>
  <c r="W287" i="1"/>
  <c r="W82" i="1"/>
  <c r="W327" i="1"/>
  <c r="W326" i="1" s="1"/>
  <c r="CS315" i="1"/>
  <c r="CS280" i="1"/>
  <c r="CS293" i="1" s="1"/>
  <c r="CS307" i="1" s="1"/>
  <c r="CS266" i="1"/>
  <c r="CS271" i="1"/>
  <c r="CS275" i="1" s="1"/>
  <c r="FE316" i="1"/>
  <c r="FE284" i="1"/>
  <c r="O315" i="1"/>
  <c r="O280" i="1"/>
  <c r="O293" i="1" s="1"/>
  <c r="O307" i="1" s="1"/>
  <c r="O266" i="1"/>
  <c r="O271" i="1"/>
  <c r="O275" i="1" s="1"/>
  <c r="DX265" i="1"/>
  <c r="F315" i="1"/>
  <c r="F280" i="1"/>
  <c r="F293" i="1" s="1"/>
  <c r="F307" i="1" s="1"/>
  <c r="F266" i="1"/>
  <c r="F271" i="1"/>
  <c r="F275" i="1" s="1"/>
  <c r="CB282" i="1"/>
  <c r="CB286" i="1"/>
  <c r="CB82" i="1"/>
  <c r="CB327" i="1"/>
  <c r="CB326" i="1" s="1"/>
  <c r="BN315" i="1"/>
  <c r="BN280" i="1"/>
  <c r="BN293" i="1" s="1"/>
  <c r="BN307" i="1" s="1"/>
  <c r="BN266" i="1"/>
  <c r="BN271" i="1"/>
  <c r="BN275" i="1" s="1"/>
  <c r="Z286" i="1"/>
  <c r="Z82" i="1"/>
  <c r="Z327" i="1"/>
  <c r="Z326" i="1" s="1"/>
  <c r="BD286" i="1"/>
  <c r="BD82" i="1"/>
  <c r="BD327" i="1"/>
  <c r="BD326" i="1" s="1"/>
  <c r="EH315" i="1"/>
  <c r="EH280" i="1"/>
  <c r="EH293" i="1" s="1"/>
  <c r="EH307" i="1" s="1"/>
  <c r="EH266" i="1"/>
  <c r="EH271" i="1"/>
  <c r="EH275" i="1" s="1"/>
  <c r="AQ315" i="1"/>
  <c r="AQ280" i="1"/>
  <c r="AQ293" i="1" s="1"/>
  <c r="AQ307" i="1" s="1"/>
  <c r="AQ266" i="1"/>
  <c r="AQ271" i="1"/>
  <c r="AQ275" i="1" s="1"/>
  <c r="AT315" i="1"/>
  <c r="AT280" i="1"/>
  <c r="AT293" i="1" s="1"/>
  <c r="AT307" i="1" s="1"/>
  <c r="AT266" i="1"/>
  <c r="AT271" i="1"/>
  <c r="AT275" i="1" s="1"/>
  <c r="DN315" i="1"/>
  <c r="DN280" i="1"/>
  <c r="DN293" i="1" s="1"/>
  <c r="DN307" i="1" s="1"/>
  <c r="DN271" i="1"/>
  <c r="DN275" i="1" s="1"/>
  <c r="DN266" i="1"/>
  <c r="AD315" i="1"/>
  <c r="AD280" i="1"/>
  <c r="AD293" i="1" s="1"/>
  <c r="AD307" i="1" s="1"/>
  <c r="AD266" i="1"/>
  <c r="AD265" i="1"/>
  <c r="AD271" i="1"/>
  <c r="AD275" i="1" s="1"/>
  <c r="AO315" i="1"/>
  <c r="AO280" i="1"/>
  <c r="AO293" i="1" s="1"/>
  <c r="AO307" i="1" s="1"/>
  <c r="AO266" i="1"/>
  <c r="AO271" i="1"/>
  <c r="AO275" i="1" s="1"/>
  <c r="FR265" i="1"/>
  <c r="CI286" i="1"/>
  <c r="CI282" i="1"/>
  <c r="CI82" i="1"/>
  <c r="EU315" i="1"/>
  <c r="EU280" i="1"/>
  <c r="EU293" i="1" s="1"/>
  <c r="EU307" i="1" s="1"/>
  <c r="EU266" i="1"/>
  <c r="EU271" i="1"/>
  <c r="EU275" i="1" s="1"/>
  <c r="DY323" i="1"/>
  <c r="DG286" i="1"/>
  <c r="DG282" i="1"/>
  <c r="DG82" i="1"/>
  <c r="DG327" i="1"/>
  <c r="DG326" i="1" s="1"/>
  <c r="C214" i="1"/>
  <c r="FZ212" i="1"/>
  <c r="CD316" i="1"/>
  <c r="CD323" i="1" s="1"/>
  <c r="CD284" i="1"/>
  <c r="BT265" i="1"/>
  <c r="EQ315" i="1"/>
  <c r="EQ266" i="1"/>
  <c r="EQ280" i="1"/>
  <c r="EQ293" i="1" s="1"/>
  <c r="EQ307" i="1" s="1"/>
  <c r="EQ271" i="1"/>
  <c r="EQ275" i="1" s="1"/>
  <c r="ER265" i="1"/>
  <c r="FM315" i="1"/>
  <c r="FM280" i="1"/>
  <c r="FM293" i="1" s="1"/>
  <c r="FM307" i="1" s="1"/>
  <c r="FM266" i="1"/>
  <c r="FM271" i="1"/>
  <c r="FM275" i="1" s="1"/>
  <c r="EY315" i="1"/>
  <c r="EY280" i="1"/>
  <c r="EY293" i="1" s="1"/>
  <c r="EY307" i="1" s="1"/>
  <c r="EY266" i="1"/>
  <c r="EY271" i="1"/>
  <c r="EY275" i="1" s="1"/>
  <c r="CT286" i="1"/>
  <c r="CT82" i="1"/>
  <c r="CT327" i="1"/>
  <c r="CT326" i="1" s="1"/>
  <c r="BW315" i="1"/>
  <c r="BW266" i="1"/>
  <c r="BW280" i="1"/>
  <c r="BW293" i="1" s="1"/>
  <c r="BW307" i="1" s="1"/>
  <c r="BW271" i="1"/>
  <c r="BW275" i="1" s="1"/>
  <c r="FT280" i="1"/>
  <c r="FT293" i="1" s="1"/>
  <c r="FT307" i="1" s="1"/>
  <c r="FT266" i="1"/>
  <c r="FT271" i="1"/>
  <c r="FT275" i="1" s="1"/>
  <c r="FT284" i="1" s="1"/>
  <c r="CS286" i="1"/>
  <c r="CS282" i="1"/>
  <c r="CS82" i="1"/>
  <c r="CS327" i="1"/>
  <c r="CS326" i="1" s="1"/>
  <c r="EC323" i="1"/>
  <c r="O286" i="1"/>
  <c r="O82" i="1"/>
  <c r="O327" i="1"/>
  <c r="O326" i="1" s="1"/>
  <c r="DX316" i="1"/>
  <c r="DX323" i="1" s="1"/>
  <c r="DX284" i="1"/>
  <c r="DD315" i="1"/>
  <c r="DD280" i="1"/>
  <c r="DD293" i="1" s="1"/>
  <c r="DD307" i="1" s="1"/>
  <c r="DD266" i="1"/>
  <c r="DD271" i="1"/>
  <c r="DD275" i="1" s="1"/>
  <c r="F286" i="1"/>
  <c r="F282" i="1"/>
  <c r="F82" i="1"/>
  <c r="F327" i="1"/>
  <c r="F326" i="1" s="1"/>
  <c r="DC316" i="1"/>
  <c r="DC323" i="1" s="1"/>
  <c r="DC284" i="1"/>
  <c r="BG265" i="1"/>
  <c r="FI316" i="1"/>
  <c r="FI323" i="1" s="1"/>
  <c r="FI284" i="1"/>
  <c r="AE265" i="1"/>
  <c r="BN286" i="1"/>
  <c r="BN282" i="1"/>
  <c r="BN82" i="1"/>
  <c r="FW315" i="1"/>
  <c r="FW280" i="1"/>
  <c r="FW293" i="1" s="1"/>
  <c r="FW307" i="1" s="1"/>
  <c r="FW266" i="1"/>
  <c r="FW271" i="1"/>
  <c r="FW275" i="1" s="1"/>
  <c r="E323" i="1"/>
  <c r="EH286" i="1"/>
  <c r="EH82" i="1"/>
  <c r="EH327" i="1"/>
  <c r="EH326" i="1" s="1"/>
  <c r="AQ282" i="1"/>
  <c r="AQ286" i="1"/>
  <c r="AQ82" i="1"/>
  <c r="AQ327" i="1"/>
  <c r="AQ326" i="1" s="1"/>
  <c r="AT286" i="1"/>
  <c r="AT82" i="1"/>
  <c r="AT327" i="1"/>
  <c r="AT326" i="1" s="1"/>
  <c r="DN286" i="1"/>
  <c r="DN282" i="1"/>
  <c r="DN82" i="1"/>
  <c r="AD286" i="1"/>
  <c r="AD282" i="1"/>
  <c r="AD82" i="1"/>
  <c r="AD327" i="1"/>
  <c r="AD326" i="1" s="1"/>
  <c r="AO286" i="1"/>
  <c r="AO282" i="1"/>
  <c r="AO82" i="1"/>
  <c r="DR315" i="1"/>
  <c r="DR280" i="1"/>
  <c r="DR293" i="1" s="1"/>
  <c r="DR307" i="1" s="1"/>
  <c r="DR266" i="1"/>
  <c r="DR271" i="1"/>
  <c r="DR275" i="1" s="1"/>
  <c r="DR265" i="1"/>
  <c r="EU286" i="1"/>
  <c r="EU82" i="1"/>
  <c r="FA315" i="1"/>
  <c r="FA280" i="1"/>
  <c r="FA293" i="1" s="1"/>
  <c r="FA307" i="1" s="1"/>
  <c r="FA266" i="1"/>
  <c r="FA271" i="1"/>
  <c r="FA275" i="1" s="1"/>
  <c r="EQ286" i="1"/>
  <c r="EQ282" i="1"/>
  <c r="EQ82" i="1"/>
  <c r="EQ327" i="1"/>
  <c r="EQ326" i="1" s="1"/>
  <c r="ER316" i="1"/>
  <c r="ER323" i="1" s="1"/>
  <c r="ER284" i="1"/>
  <c r="BX323" i="1"/>
  <c r="AC282" i="1"/>
  <c r="FM286" i="1"/>
  <c r="FM82" i="1"/>
  <c r="FM327" i="1"/>
  <c r="FM326" i="1" s="1"/>
  <c r="EY286" i="1"/>
  <c r="EY282" i="1"/>
  <c r="EY82" i="1"/>
  <c r="EY327" i="1"/>
  <c r="EY326" i="1" s="1"/>
  <c r="DL316" i="1"/>
  <c r="DL323" i="1" s="1"/>
  <c r="DL284" i="1"/>
  <c r="BW286" i="1"/>
  <c r="BW82" i="1"/>
  <c r="BW327" i="1"/>
  <c r="BW326" i="1" s="1"/>
  <c r="DM315" i="1"/>
  <c r="DM280" i="1"/>
  <c r="DM293" i="1" s="1"/>
  <c r="DM307" i="1" s="1"/>
  <c r="DM266" i="1"/>
  <c r="DM271" i="1"/>
  <c r="DM275" i="1" s="1"/>
  <c r="DP282" i="1"/>
  <c r="G315" i="1"/>
  <c r="G280" i="1"/>
  <c r="G293" i="1" s="1"/>
  <c r="G307" i="1" s="1"/>
  <c r="G266" i="1"/>
  <c r="G271" i="1"/>
  <c r="G275" i="1" s="1"/>
  <c r="DD286" i="1"/>
  <c r="DD82" i="1"/>
  <c r="DD327" i="1"/>
  <c r="DD326" i="1" s="1"/>
  <c r="CJ315" i="1"/>
  <c r="CJ280" i="1"/>
  <c r="CJ293" i="1" s="1"/>
  <c r="CJ307" i="1" s="1"/>
  <c r="CJ266" i="1"/>
  <c r="CJ271" i="1"/>
  <c r="CJ275" i="1" s="1"/>
  <c r="BG316" i="1"/>
  <c r="BG323" i="1" s="1"/>
  <c r="BG284" i="1"/>
  <c r="AY315" i="1"/>
  <c r="AY280" i="1"/>
  <c r="AY293" i="1" s="1"/>
  <c r="AY307" i="1" s="1"/>
  <c r="AY266" i="1"/>
  <c r="AY271" i="1"/>
  <c r="AY275" i="1" s="1"/>
  <c r="AE316" i="1"/>
  <c r="AE323" i="1" s="1"/>
  <c r="AE284" i="1"/>
  <c r="EX316" i="1"/>
  <c r="EX323" i="1" s="1"/>
  <c r="EX284" i="1"/>
  <c r="FF315" i="1"/>
  <c r="FF280" i="1"/>
  <c r="FF293" i="1" s="1"/>
  <c r="FF307" i="1" s="1"/>
  <c r="FF266" i="1"/>
  <c r="FF271" i="1"/>
  <c r="FF275" i="1" s="1"/>
  <c r="FW286" i="1"/>
  <c r="FW282" i="1"/>
  <c r="FW82" i="1"/>
  <c r="FW327" i="1"/>
  <c r="FW326" i="1" s="1"/>
  <c r="EI315" i="1"/>
  <c r="EI280" i="1"/>
  <c r="EI293" i="1" s="1"/>
  <c r="EI307" i="1" s="1"/>
  <c r="EI266" i="1"/>
  <c r="EI271" i="1"/>
  <c r="EI275" i="1" s="1"/>
  <c r="CH315" i="1"/>
  <c r="CH280" i="1"/>
  <c r="CH293" i="1" s="1"/>
  <c r="CH307" i="1" s="1"/>
  <c r="CH266" i="1"/>
  <c r="CH271" i="1"/>
  <c r="CH275" i="1" s="1"/>
  <c r="CH265" i="1"/>
  <c r="U315" i="1"/>
  <c r="U280" i="1"/>
  <c r="U293" i="1" s="1"/>
  <c r="U307" i="1" s="1"/>
  <c r="U266" i="1"/>
  <c r="U265" i="1"/>
  <c r="U271" i="1"/>
  <c r="U275" i="1" s="1"/>
  <c r="BV315" i="1"/>
  <c r="BV280" i="1"/>
  <c r="BV293" i="1" s="1"/>
  <c r="BV307" i="1" s="1"/>
  <c r="BV266" i="1"/>
  <c r="BV271" i="1"/>
  <c r="BV275" i="1" s="1"/>
  <c r="DQ315" i="1"/>
  <c r="DQ280" i="1"/>
  <c r="DQ293" i="1" s="1"/>
  <c r="DQ307" i="1" s="1"/>
  <c r="DQ266" i="1"/>
  <c r="DQ271" i="1"/>
  <c r="DQ275" i="1" s="1"/>
  <c r="BE315" i="1"/>
  <c r="BE280" i="1"/>
  <c r="BE293" i="1" s="1"/>
  <c r="BE307" i="1" s="1"/>
  <c r="BE266" i="1"/>
  <c r="BE271" i="1"/>
  <c r="BE275" i="1" s="1"/>
  <c r="AR315" i="1"/>
  <c r="AR280" i="1"/>
  <c r="AR293" i="1" s="1"/>
  <c r="AR307" i="1" s="1"/>
  <c r="AR266" i="1"/>
  <c r="AR271" i="1"/>
  <c r="AR275" i="1" s="1"/>
  <c r="T323" i="1"/>
  <c r="DR282" i="1"/>
  <c r="DR286" i="1"/>
  <c r="DR82" i="1"/>
  <c r="DB323" i="1"/>
  <c r="FA286" i="1"/>
  <c r="FA282" i="1"/>
  <c r="FA82" i="1"/>
  <c r="FA327" i="1"/>
  <c r="FA326" i="1" s="1"/>
  <c r="S316" i="1"/>
  <c r="S323" i="1" s="1"/>
  <c r="S284" i="1"/>
  <c r="BU265" i="1"/>
  <c r="CX315" i="1"/>
  <c r="CX280" i="1"/>
  <c r="CX293" i="1" s="1"/>
  <c r="CX307" i="1" s="1"/>
  <c r="CX266" i="1"/>
  <c r="CX271" i="1"/>
  <c r="CX275" i="1" s="1"/>
  <c r="CQ315" i="1"/>
  <c r="CQ280" i="1"/>
  <c r="CQ293" i="1" s="1"/>
  <c r="CQ307" i="1" s="1"/>
  <c r="CQ266" i="1"/>
  <c r="CQ265" i="1"/>
  <c r="CQ271" i="1"/>
  <c r="CQ275" i="1" s="1"/>
  <c r="CE316" i="1"/>
  <c r="CE323" i="1" s="1"/>
  <c r="CE284" i="1"/>
  <c r="CY315" i="1"/>
  <c r="CY280" i="1"/>
  <c r="CY293" i="1" s="1"/>
  <c r="CY307" i="1" s="1"/>
  <c r="CY266" i="1"/>
  <c r="CY271" i="1"/>
  <c r="CY275" i="1" s="1"/>
  <c r="CY265" i="1"/>
  <c r="DL265" i="1"/>
  <c r="CL315" i="1"/>
  <c r="CL280" i="1"/>
  <c r="CL293" i="1" s="1"/>
  <c r="CL307" i="1" s="1"/>
  <c r="CL266" i="1"/>
  <c r="CL271" i="1"/>
  <c r="CL275" i="1" s="1"/>
  <c r="EN315" i="1"/>
  <c r="EN280" i="1"/>
  <c r="EN293" i="1" s="1"/>
  <c r="EN307" i="1" s="1"/>
  <c r="EN266" i="1"/>
  <c r="EN271" i="1"/>
  <c r="EN275" i="1" s="1"/>
  <c r="DM286" i="1"/>
  <c r="DM82" i="1"/>
  <c r="DM327" i="1"/>
  <c r="DM326" i="1" s="1"/>
  <c r="FE323" i="1"/>
  <c r="G286" i="1"/>
  <c r="G82" i="1"/>
  <c r="G327" i="1"/>
  <c r="G326" i="1" s="1"/>
  <c r="BJ315" i="1"/>
  <c r="BJ280" i="1"/>
  <c r="BJ293" i="1" s="1"/>
  <c r="BJ307" i="1" s="1"/>
  <c r="BJ266" i="1"/>
  <c r="BJ271" i="1"/>
  <c r="BJ275" i="1" s="1"/>
  <c r="CJ286" i="1"/>
  <c r="CJ282" i="1"/>
  <c r="CJ82" i="1"/>
  <c r="AY286" i="1"/>
  <c r="AY82" i="1"/>
  <c r="AY327" i="1"/>
  <c r="AY326" i="1" s="1"/>
  <c r="CK316" i="1"/>
  <c r="CK323" i="1" s="1"/>
  <c r="CK284" i="1"/>
  <c r="EX265" i="1"/>
  <c r="FF286" i="1"/>
  <c r="FF282" i="1"/>
  <c r="FF82" i="1"/>
  <c r="FF327" i="1"/>
  <c r="FF326" i="1" s="1"/>
  <c r="EO316" i="1"/>
  <c r="EO323" i="1" s="1"/>
  <c r="EO284" i="1"/>
  <c r="FS316" i="1"/>
  <c r="FS323" i="1" s="1"/>
  <c r="FS284" i="1"/>
  <c r="FR282" i="1"/>
  <c r="EI286" i="1"/>
  <c r="EI82" i="1"/>
  <c r="CH286" i="1"/>
  <c r="CH282" i="1"/>
  <c r="CH82" i="1"/>
  <c r="CH327" i="1"/>
  <c r="CH326" i="1" s="1"/>
  <c r="U282" i="1"/>
  <c r="U286" i="1"/>
  <c r="U82" i="1"/>
  <c r="U327" i="1"/>
  <c r="U326" i="1" s="1"/>
  <c r="BV286" i="1"/>
  <c r="BV82" i="1"/>
  <c r="BV327" i="1"/>
  <c r="BV326" i="1" s="1"/>
  <c r="DQ286" i="1"/>
  <c r="DQ82" i="1"/>
  <c r="DQ327" i="1"/>
  <c r="DQ326" i="1" s="1"/>
  <c r="BE282" i="1"/>
  <c r="BE286" i="1"/>
  <c r="BE82" i="1"/>
  <c r="BE327" i="1"/>
  <c r="BE326" i="1" s="1"/>
  <c r="AR282" i="1"/>
  <c r="AR286" i="1"/>
  <c r="AR82" i="1"/>
  <c r="AR327" i="1"/>
  <c r="AR326" i="1" s="1"/>
  <c r="EL265" i="1" l="1"/>
  <c r="AR265" i="1"/>
  <c r="FF265" i="1"/>
  <c r="N323" i="1"/>
  <c r="EE265" i="1"/>
  <c r="AH265" i="1"/>
  <c r="FW265" i="1"/>
  <c r="FM265" i="1"/>
  <c r="DK265" i="1"/>
  <c r="ET265" i="1"/>
  <c r="P265" i="1"/>
  <c r="AM265" i="1"/>
  <c r="CL265" i="1"/>
  <c r="CJ265" i="1"/>
  <c r="EH265" i="1"/>
  <c r="O265" i="1"/>
  <c r="EV265" i="1"/>
  <c r="M265" i="1"/>
  <c r="FJ265" i="1"/>
  <c r="FU265" i="1"/>
  <c r="DJ265" i="1"/>
  <c r="DM265" i="1"/>
  <c r="Z265" i="1"/>
  <c r="FD265" i="1"/>
  <c r="CN265" i="1"/>
  <c r="BE265" i="1"/>
  <c r="CI265" i="1"/>
  <c r="AK265" i="1"/>
  <c r="AB265" i="1"/>
  <c r="D265" i="1"/>
  <c r="DI265" i="1"/>
  <c r="EW265" i="1"/>
  <c r="DS265" i="1"/>
  <c r="Q265" i="1"/>
  <c r="L265" i="1"/>
  <c r="EA265" i="1"/>
  <c r="FT265" i="1"/>
  <c r="EY265" i="1"/>
  <c r="N265" i="1"/>
  <c r="CU265" i="1"/>
  <c r="AQ265" i="1"/>
  <c r="CS265" i="1"/>
  <c r="FV265" i="1"/>
  <c r="K265" i="1"/>
  <c r="AI316" i="1"/>
  <c r="AI284" i="1"/>
  <c r="BO316" i="1"/>
  <c r="BO323" i="1" s="1"/>
  <c r="BO284" i="1"/>
  <c r="EN265" i="1"/>
  <c r="CY316" i="1"/>
  <c r="CY284" i="1"/>
  <c r="CX265" i="1"/>
  <c r="CH316" i="1"/>
  <c r="CH284" i="1"/>
  <c r="AY265" i="1"/>
  <c r="DM316" i="1"/>
  <c r="DM284" i="1"/>
  <c r="FA265" i="1"/>
  <c r="DR316" i="1"/>
  <c r="DR284" i="1"/>
  <c r="EY316" i="1"/>
  <c r="EY284" i="1"/>
  <c r="EQ316" i="1"/>
  <c r="EQ284" i="1"/>
  <c r="AQ316" i="1"/>
  <c r="AQ284" i="1"/>
  <c r="BD282" i="1"/>
  <c r="CS316" i="1"/>
  <c r="CS284" i="1"/>
  <c r="CT265" i="1"/>
  <c r="EL316" i="1"/>
  <c r="EL284" i="1"/>
  <c r="EJ316" i="1"/>
  <c r="EJ284" i="1"/>
  <c r="CM316" i="1"/>
  <c r="CM284" i="1"/>
  <c r="FN265" i="1"/>
  <c r="BZ316" i="1"/>
  <c r="BZ284" i="1"/>
  <c r="AX265" i="1"/>
  <c r="FC316" i="1"/>
  <c r="FC323" i="1" s="1"/>
  <c r="FC284" i="1"/>
  <c r="DI316" i="1"/>
  <c r="DI323" i="1" s="1"/>
  <c r="DI284" i="1"/>
  <c r="BI265" i="1"/>
  <c r="DS316" i="1"/>
  <c r="DS284" i="1"/>
  <c r="K316" i="1"/>
  <c r="K284" i="1"/>
  <c r="BM265" i="1"/>
  <c r="DT316" i="1"/>
  <c r="DT284" i="1"/>
  <c r="BR265" i="1"/>
  <c r="CW265" i="1"/>
  <c r="EA316" i="1"/>
  <c r="EA323" i="1" s="1"/>
  <c r="EA284" i="1"/>
  <c r="FH265" i="1"/>
  <c r="BI316" i="1"/>
  <c r="BI284" i="1"/>
  <c r="BM316" i="1"/>
  <c r="BM284" i="1"/>
  <c r="EN316" i="1"/>
  <c r="EN284" i="1"/>
  <c r="BV316" i="1"/>
  <c r="BV284" i="1"/>
  <c r="AY316" i="1"/>
  <c r="AY284" i="1"/>
  <c r="FA316" i="1"/>
  <c r="FA284" i="1"/>
  <c r="DD316" i="1"/>
  <c r="DD284" i="1"/>
  <c r="BW316" i="1"/>
  <c r="BW284" i="1"/>
  <c r="CT316" i="1"/>
  <c r="CT284" i="1"/>
  <c r="AJ282" i="1"/>
  <c r="CZ316" i="1"/>
  <c r="CZ284" i="1"/>
  <c r="AA316" i="1"/>
  <c r="AA284" i="1"/>
  <c r="I316" i="1"/>
  <c r="I284" i="1"/>
  <c r="FN316" i="1"/>
  <c r="FN284" i="1"/>
  <c r="DW282" i="1"/>
  <c r="AX316" i="1"/>
  <c r="AX284" i="1"/>
  <c r="DW316" i="1"/>
  <c r="DW284" i="1"/>
  <c r="BR316" i="1"/>
  <c r="BR284" i="1"/>
  <c r="CW316" i="1"/>
  <c r="CW284" i="1"/>
  <c r="FH316" i="1"/>
  <c r="FH284" i="1"/>
  <c r="FQ316" i="1"/>
  <c r="FQ323" i="1" s="1"/>
  <c r="FQ284" i="1"/>
  <c r="EI282" i="1"/>
  <c r="G282" i="1"/>
  <c r="BV265" i="1"/>
  <c r="DD282" i="1"/>
  <c r="DD265" i="1"/>
  <c r="BW265" i="1"/>
  <c r="DN265" i="1"/>
  <c r="EL282" i="1"/>
  <c r="W265" i="1"/>
  <c r="I282" i="1"/>
  <c r="CZ265" i="1"/>
  <c r="AA265" i="1"/>
  <c r="FV316" i="1"/>
  <c r="FV323" i="1" s="1"/>
  <c r="FV284" i="1"/>
  <c r="I265" i="1"/>
  <c r="EV316" i="1"/>
  <c r="EV284" i="1"/>
  <c r="BZ282" i="1"/>
  <c r="BS265" i="1"/>
  <c r="FK265" i="1"/>
  <c r="BZ265" i="1"/>
  <c r="DW265" i="1"/>
  <c r="ET316" i="1"/>
  <c r="ET284" i="1"/>
  <c r="Y265" i="1"/>
  <c r="AI323" i="1"/>
  <c r="BH265" i="1"/>
  <c r="CP265" i="1"/>
  <c r="CU316" i="1"/>
  <c r="CU284" i="1"/>
  <c r="EB265" i="1"/>
  <c r="FB316" i="1"/>
  <c r="FB284" i="1"/>
  <c r="H316" i="1"/>
  <c r="H323" i="1" s="1"/>
  <c r="H284" i="1"/>
  <c r="DQ282" i="1"/>
  <c r="CY323" i="1"/>
  <c r="BE316" i="1"/>
  <c r="BE284" i="1"/>
  <c r="CH323" i="1"/>
  <c r="FF316" i="1"/>
  <c r="FF284" i="1"/>
  <c r="DR323" i="1"/>
  <c r="FW316" i="1"/>
  <c r="FW284" i="1"/>
  <c r="EQ323" i="1"/>
  <c r="AO265" i="1"/>
  <c r="DN316" i="1"/>
  <c r="DN323" i="1" s="1"/>
  <c r="DN284" i="1"/>
  <c r="AQ323" i="1"/>
  <c r="CS323" i="1"/>
  <c r="W316" i="1"/>
  <c r="W284" i="1"/>
  <c r="M316" i="1"/>
  <c r="M284" i="1"/>
  <c r="CM323" i="1"/>
  <c r="BS316" i="1"/>
  <c r="BS284" i="1"/>
  <c r="FK316" i="1"/>
  <c r="FK284" i="1"/>
  <c r="BC265" i="1"/>
  <c r="Y316" i="1"/>
  <c r="Y323" i="1" s="1"/>
  <c r="Y284" i="1"/>
  <c r="BH316" i="1"/>
  <c r="BH284" i="1"/>
  <c r="CP316" i="1"/>
  <c r="CP284" i="1"/>
  <c r="BI323" i="1"/>
  <c r="AN265" i="1"/>
  <c r="K323" i="1"/>
  <c r="BM323" i="1"/>
  <c r="DT323" i="1"/>
  <c r="EB316" i="1"/>
  <c r="EB284" i="1"/>
  <c r="EN282" i="1"/>
  <c r="CY282" i="1"/>
  <c r="FA323" i="1"/>
  <c r="EY323" i="1"/>
  <c r="AO316" i="1"/>
  <c r="AO323" i="1" s="1"/>
  <c r="AO284" i="1"/>
  <c r="CT323" i="1"/>
  <c r="BD316" i="1"/>
  <c r="BD284" i="1"/>
  <c r="EL323" i="1"/>
  <c r="EJ323" i="1"/>
  <c r="FN323" i="1"/>
  <c r="AP316" i="1"/>
  <c r="AP284" i="1"/>
  <c r="BZ323" i="1"/>
  <c r="AX323" i="1"/>
  <c r="DS323" i="1"/>
  <c r="CR316" i="1"/>
  <c r="CR284" i="1"/>
  <c r="AN316" i="1"/>
  <c r="AN284" i="1"/>
  <c r="BL265" i="1"/>
  <c r="BR323" i="1"/>
  <c r="CW323" i="1"/>
  <c r="FH323" i="1"/>
  <c r="CF265" i="1"/>
  <c r="CX316" i="1"/>
  <c r="CX323" i="1" s="1"/>
  <c r="CX284" i="1"/>
  <c r="DM323" i="1"/>
  <c r="CL316" i="1"/>
  <c r="CL284" i="1"/>
  <c r="BV323" i="1"/>
  <c r="EI265" i="1"/>
  <c r="DD323" i="1"/>
  <c r="BW323" i="1"/>
  <c r="EU265" i="1"/>
  <c r="EH316" i="1"/>
  <c r="EH284" i="1"/>
  <c r="Z282" i="1"/>
  <c r="O316" i="1"/>
  <c r="O284" i="1"/>
  <c r="BD265" i="1"/>
  <c r="FV282" i="1"/>
  <c r="CZ323" i="1"/>
  <c r="AA323" i="1"/>
  <c r="DK316" i="1"/>
  <c r="DK323" i="1" s="1"/>
  <c r="DK284" i="1"/>
  <c r="DV265" i="1"/>
  <c r="EF265" i="1"/>
  <c r="I323" i="1"/>
  <c r="DZ265" i="1"/>
  <c r="EV323" i="1"/>
  <c r="X316" i="1"/>
  <c r="X284" i="1"/>
  <c r="AP265" i="1"/>
  <c r="BP265" i="1"/>
  <c r="ET282" i="1"/>
  <c r="AS265" i="1"/>
  <c r="DW323" i="1"/>
  <c r="EG265" i="1"/>
  <c r="DU316" i="1"/>
  <c r="DU284" i="1"/>
  <c r="ET323" i="1"/>
  <c r="BF265" i="1"/>
  <c r="CR282" i="1"/>
  <c r="FP316" i="1"/>
  <c r="FP284" i="1"/>
  <c r="FU316" i="1"/>
  <c r="FU284" i="1"/>
  <c r="CR265" i="1"/>
  <c r="CU323" i="1"/>
  <c r="BL316" i="1"/>
  <c r="BL284" i="1"/>
  <c r="AH316" i="1"/>
  <c r="AH284" i="1"/>
  <c r="CF316" i="1"/>
  <c r="CF284" i="1"/>
  <c r="EN323" i="1"/>
  <c r="AY323" i="1"/>
  <c r="EU316" i="1"/>
  <c r="EU284" i="1"/>
  <c r="BJ265" i="1"/>
  <c r="CQ316" i="1"/>
  <c r="CQ284" i="1"/>
  <c r="U316" i="1"/>
  <c r="U284" i="1"/>
  <c r="G265" i="1"/>
  <c r="FM316" i="1"/>
  <c r="FM284" i="1"/>
  <c r="AT265" i="1"/>
  <c r="W323" i="1"/>
  <c r="FN282" i="1"/>
  <c r="FD316" i="1"/>
  <c r="FD323" i="1" s="1"/>
  <c r="FD284" i="1"/>
  <c r="DV316" i="1"/>
  <c r="DV284" i="1"/>
  <c r="EZ316" i="1"/>
  <c r="EZ284" i="1"/>
  <c r="EF316" i="1"/>
  <c r="EF284" i="1"/>
  <c r="DZ316" i="1"/>
  <c r="DZ284" i="1"/>
  <c r="BS323" i="1"/>
  <c r="AZ282" i="1"/>
  <c r="FK323" i="1"/>
  <c r="BP316" i="1"/>
  <c r="BP284" i="1"/>
  <c r="AS316" i="1"/>
  <c r="AS284" i="1"/>
  <c r="EG316" i="1"/>
  <c r="EG284" i="1"/>
  <c r="Q316" i="1"/>
  <c r="Q284" i="1"/>
  <c r="BF316" i="1"/>
  <c r="BF323" i="1" s="1"/>
  <c r="BF284" i="1"/>
  <c r="BH323" i="1"/>
  <c r="P316" i="1"/>
  <c r="P284" i="1"/>
  <c r="CP323" i="1"/>
  <c r="FP265" i="1"/>
  <c r="EW316" i="1"/>
  <c r="EW284" i="1"/>
  <c r="CC316" i="1"/>
  <c r="CC284" i="1"/>
  <c r="FO265" i="1"/>
  <c r="EM316" i="1"/>
  <c r="EM323" i="1" s="1"/>
  <c r="EM284" i="1"/>
  <c r="BQ265" i="1"/>
  <c r="FL265" i="1"/>
  <c r="J265" i="1"/>
  <c r="BK265" i="1"/>
  <c r="AL265" i="1"/>
  <c r="EB323" i="1"/>
  <c r="DJ316" i="1"/>
  <c r="DJ284" i="1"/>
  <c r="CX282" i="1"/>
  <c r="FB323" i="1"/>
  <c r="CG316" i="1"/>
  <c r="CG323" i="1" s="1"/>
  <c r="CG284" i="1"/>
  <c r="BJ316" i="1"/>
  <c r="BJ323" i="1" s="1"/>
  <c r="BJ284" i="1"/>
  <c r="BE323" i="1"/>
  <c r="FF323" i="1"/>
  <c r="G316" i="1"/>
  <c r="G284" i="1"/>
  <c r="FW323" i="1"/>
  <c r="AT316" i="1"/>
  <c r="AT323" i="1" s="1"/>
  <c r="AT284" i="1"/>
  <c r="AA282" i="1"/>
  <c r="M323" i="1"/>
  <c r="BC323" i="1"/>
  <c r="FO316" i="1"/>
  <c r="FO284" i="1"/>
  <c r="AN323" i="1"/>
  <c r="BQ316" i="1"/>
  <c r="BQ284" i="1"/>
  <c r="FL316" i="1"/>
  <c r="FL284" i="1"/>
  <c r="J316" i="1"/>
  <c r="J284" i="1"/>
  <c r="BK316" i="1"/>
  <c r="BK284" i="1"/>
  <c r="AL316" i="1"/>
  <c r="AL284" i="1"/>
  <c r="DQ265" i="1"/>
  <c r="CJ316" i="1"/>
  <c r="CJ323" i="1" s="1"/>
  <c r="CJ284" i="1"/>
  <c r="BW282" i="1"/>
  <c r="EU282" i="1"/>
  <c r="CT282" i="1"/>
  <c r="FZ214" i="1"/>
  <c r="C217" i="1"/>
  <c r="C222" i="1" s="1"/>
  <c r="C227" i="1" s="1"/>
  <c r="C327" i="1"/>
  <c r="EU323" i="1"/>
  <c r="AD316" i="1"/>
  <c r="AD323" i="1" s="1"/>
  <c r="AD284" i="1"/>
  <c r="EH323" i="1"/>
  <c r="O323" i="1"/>
  <c r="BD323" i="1"/>
  <c r="AK316" i="1"/>
  <c r="AK323" i="1" s="1"/>
  <c r="AK284" i="1"/>
  <c r="AJ316" i="1"/>
  <c r="AJ323" i="1" s="1"/>
  <c r="AJ284" i="1"/>
  <c r="X282" i="1"/>
  <c r="X323" i="1"/>
  <c r="AP323" i="1"/>
  <c r="R316" i="1"/>
  <c r="R323" i="1" s="1"/>
  <c r="R284" i="1"/>
  <c r="AB316" i="1"/>
  <c r="AB323" i="1" s="1"/>
  <c r="AB284" i="1"/>
  <c r="AZ265" i="1"/>
  <c r="DU323" i="1"/>
  <c r="D316" i="1"/>
  <c r="D323" i="1" s="1"/>
  <c r="D284" i="1"/>
  <c r="EE316" i="1"/>
  <c r="EE323" i="1" s="1"/>
  <c r="EE284" i="1"/>
  <c r="FU323" i="1"/>
  <c r="CR323" i="1"/>
  <c r="BL323" i="1"/>
  <c r="ED316" i="1"/>
  <c r="ED323" i="1" s="1"/>
  <c r="ED284" i="1"/>
  <c r="AH323" i="1"/>
  <c r="CQ282" i="1"/>
  <c r="CF323" i="1"/>
  <c r="EI316" i="1"/>
  <c r="EI323" i="1" s="1"/>
  <c r="EI284" i="1"/>
  <c r="BV282" i="1"/>
  <c r="DM282" i="1"/>
  <c r="CL323" i="1"/>
  <c r="DQ316" i="1"/>
  <c r="DQ323" i="1" s="1"/>
  <c r="DQ284" i="1"/>
  <c r="BN316" i="1"/>
  <c r="BN323" i="1" s="1"/>
  <c r="BN284" i="1"/>
  <c r="F316" i="1"/>
  <c r="F323" i="1" s="1"/>
  <c r="F284" i="1"/>
  <c r="DG316" i="1"/>
  <c r="DG323" i="1" s="1"/>
  <c r="DG284" i="1"/>
  <c r="CB316" i="1"/>
  <c r="CB323" i="1" s="1"/>
  <c r="CB284" i="1"/>
  <c r="AJ265" i="1"/>
  <c r="DV323" i="1"/>
  <c r="EF323" i="1"/>
  <c r="DZ323" i="1"/>
  <c r="BA265" i="1"/>
  <c r="CO265" i="1"/>
  <c r="BP323" i="1"/>
  <c r="AS323" i="1"/>
  <c r="AZ316" i="1"/>
  <c r="AZ323" i="1" s="1"/>
  <c r="AZ284" i="1"/>
  <c r="EG323" i="1"/>
  <c r="FU282" i="1"/>
  <c r="DF265" i="1"/>
  <c r="P323" i="1"/>
  <c r="FP323" i="1"/>
  <c r="EW323" i="1"/>
  <c r="EK316" i="1"/>
  <c r="EK323" i="1" s="1"/>
  <c r="EK284" i="1"/>
  <c r="CC323" i="1"/>
  <c r="ES265" i="1"/>
  <c r="BR282" i="1"/>
  <c r="AG265" i="1"/>
  <c r="CF282" i="1"/>
  <c r="DO265" i="1"/>
  <c r="AV265" i="1"/>
  <c r="CL282" i="1"/>
  <c r="BY315" i="1"/>
  <c r="BY280" i="1"/>
  <c r="BY293" i="1" s="1"/>
  <c r="BY307" i="1" s="1"/>
  <c r="BY266" i="1"/>
  <c r="BY271" i="1"/>
  <c r="BY275" i="1" s="1"/>
  <c r="V316" i="1"/>
  <c r="V323" i="1" s="1"/>
  <c r="V284" i="1"/>
  <c r="AY282" i="1"/>
  <c r="CQ323" i="1"/>
  <c r="AR316" i="1"/>
  <c r="AR323" i="1" s="1"/>
  <c r="AR284" i="1"/>
  <c r="U323" i="1"/>
  <c r="G323" i="1"/>
  <c r="FM282" i="1"/>
  <c r="AT282" i="1"/>
  <c r="EH282" i="1"/>
  <c r="O282" i="1"/>
  <c r="FT316" i="1"/>
  <c r="FT323" i="1" s="1"/>
  <c r="FM323" i="1"/>
  <c r="BN265" i="1"/>
  <c r="F265" i="1"/>
  <c r="DG265" i="1"/>
  <c r="CI316" i="1"/>
  <c r="CI323" i="1" s="1"/>
  <c r="CI284" i="1"/>
  <c r="Z316" i="1"/>
  <c r="Z323" i="1" s="1"/>
  <c r="Z284" i="1"/>
  <c r="CB265" i="1"/>
  <c r="EV282" i="1"/>
  <c r="EZ323" i="1"/>
  <c r="V265" i="1"/>
  <c r="CG265" i="1"/>
  <c r="DU282" i="1"/>
  <c r="BA316" i="1"/>
  <c r="BA323" i="1" s="1"/>
  <c r="BA284" i="1"/>
  <c r="CO316" i="1"/>
  <c r="CO323" i="1" s="1"/>
  <c r="CO284" i="1"/>
  <c r="CN316" i="1"/>
  <c r="CN323" i="1" s="1"/>
  <c r="CN284" i="1"/>
  <c r="Q323" i="1"/>
  <c r="AI265" i="1"/>
  <c r="DF316" i="1"/>
  <c r="DF323" i="1" s="1"/>
  <c r="DF284" i="1"/>
  <c r="H265" i="1"/>
  <c r="L316" i="1"/>
  <c r="L323" i="1" s="1"/>
  <c r="L284" i="1"/>
  <c r="FJ316" i="1"/>
  <c r="FJ323" i="1" s="1"/>
  <c r="FJ284" i="1"/>
  <c r="BO265" i="1"/>
  <c r="EK265" i="1"/>
  <c r="FO323" i="1"/>
  <c r="FQ265" i="1"/>
  <c r="ES316" i="1"/>
  <c r="ES323" i="1" s="1"/>
  <c r="ES284" i="1"/>
  <c r="AG316" i="1"/>
  <c r="AG323" i="1" s="1"/>
  <c r="AG284" i="1"/>
  <c r="AH282" i="1"/>
  <c r="BQ323" i="1"/>
  <c r="FL323" i="1"/>
  <c r="J323" i="1"/>
  <c r="BK323" i="1"/>
  <c r="AL323" i="1"/>
  <c r="DO316" i="1"/>
  <c r="DO323" i="1" s="1"/>
  <c r="DO284" i="1"/>
  <c r="BJ282" i="1"/>
  <c r="DJ323" i="1"/>
  <c r="AV316" i="1"/>
  <c r="AV323" i="1" s="1"/>
  <c r="AV284" i="1"/>
  <c r="AM316" i="1"/>
  <c r="AM323" i="1" s="1"/>
  <c r="AM284" i="1"/>
  <c r="BY286" i="1"/>
  <c r="BY282" i="1"/>
  <c r="BY82" i="1"/>
  <c r="FZ327" i="1" l="1"/>
  <c r="GA326" i="1" s="1"/>
  <c r="GA327" i="1" s="1"/>
  <c r="C326" i="1"/>
  <c r="C247" i="1"/>
  <c r="C229" i="1"/>
  <c r="FZ227" i="1"/>
  <c r="FZ229" i="1" s="1"/>
  <c r="C237" i="1"/>
  <c r="C235" i="1"/>
  <c r="C239" i="1" s="1"/>
  <c r="C243" i="1" s="1"/>
  <c r="C238" i="1"/>
  <c r="BY265" i="1"/>
  <c r="BY316" i="1"/>
  <c r="BY323" i="1" s="1"/>
  <c r="BY284" i="1"/>
  <c r="FZ247" i="1" l="1"/>
  <c r="C248" i="1"/>
  <c r="FZ248" i="1" s="1"/>
  <c r="FZ243" i="1"/>
  <c r="C37" i="1"/>
  <c r="C249" i="1" l="1"/>
  <c r="C279" i="1" l="1"/>
  <c r="FZ249" i="1"/>
  <c r="C254" i="1"/>
  <c r="FZ254" i="1" l="1"/>
  <c r="C260" i="1"/>
  <c r="C263" i="1" s="1"/>
  <c r="C286" i="1"/>
  <c r="FZ279" i="1"/>
  <c r="C82" i="1"/>
  <c r="FZ82" i="1" s="1"/>
  <c r="FZ286" i="1" l="1"/>
  <c r="GD279" i="1"/>
  <c r="GE280" i="1" s="1"/>
  <c r="A284" i="2" s="1"/>
  <c r="C315" i="1"/>
  <c r="C280" i="1"/>
  <c r="C266" i="1"/>
  <c r="FZ263" i="1"/>
  <c r="C271" i="1"/>
  <c r="C298" i="2" l="1"/>
  <c r="H59" i="2" s="1"/>
  <c r="D298" i="2"/>
  <c r="I59" i="2" s="1"/>
  <c r="C285" i="2"/>
  <c r="D285" i="2"/>
  <c r="C275" i="1"/>
  <c r="FZ271" i="1"/>
  <c r="C293" i="1"/>
  <c r="FZ280" i="1"/>
  <c r="C282" i="1"/>
  <c r="C265" i="1"/>
  <c r="FZ265" i="1" s="1"/>
  <c r="C302" i="1"/>
  <c r="CB302" i="1"/>
  <c r="AK302" i="1"/>
  <c r="BO302" i="1"/>
  <c r="FO302" i="1"/>
  <c r="BG302" i="1"/>
  <c r="CX302" i="1"/>
  <c r="AA302" i="1"/>
  <c r="FG302" i="1"/>
  <c r="DY302" i="1"/>
  <c r="FK302" i="1"/>
  <c r="EK302" i="1"/>
  <c r="DA302" i="1"/>
  <c r="AQ302" i="1"/>
  <c r="BB302" i="1"/>
  <c r="FB302" i="1"/>
  <c r="CW302" i="1"/>
  <c r="CJ302" i="1"/>
  <c r="FL302" i="1"/>
  <c r="AG302" i="1"/>
  <c r="FQ302" i="1"/>
  <c r="EN302" i="1"/>
  <c r="ED302" i="1"/>
  <c r="BC302" i="1"/>
  <c r="EU302" i="1"/>
  <c r="AE302" i="1"/>
  <c r="FA302" i="1"/>
  <c r="ER302" i="1"/>
  <c r="BY302" i="1"/>
  <c r="U302" i="1"/>
  <c r="AR302" i="1"/>
  <c r="DH302" i="1"/>
  <c r="BR302" i="1"/>
  <c r="H302" i="1"/>
  <c r="O302" i="1"/>
  <c r="EP302" i="1"/>
  <c r="BN302" i="1"/>
  <c r="AL302" i="1"/>
  <c r="EV302" i="1"/>
  <c r="CV302" i="1"/>
  <c r="EX302" i="1"/>
  <c r="EE302" i="1"/>
  <c r="BX302" i="1"/>
  <c r="EA302" i="1"/>
  <c r="BZ302" i="1"/>
  <c r="Z302" i="1"/>
  <c r="CD302" i="1"/>
  <c r="R302" i="1"/>
  <c r="BP302" i="1"/>
  <c r="FV302" i="1"/>
  <c r="CL302" i="1"/>
  <c r="BM302" i="1"/>
  <c r="AH302" i="1"/>
  <c r="CU302" i="1"/>
  <c r="S302" i="1"/>
  <c r="BA302" i="1"/>
  <c r="FU302" i="1"/>
  <c r="DD302" i="1"/>
  <c r="CQ302" i="1"/>
  <c r="T302" i="1"/>
  <c r="AY302" i="1"/>
  <c r="FX302" i="1"/>
  <c r="FS302" i="1"/>
  <c r="EW302" i="1"/>
  <c r="I302" i="1"/>
  <c r="CT302" i="1"/>
  <c r="CS302" i="1"/>
  <c r="EY302" i="1"/>
  <c r="CF302" i="1"/>
  <c r="DO302" i="1"/>
  <c r="AX302" i="1"/>
  <c r="Y302" i="1"/>
  <c r="AO302" i="1"/>
  <c r="CK302" i="1"/>
  <c r="FN302" i="1"/>
  <c r="EO302" i="1"/>
  <c r="DG302" i="1"/>
  <c r="EM302" i="1"/>
  <c r="DZ302" i="1"/>
  <c r="V302" i="1"/>
  <c r="FI302" i="1"/>
  <c r="BE302" i="1"/>
  <c r="D302" i="1"/>
  <c r="DC302" i="1"/>
  <c r="F302" i="1"/>
  <c r="EL302" i="1"/>
  <c r="CE302" i="1"/>
  <c r="FF302" i="1"/>
  <c r="AS302" i="1"/>
  <c r="BV302" i="1"/>
  <c r="AC302" i="1"/>
  <c r="AD302" i="1"/>
  <c r="BT302" i="1"/>
  <c r="BL302" i="1"/>
  <c r="DU302" i="1"/>
  <c r="DB302" i="1"/>
  <c r="BI302" i="1"/>
  <c r="BH302" i="1"/>
  <c r="E302" i="1"/>
  <c r="P302" i="1"/>
  <c r="EI302" i="1"/>
  <c r="DV302" i="1"/>
  <c r="BF302" i="1"/>
  <c r="AF302" i="1"/>
  <c r="Q302" i="1"/>
  <c r="DI302" i="1"/>
  <c r="FP302" i="1"/>
  <c r="DM302" i="1"/>
  <c r="DX302" i="1"/>
  <c r="G302" i="1"/>
  <c r="DK302" i="1"/>
  <c r="CI302" i="1"/>
  <c r="ET302" i="1"/>
  <c r="BQ302" i="1"/>
  <c r="BD302" i="1"/>
  <c r="AV302" i="1"/>
  <c r="ES302" i="1"/>
  <c r="CR302" i="1"/>
  <c r="EC302" i="1"/>
  <c r="BJ302" i="1"/>
  <c r="J302" i="1"/>
  <c r="FT302" i="1"/>
  <c r="DN302" i="1"/>
  <c r="FR302" i="1"/>
  <c r="FC302" i="1"/>
  <c r="AB302" i="1"/>
  <c r="K302" i="1"/>
  <c r="EH302" i="1"/>
  <c r="AM302" i="1"/>
  <c r="BU302" i="1"/>
  <c r="DJ302" i="1"/>
  <c r="DE302" i="1"/>
  <c r="AN302" i="1"/>
  <c r="CG302" i="1"/>
  <c r="CO302" i="1"/>
  <c r="AW302" i="1"/>
  <c r="AJ302" i="1"/>
  <c r="AZ302" i="1"/>
  <c r="CY302" i="1"/>
  <c r="BS302" i="1"/>
  <c r="EB302" i="1"/>
  <c r="CN302" i="1"/>
  <c r="DF302" i="1"/>
  <c r="FD302" i="1"/>
  <c r="DR302" i="1"/>
  <c r="CH302" i="1"/>
  <c r="CM302" i="1"/>
  <c r="L302" i="1"/>
  <c r="W302" i="1"/>
  <c r="FE302" i="1"/>
  <c r="N302" i="1"/>
  <c r="EG302" i="1"/>
  <c r="X302" i="1"/>
  <c r="EF302" i="1"/>
  <c r="DP302" i="1"/>
  <c r="FW302" i="1"/>
  <c r="FM302" i="1"/>
  <c r="M302" i="1"/>
  <c r="CP302" i="1"/>
  <c r="BK302" i="1"/>
  <c r="CA302" i="1"/>
  <c r="EZ302" i="1"/>
  <c r="DW302" i="1"/>
  <c r="FH302" i="1"/>
  <c r="CC302" i="1"/>
  <c r="FJ302" i="1"/>
  <c r="DS302" i="1"/>
  <c r="AI302" i="1"/>
  <c r="DQ302" i="1"/>
  <c r="AP302" i="1"/>
  <c r="AT302" i="1"/>
  <c r="EQ302" i="1"/>
  <c r="CZ302" i="1"/>
  <c r="EJ302" i="1"/>
  <c r="DT302" i="1"/>
  <c r="AU302" i="1"/>
  <c r="DL302" i="1"/>
  <c r="BW302" i="1"/>
  <c r="AW296" i="1"/>
  <c r="AW311" i="1" s="1"/>
  <c r="CA289" i="1"/>
  <c r="CA292" i="1" s="1"/>
  <c r="CV296" i="1"/>
  <c r="CV311" i="1" s="1"/>
  <c r="FT289" i="1"/>
  <c r="FT292" i="1" s="1"/>
  <c r="FT296" i="1"/>
  <c r="FT311" i="1" s="1"/>
  <c r="AW289" i="1"/>
  <c r="AW292" i="1" s="1"/>
  <c r="AE289" i="1"/>
  <c r="AE292" i="1" s="1"/>
  <c r="BX289" i="1"/>
  <c r="BX292" i="1" s="1"/>
  <c r="CK289" i="1"/>
  <c r="CK292" i="1" s="1"/>
  <c r="CD289" i="1"/>
  <c r="CD292" i="1" s="1"/>
  <c r="EX289" i="1"/>
  <c r="EX292" i="1" s="1"/>
  <c r="BT289" i="1"/>
  <c r="BT292" i="1" s="1"/>
  <c r="CV289" i="1"/>
  <c r="CV292" i="1" s="1"/>
  <c r="CE289" i="1"/>
  <c r="CE292" i="1" s="1"/>
  <c r="DX289" i="1"/>
  <c r="DX292" i="1" s="1"/>
  <c r="S289" i="1"/>
  <c r="S292" i="1" s="1"/>
  <c r="FE289" i="1"/>
  <c r="FE292" i="1" s="1"/>
  <c r="FX289" i="1"/>
  <c r="FX292" i="1" s="1"/>
  <c r="AU289" i="1"/>
  <c r="AU292" i="1" s="1"/>
  <c r="DC289" i="1"/>
  <c r="DC292" i="1" s="1"/>
  <c r="W296" i="1"/>
  <c r="W311" i="1" s="1"/>
  <c r="FS289" i="1"/>
  <c r="FS292" i="1" s="1"/>
  <c r="DH289" i="1"/>
  <c r="DH292" i="1" s="1"/>
  <c r="DL289" i="1"/>
  <c r="DL292" i="1" s="1"/>
  <c r="E289" i="1"/>
  <c r="E292" i="1" s="1"/>
  <c r="AG289" i="1"/>
  <c r="AG292" i="1" s="1"/>
  <c r="AM289" i="1"/>
  <c r="AM292" i="1" s="1"/>
  <c r="FR289" i="1"/>
  <c r="FR292" i="1" s="1"/>
  <c r="M289" i="1"/>
  <c r="M292" i="1" s="1"/>
  <c r="BF289" i="1"/>
  <c r="BF292" i="1" s="1"/>
  <c r="AC289" i="1"/>
  <c r="AC292" i="1" s="1"/>
  <c r="BQ289" i="1"/>
  <c r="BQ292" i="1" s="1"/>
  <c r="BI289" i="1"/>
  <c r="BI292" i="1" s="1"/>
  <c r="CW289" i="1"/>
  <c r="CW292" i="1" s="1"/>
  <c r="DR289" i="1"/>
  <c r="DR292" i="1" s="1"/>
  <c r="BK289" i="1"/>
  <c r="BK292" i="1" s="1"/>
  <c r="BS289" i="1"/>
  <c r="BS292" i="1" s="1"/>
  <c r="BG289" i="1"/>
  <c r="BG292" i="1" s="1"/>
  <c r="BO289" i="1"/>
  <c r="BO292" i="1" s="1"/>
  <c r="FW289" i="1"/>
  <c r="FW292" i="1" s="1"/>
  <c r="CG289" i="1"/>
  <c r="CG292" i="1" s="1"/>
  <c r="BH289" i="1"/>
  <c r="BH292" i="1" s="1"/>
  <c r="EK289" i="1"/>
  <c r="EK292" i="1" s="1"/>
  <c r="AV289" i="1"/>
  <c r="AV292" i="1" s="1"/>
  <c r="N289" i="1"/>
  <c r="N292" i="1" s="1"/>
  <c r="BE289" i="1"/>
  <c r="BE292" i="1" s="1"/>
  <c r="AK289" i="1"/>
  <c r="AK292" i="1" s="1"/>
  <c r="AS289" i="1"/>
  <c r="AS292" i="1" s="1"/>
  <c r="FQ289" i="1"/>
  <c r="FQ292" i="1" s="1"/>
  <c r="DE289" i="1"/>
  <c r="DE292" i="1" s="1"/>
  <c r="DA289" i="1"/>
  <c r="DA292" i="1" s="1"/>
  <c r="D289" i="1"/>
  <c r="D292" i="1" s="1"/>
  <c r="H289" i="1"/>
  <c r="H292" i="1" s="1"/>
  <c r="BL289" i="1"/>
  <c r="BL292" i="1" s="1"/>
  <c r="FH289" i="1"/>
  <c r="FH292" i="1" s="1"/>
  <c r="U289" i="1"/>
  <c r="U292" i="1" s="1"/>
  <c r="CN289" i="1"/>
  <c r="CN292" i="1" s="1"/>
  <c r="BM289" i="1"/>
  <c r="BM292" i="1" s="1"/>
  <c r="BA289" i="1"/>
  <c r="BA292" i="1" s="1"/>
  <c r="EW289" i="1"/>
  <c r="EW292" i="1" s="1"/>
  <c r="DZ289" i="1"/>
  <c r="DZ292" i="1" s="1"/>
  <c r="P289" i="1"/>
  <c r="P292" i="1" s="1"/>
  <c r="FO289" i="1"/>
  <c r="FO292" i="1" s="1"/>
  <c r="DJ289" i="1"/>
  <c r="DJ292" i="1" s="1"/>
  <c r="FK289" i="1"/>
  <c r="FK292" i="1" s="1"/>
  <c r="EJ289" i="1"/>
  <c r="EJ292" i="1" s="1"/>
  <c r="AI289" i="1"/>
  <c r="AI292" i="1" s="1"/>
  <c r="CU289" i="1"/>
  <c r="CU292" i="1" s="1"/>
  <c r="AF289" i="1"/>
  <c r="AF292" i="1" s="1"/>
  <c r="W289" i="1"/>
  <c r="W292" i="1" s="1"/>
  <c r="CO289" i="1"/>
  <c r="CO292" i="1" s="1"/>
  <c r="J289" i="1"/>
  <c r="J292" i="1" s="1"/>
  <c r="BC289" i="1"/>
  <c r="BC292" i="1" s="1"/>
  <c r="FL289" i="1"/>
  <c r="FL292" i="1" s="1"/>
  <c r="DS289" i="1"/>
  <c r="DS292" i="1" s="1"/>
  <c r="CM289" i="1"/>
  <c r="CM292" i="1" s="1"/>
  <c r="FP289" i="1"/>
  <c r="FP292" i="1" s="1"/>
  <c r="AO289" i="1"/>
  <c r="AO292" i="1" s="1"/>
  <c r="EP289" i="1"/>
  <c r="EP292" i="1" s="1"/>
  <c r="DT289" i="1"/>
  <c r="DT292" i="1" s="1"/>
  <c r="EQ289" i="1"/>
  <c r="EQ292" i="1" s="1"/>
  <c r="T289" i="1"/>
  <c r="T292" i="1" s="1"/>
  <c r="R289" i="1"/>
  <c r="R292" i="1" s="1"/>
  <c r="EB289" i="1"/>
  <c r="EB292" i="1" s="1"/>
  <c r="DP289" i="1"/>
  <c r="DP292" i="1" s="1"/>
  <c r="ER289" i="1"/>
  <c r="ER292" i="1" s="1"/>
  <c r="FF289" i="1"/>
  <c r="FF292" i="1" s="1"/>
  <c r="CJ289" i="1"/>
  <c r="CJ292" i="1" s="1"/>
  <c r="AQ289" i="1"/>
  <c r="AQ292" i="1" s="1"/>
  <c r="DO289" i="1"/>
  <c r="DO292" i="1" s="1"/>
  <c r="DF289" i="1"/>
  <c r="DF292" i="1" s="1"/>
  <c r="EO289" i="1"/>
  <c r="EO292" i="1" s="1"/>
  <c r="BP289" i="1"/>
  <c r="BP292" i="1" s="1"/>
  <c r="CC289" i="1"/>
  <c r="CC292" i="1" s="1"/>
  <c r="DG289" i="1"/>
  <c r="DG292" i="1" s="1"/>
  <c r="CI289" i="1"/>
  <c r="CI292" i="1" s="1"/>
  <c r="FD289" i="1"/>
  <c r="FD292" i="1" s="1"/>
  <c r="EY289" i="1"/>
  <c r="EY292" i="1" s="1"/>
  <c r="AN289" i="1"/>
  <c r="AN292" i="1" s="1"/>
  <c r="EM289" i="1"/>
  <c r="EM292" i="1" s="1"/>
  <c r="ED289" i="1"/>
  <c r="ED292" i="1" s="1"/>
  <c r="FJ289" i="1"/>
  <c r="FJ292" i="1" s="1"/>
  <c r="L289" i="1"/>
  <c r="L292" i="1" s="1"/>
  <c r="EF289" i="1"/>
  <c r="EF292" i="1" s="1"/>
  <c r="AB289" i="1"/>
  <c r="AB292" i="1" s="1"/>
  <c r="CH289" i="1"/>
  <c r="CH292" i="1" s="1"/>
  <c r="Q289" i="1"/>
  <c r="Q292" i="1" s="1"/>
  <c r="AL289" i="1"/>
  <c r="AL292" i="1" s="1"/>
  <c r="DK289" i="1"/>
  <c r="DK292" i="1" s="1"/>
  <c r="DB289" i="1"/>
  <c r="DB292" i="1" s="1"/>
  <c r="EG289" i="1"/>
  <c r="EG292" i="1" s="1"/>
  <c r="CZ289" i="1"/>
  <c r="CZ292" i="1" s="1"/>
  <c r="Y289" i="1"/>
  <c r="Y292" i="1" s="1"/>
  <c r="K289" i="1"/>
  <c r="K292" i="1" s="1"/>
  <c r="CS289" i="1"/>
  <c r="CS292" i="1" s="1"/>
  <c r="EA289" i="1"/>
  <c r="EA292" i="1" s="1"/>
  <c r="CB289" i="1"/>
  <c r="CB292" i="1" s="1"/>
  <c r="EE289" i="1"/>
  <c r="EE292" i="1" s="1"/>
  <c r="BN289" i="1"/>
  <c r="BN292" i="1" s="1"/>
  <c r="DV289" i="1"/>
  <c r="DV292" i="1" s="1"/>
  <c r="FI289" i="1"/>
  <c r="FI292" i="1" s="1"/>
  <c r="DY289" i="1"/>
  <c r="DY292" i="1" s="1"/>
  <c r="DN289" i="1"/>
  <c r="DN292" i="1" s="1"/>
  <c r="AP289" i="1"/>
  <c r="AP292" i="1" s="1"/>
  <c r="FC289" i="1"/>
  <c r="FC292" i="1" s="1"/>
  <c r="ES289" i="1"/>
  <c r="ES292" i="1" s="1"/>
  <c r="FG289" i="1"/>
  <c r="FG292" i="1" s="1"/>
  <c r="F289" i="1"/>
  <c r="F292" i="1" s="1"/>
  <c r="EZ289" i="1"/>
  <c r="EZ292" i="1" s="1"/>
  <c r="EC289" i="1"/>
  <c r="EC292" i="1" s="1"/>
  <c r="AD289" i="1"/>
  <c r="AD292" i="1" s="1"/>
  <c r="CP289" i="1"/>
  <c r="CP292" i="1" s="1"/>
  <c r="FB289" i="1"/>
  <c r="FB292" i="1" s="1"/>
  <c r="DI289" i="1"/>
  <c r="DI292" i="1" s="1"/>
  <c r="FA289" i="1"/>
  <c r="FA292" i="1" s="1"/>
  <c r="AX289" i="1"/>
  <c r="AX292" i="1" s="1"/>
  <c r="AR289" i="1"/>
  <c r="AR292" i="1" s="1"/>
  <c r="BU289" i="1"/>
  <c r="BU292" i="1" s="1"/>
  <c r="BB289" i="1"/>
  <c r="BB292" i="1" s="1"/>
  <c r="V289" i="1"/>
  <c r="V292" i="1" s="1"/>
  <c r="ET289" i="1"/>
  <c r="ET292" i="1" s="1"/>
  <c r="EI289" i="1"/>
  <c r="EI292" i="1" s="1"/>
  <c r="X289" i="1"/>
  <c r="X292" i="1" s="1"/>
  <c r="EH289" i="1"/>
  <c r="EH292" i="1" s="1"/>
  <c r="DU289" i="1"/>
  <c r="DU292" i="1" s="1"/>
  <c r="Z289" i="1"/>
  <c r="Z292" i="1" s="1"/>
  <c r="BZ289" i="1"/>
  <c r="BZ292" i="1" s="1"/>
  <c r="CX289" i="1"/>
  <c r="CX292" i="1" s="1"/>
  <c r="BR289" i="1"/>
  <c r="BR292" i="1" s="1"/>
  <c r="FM289" i="1"/>
  <c r="FM292" i="1" s="1"/>
  <c r="DQ289" i="1"/>
  <c r="DQ292" i="1" s="1"/>
  <c r="AZ289" i="1"/>
  <c r="AZ292" i="1" s="1"/>
  <c r="EU289" i="1"/>
  <c r="EU292" i="1" s="1"/>
  <c r="AA289" i="1"/>
  <c r="AA292" i="1" s="1"/>
  <c r="FN289" i="1"/>
  <c r="FN292" i="1" s="1"/>
  <c r="CL289" i="1"/>
  <c r="CL292" i="1" s="1"/>
  <c r="CY289" i="1"/>
  <c r="CY292" i="1" s="1"/>
  <c r="DM289" i="1"/>
  <c r="DM292" i="1" s="1"/>
  <c r="DD289" i="1"/>
  <c r="DD292" i="1" s="1"/>
  <c r="CF289" i="1"/>
  <c r="CF292" i="1" s="1"/>
  <c r="I289" i="1"/>
  <c r="I292" i="1" s="1"/>
  <c r="BW289" i="1"/>
  <c r="BW292" i="1" s="1"/>
  <c r="AH289" i="1"/>
  <c r="AH292" i="1" s="1"/>
  <c r="CR289" i="1"/>
  <c r="CR292" i="1" s="1"/>
  <c r="AJ289" i="1"/>
  <c r="AJ292" i="1" s="1"/>
  <c r="EV289" i="1"/>
  <c r="EV292" i="1" s="1"/>
  <c r="O289" i="1"/>
  <c r="O292" i="1" s="1"/>
  <c r="BJ289" i="1"/>
  <c r="BJ292" i="1" s="1"/>
  <c r="AY289" i="1"/>
  <c r="AY292" i="1" s="1"/>
  <c r="CT289" i="1"/>
  <c r="CT292" i="1" s="1"/>
  <c r="AT289" i="1"/>
  <c r="AT292" i="1" s="1"/>
  <c r="BV289" i="1"/>
  <c r="BV292" i="1" s="1"/>
  <c r="BY289" i="1"/>
  <c r="BY292" i="1" s="1"/>
  <c r="CQ289" i="1"/>
  <c r="CQ292" i="1" s="1"/>
  <c r="FV289" i="1"/>
  <c r="FV292" i="1" s="1"/>
  <c r="FU289" i="1"/>
  <c r="FU292" i="1" s="1"/>
  <c r="EL289" i="1"/>
  <c r="EL292" i="1" s="1"/>
  <c r="G289" i="1"/>
  <c r="G292" i="1" s="1"/>
  <c r="EN289" i="1"/>
  <c r="EN292" i="1" s="1"/>
  <c r="BD289" i="1"/>
  <c r="BD292" i="1" s="1"/>
  <c r="DW289" i="1"/>
  <c r="DW292" i="1" s="1"/>
  <c r="GB327" i="1"/>
  <c r="FA296" i="1" l="1"/>
  <c r="FA311" i="1" s="1"/>
  <c r="AP296" i="1"/>
  <c r="AP311" i="1" s="1"/>
  <c r="FE296" i="1"/>
  <c r="FE311" i="1" s="1"/>
  <c r="AY296" i="1"/>
  <c r="AY311" i="1" s="1"/>
  <c r="BH296" i="1"/>
  <c r="BH311" i="1" s="1"/>
  <c r="AV296" i="1"/>
  <c r="AV311" i="1" s="1"/>
  <c r="ES296" i="1"/>
  <c r="ES311" i="1" s="1"/>
  <c r="BL296" i="1"/>
  <c r="BL311" i="1" s="1"/>
  <c r="EE296" i="1"/>
  <c r="EE311" i="1" s="1"/>
  <c r="AB296" i="1"/>
  <c r="AB311" i="1" s="1"/>
  <c r="H296" i="1"/>
  <c r="H311" i="1" s="1"/>
  <c r="AX296" i="1"/>
  <c r="AX311" i="1" s="1"/>
  <c r="CL296" i="1"/>
  <c r="CL311" i="1" s="1"/>
  <c r="BO296" i="1"/>
  <c r="BO311" i="1" s="1"/>
  <c r="ED296" i="1"/>
  <c r="ED311" i="1" s="1"/>
  <c r="AC296" i="1"/>
  <c r="AC311" i="1" s="1"/>
  <c r="EW296" i="1"/>
  <c r="EW311" i="1" s="1"/>
  <c r="D292" i="2"/>
  <c r="D307" i="2" s="1"/>
  <c r="I54" i="2" s="1"/>
  <c r="D288" i="2"/>
  <c r="I53" i="2"/>
  <c r="FF296" i="1"/>
  <c r="FF311" i="1" s="1"/>
  <c r="I296" i="1"/>
  <c r="I311" i="1" s="1"/>
  <c r="AO296" i="1"/>
  <c r="AO311" i="1" s="1"/>
  <c r="FG296" i="1"/>
  <c r="FG311" i="1" s="1"/>
  <c r="H53" i="2"/>
  <c r="C292" i="2"/>
  <c r="C307" i="2" s="1"/>
  <c r="H54" i="2" s="1"/>
  <c r="C288" i="2"/>
  <c r="FH296" i="1"/>
  <c r="FH311" i="1" s="1"/>
  <c r="U296" i="1"/>
  <c r="U311" i="1" s="1"/>
  <c r="AI296" i="1"/>
  <c r="AI311" i="1" s="1"/>
  <c r="CT295" i="1"/>
  <c r="DW295" i="1"/>
  <c r="AY295" i="1"/>
  <c r="AY298" i="1"/>
  <c r="AY301" i="1"/>
  <c r="AY304" i="1" s="1"/>
  <c r="AY306" i="1" s="1"/>
  <c r="CY295" i="1"/>
  <c r="DU295" i="1"/>
  <c r="FB295" i="1"/>
  <c r="FI295" i="1"/>
  <c r="DK295" i="1"/>
  <c r="FD295" i="1"/>
  <c r="DP295" i="1"/>
  <c r="BC295" i="1"/>
  <c r="DZ295" i="1"/>
  <c r="FQ295" i="1"/>
  <c r="BS295" i="1"/>
  <c r="AG295" i="1"/>
  <c r="AS296" i="1"/>
  <c r="AS311" i="1" s="1"/>
  <c r="FM296" i="1"/>
  <c r="FM311" i="1" s="1"/>
  <c r="BA296" i="1"/>
  <c r="BA311" i="1" s="1"/>
  <c r="P296" i="1"/>
  <c r="P311" i="1" s="1"/>
  <c r="CP296" i="1"/>
  <c r="CP311" i="1" s="1"/>
  <c r="FB296" i="1"/>
  <c r="FB311" i="1" s="1"/>
  <c r="FK296" i="1"/>
  <c r="FK311" i="1" s="1"/>
  <c r="BC296" i="1"/>
  <c r="BC311" i="1" s="1"/>
  <c r="DN296" i="1"/>
  <c r="DN311" i="1" s="1"/>
  <c r="DR296" i="1"/>
  <c r="DR311" i="1" s="1"/>
  <c r="AE295" i="1"/>
  <c r="CX296" i="1"/>
  <c r="CX311" i="1" s="1"/>
  <c r="S296" i="1"/>
  <c r="S311" i="1" s="1"/>
  <c r="FX296" i="1"/>
  <c r="FX311" i="1" s="1"/>
  <c r="EX296" i="1"/>
  <c r="EX311" i="1" s="1"/>
  <c r="BX296" i="1"/>
  <c r="BX311" i="1" s="1"/>
  <c r="DB295" i="1"/>
  <c r="AM295" i="1"/>
  <c r="BG296" i="1"/>
  <c r="BG311" i="1" s="1"/>
  <c r="BJ295" i="1"/>
  <c r="CL295" i="1"/>
  <c r="CL301" i="1"/>
  <c r="CL304" i="1" s="1"/>
  <c r="CL306" i="1" s="1"/>
  <c r="CL298" i="1"/>
  <c r="CP295" i="1"/>
  <c r="CP301" i="1"/>
  <c r="CP304" i="1" s="1"/>
  <c r="CP306" i="1" s="1"/>
  <c r="DV295" i="1"/>
  <c r="AL295" i="1"/>
  <c r="CI295" i="1"/>
  <c r="EB295" i="1"/>
  <c r="J295" i="1"/>
  <c r="EW301" i="1"/>
  <c r="EW304" i="1" s="1"/>
  <c r="EW306" i="1" s="1"/>
  <c r="EW295" i="1"/>
  <c r="EW298" i="1"/>
  <c r="AS295" i="1"/>
  <c r="AS298" i="1"/>
  <c r="BK295" i="1"/>
  <c r="BK298" i="1"/>
  <c r="BE296" i="1"/>
  <c r="BE311" i="1" s="1"/>
  <c r="DU296" i="1"/>
  <c r="DU311" i="1" s="1"/>
  <c r="AT296" i="1"/>
  <c r="AT311" i="1" s="1"/>
  <c r="FU296" i="1"/>
  <c r="FU311" i="1" s="1"/>
  <c r="FL296" i="1"/>
  <c r="FL311" i="1" s="1"/>
  <c r="FX301" i="1"/>
  <c r="FX304" i="1" s="1"/>
  <c r="FX306" i="1" s="1"/>
  <c r="FX298" i="1"/>
  <c r="FX295" i="1"/>
  <c r="CO296" i="1"/>
  <c r="CO311" i="1" s="1"/>
  <c r="CN296" i="1"/>
  <c r="CN311" i="1" s="1"/>
  <c r="Y296" i="1"/>
  <c r="Y311" i="1" s="1"/>
  <c r="AQ296" i="1"/>
  <c r="AQ311" i="1" s="1"/>
  <c r="CS296" i="1"/>
  <c r="CS311" i="1" s="1"/>
  <c r="BK296" i="1"/>
  <c r="BK311" i="1" s="1"/>
  <c r="BV296" i="1"/>
  <c r="BV311" i="1" s="1"/>
  <c r="DX296" i="1"/>
  <c r="DX311" i="1" s="1"/>
  <c r="FS296" i="1"/>
  <c r="FS311" i="1" s="1"/>
  <c r="CA295" i="1"/>
  <c r="DM295" i="1"/>
  <c r="BD295" i="1"/>
  <c r="EH295" i="1"/>
  <c r="EN295" i="1"/>
  <c r="O295" i="1"/>
  <c r="FN295" i="1"/>
  <c r="X295" i="1"/>
  <c r="AD295" i="1"/>
  <c r="BN295" i="1"/>
  <c r="Q295" i="1"/>
  <c r="DG295" i="1"/>
  <c r="R295" i="1"/>
  <c r="CO301" i="1"/>
  <c r="CO304" i="1" s="1"/>
  <c r="CO306" i="1" s="1"/>
  <c r="CO295" i="1"/>
  <c r="CO298" i="1"/>
  <c r="BA298" i="1"/>
  <c r="BA301" i="1"/>
  <c r="BA304" i="1" s="1"/>
  <c r="BA306" i="1" s="1"/>
  <c r="BA295" i="1"/>
  <c r="AK295" i="1"/>
  <c r="DR295" i="1"/>
  <c r="DR298" i="1"/>
  <c r="BS296" i="1"/>
  <c r="BS311" i="1" s="1"/>
  <c r="Q296" i="1"/>
  <c r="Q311" i="1" s="1"/>
  <c r="O296" i="1"/>
  <c r="O311" i="1" s="1"/>
  <c r="CC296" i="1"/>
  <c r="CC311" i="1" s="1"/>
  <c r="AU295" i="1"/>
  <c r="FE298" i="1"/>
  <c r="FE295" i="1"/>
  <c r="FE301" i="1"/>
  <c r="FE304" i="1" s="1"/>
  <c r="FE306" i="1" s="1"/>
  <c r="EI296" i="1"/>
  <c r="EI311" i="1" s="1"/>
  <c r="EK296" i="1"/>
  <c r="EK311" i="1" s="1"/>
  <c r="BI296" i="1"/>
  <c r="BI311" i="1" s="1"/>
  <c r="FV296" i="1"/>
  <c r="FV311" i="1" s="1"/>
  <c r="Z296" i="1"/>
  <c r="Z311" i="1" s="1"/>
  <c r="CU296" i="1"/>
  <c r="CU311" i="1" s="1"/>
  <c r="G296" i="1"/>
  <c r="G311" i="1" s="1"/>
  <c r="FR296" i="1"/>
  <c r="FR311" i="1" s="1"/>
  <c r="AE296" i="1"/>
  <c r="AE311" i="1" s="1"/>
  <c r="E296" i="1"/>
  <c r="E311" i="1" s="1"/>
  <c r="CE296" i="1"/>
  <c r="CE311" i="1" s="1"/>
  <c r="DY295" i="1"/>
  <c r="G295" i="1"/>
  <c r="EV295" i="1"/>
  <c r="AA295" i="1"/>
  <c r="EI298" i="1"/>
  <c r="EI295" i="1"/>
  <c r="EC295" i="1"/>
  <c r="EE301" i="1"/>
  <c r="EE304" i="1" s="1"/>
  <c r="EE306" i="1" s="1"/>
  <c r="EE295" i="1"/>
  <c r="EE298" i="1"/>
  <c r="CH295" i="1"/>
  <c r="CC295" i="1"/>
  <c r="T295" i="1"/>
  <c r="W301" i="1"/>
  <c r="W304" i="1" s="1"/>
  <c r="W306" i="1" s="1"/>
  <c r="W298" i="1"/>
  <c r="W295" i="1"/>
  <c r="BM295" i="1"/>
  <c r="BE301" i="1"/>
  <c r="BE304" i="1" s="1"/>
  <c r="BE306" i="1" s="1"/>
  <c r="BE295" i="1"/>
  <c r="BE298" i="1"/>
  <c r="CW295" i="1"/>
  <c r="X296" i="1"/>
  <c r="X311" i="1" s="1"/>
  <c r="CI296" i="1"/>
  <c r="CI311" i="1" s="1"/>
  <c r="AR296" i="1"/>
  <c r="AR311" i="1" s="1"/>
  <c r="AL296" i="1"/>
  <c r="AL311" i="1" s="1"/>
  <c r="FD296" i="1"/>
  <c r="FD311" i="1" s="1"/>
  <c r="DQ296" i="1"/>
  <c r="DQ311" i="1" s="1"/>
  <c r="DX295" i="1"/>
  <c r="DX298" i="1"/>
  <c r="DX301" i="1"/>
  <c r="DX304" i="1" s="1"/>
  <c r="DX306" i="1" s="1"/>
  <c r="K296" i="1"/>
  <c r="K311" i="1" s="1"/>
  <c r="EX298" i="1"/>
  <c r="EX301" i="1"/>
  <c r="EX304" i="1" s="1"/>
  <c r="EX306" i="1" s="1"/>
  <c r="EX295" i="1"/>
  <c r="CK295" i="1"/>
  <c r="DT296" i="1"/>
  <c r="DT311" i="1" s="1"/>
  <c r="EU296" i="1"/>
  <c r="EU311" i="1" s="1"/>
  <c r="BB296" i="1"/>
  <c r="BB311" i="1" s="1"/>
  <c r="DY296" i="1"/>
  <c r="DY311" i="1" s="1"/>
  <c r="CK296" i="1"/>
  <c r="CK311" i="1" s="1"/>
  <c r="DC296" i="1"/>
  <c r="DC311" i="1" s="1"/>
  <c r="DE295" i="1"/>
  <c r="AB301" i="1"/>
  <c r="AB304" i="1" s="1"/>
  <c r="AB306" i="1" s="1"/>
  <c r="AB298" i="1"/>
  <c r="AB295" i="1"/>
  <c r="CN295" i="1"/>
  <c r="CN301" i="1"/>
  <c r="CN304" i="1" s="1"/>
  <c r="CN306" i="1" s="1"/>
  <c r="CN298" i="1"/>
  <c r="BX301" i="1"/>
  <c r="BX304" i="1" s="1"/>
  <c r="BX306" i="1" s="1"/>
  <c r="BX298" i="1"/>
  <c r="BX295" i="1"/>
  <c r="EA296" i="1"/>
  <c r="EA311" i="1" s="1"/>
  <c r="BN296" i="1"/>
  <c r="BN311" i="1" s="1"/>
  <c r="DA296" i="1"/>
  <c r="DA311" i="1" s="1"/>
  <c r="FL301" i="1"/>
  <c r="FL304" i="1" s="1"/>
  <c r="FL306" i="1" s="1"/>
  <c r="FL298" i="1"/>
  <c r="FL295" i="1"/>
  <c r="EU295" i="1"/>
  <c r="FU301" i="1"/>
  <c r="FU304" i="1" s="1"/>
  <c r="FU306" i="1" s="1"/>
  <c r="FU295" i="1"/>
  <c r="FU298" i="1"/>
  <c r="CR295" i="1"/>
  <c r="AZ295" i="1"/>
  <c r="V295" i="1"/>
  <c r="F295" i="1"/>
  <c r="EA295" i="1"/>
  <c r="EF295" i="1"/>
  <c r="EO295" i="1"/>
  <c r="DT301" i="1"/>
  <c r="DT304" i="1" s="1"/>
  <c r="DT306" i="1" s="1"/>
  <c r="DT295" i="1"/>
  <c r="CU301" i="1"/>
  <c r="CU304" i="1" s="1"/>
  <c r="CU306" i="1" s="1"/>
  <c r="CU295" i="1"/>
  <c r="CU298" i="1"/>
  <c r="U295" i="1"/>
  <c r="U309" i="1" s="1"/>
  <c r="U301" i="1"/>
  <c r="U304" i="1" s="1"/>
  <c r="U306" i="1" s="1"/>
  <c r="U298" i="1"/>
  <c r="AV301" i="1"/>
  <c r="AV304" i="1" s="1"/>
  <c r="AV306" i="1" s="1"/>
  <c r="AV298" i="1"/>
  <c r="AV295" i="1"/>
  <c r="BQ295" i="1"/>
  <c r="AD296" i="1"/>
  <c r="AD311" i="1" s="1"/>
  <c r="EB296" i="1"/>
  <c r="EB311" i="1" s="1"/>
  <c r="FS301" i="1"/>
  <c r="FS304" i="1" s="1"/>
  <c r="FS306" i="1" s="1"/>
  <c r="FS295" i="1"/>
  <c r="FS298" i="1"/>
  <c r="FW296" i="1"/>
  <c r="FW311" i="1" s="1"/>
  <c r="EQ296" i="1"/>
  <c r="EQ311" i="1" s="1"/>
  <c r="CG296" i="1"/>
  <c r="CG311" i="1" s="1"/>
  <c r="CJ296" i="1"/>
  <c r="CJ311" i="1" s="1"/>
  <c r="DM296" i="1"/>
  <c r="DM311" i="1" s="1"/>
  <c r="AM296" i="1"/>
  <c r="AM311" i="1" s="1"/>
  <c r="FP296" i="1"/>
  <c r="FP311" i="1" s="1"/>
  <c r="R296" i="1"/>
  <c r="R311" i="1" s="1"/>
  <c r="CH296" i="1"/>
  <c r="CH311" i="1" s="1"/>
  <c r="F296" i="1"/>
  <c r="F311" i="1" s="1"/>
  <c r="DP296" i="1"/>
  <c r="DP311" i="1" s="1"/>
  <c r="FI296" i="1"/>
  <c r="FI311" i="1" s="1"/>
  <c r="EO296" i="1"/>
  <c r="EO311" i="1" s="1"/>
  <c r="CA296" i="1"/>
  <c r="CA311" i="1" s="1"/>
  <c r="Z301" i="1"/>
  <c r="Z304" i="1" s="1"/>
  <c r="Z306" i="1" s="1"/>
  <c r="Z298" i="1"/>
  <c r="Z295" i="1"/>
  <c r="Z309" i="1" s="1"/>
  <c r="BG301" i="1"/>
  <c r="BG304" i="1" s="1"/>
  <c r="BG306" i="1" s="1"/>
  <c r="BG298" i="1"/>
  <c r="BG295" i="1"/>
  <c r="CB295" i="1"/>
  <c r="FV306" i="1"/>
  <c r="FV295" i="1"/>
  <c r="FV298" i="1"/>
  <c r="FV301" i="1"/>
  <c r="FV304" i="1" s="1"/>
  <c r="AH295" i="1"/>
  <c r="DQ301" i="1"/>
  <c r="DQ304" i="1" s="1"/>
  <c r="DQ306" i="1" s="1"/>
  <c r="DQ295" i="1"/>
  <c r="DQ298" i="1"/>
  <c r="BB295" i="1"/>
  <c r="BB301" i="1"/>
  <c r="BB304" i="1" s="1"/>
  <c r="BB306" i="1" s="1"/>
  <c r="BB298" i="1"/>
  <c r="FG301" i="1"/>
  <c r="FG304" i="1" s="1"/>
  <c r="FG306" i="1" s="1"/>
  <c r="FG295" i="1"/>
  <c r="CS301" i="1"/>
  <c r="CS304" i="1" s="1"/>
  <c r="CS306" i="1" s="1"/>
  <c r="CS298" i="1"/>
  <c r="CS295" i="1"/>
  <c r="L295" i="1"/>
  <c r="DF295" i="1"/>
  <c r="EP295" i="1"/>
  <c r="AI301" i="1"/>
  <c r="AI304" i="1" s="1"/>
  <c r="AI306" i="1" s="1"/>
  <c r="AI298" i="1"/>
  <c r="AI295" i="1"/>
  <c r="FH295" i="1"/>
  <c r="FH301" i="1"/>
  <c r="FH304" i="1" s="1"/>
  <c r="FH306" i="1" s="1"/>
  <c r="FH298" i="1"/>
  <c r="EK301" i="1"/>
  <c r="EK304" i="1" s="1"/>
  <c r="EK306" i="1" s="1"/>
  <c r="EK295" i="1"/>
  <c r="EK298" i="1"/>
  <c r="AC301" i="1"/>
  <c r="AC304" i="1" s="1"/>
  <c r="AC306" i="1" s="1"/>
  <c r="AC298" i="1"/>
  <c r="AC295" i="1"/>
  <c r="AK296" i="1"/>
  <c r="AK311" i="1" s="1"/>
  <c r="BR296" i="1"/>
  <c r="BR311" i="1" s="1"/>
  <c r="BF296" i="1"/>
  <c r="BF311" i="1" s="1"/>
  <c r="DG296" i="1"/>
  <c r="DG311" i="1" s="1"/>
  <c r="CT296" i="1"/>
  <c r="CT311" i="1" s="1"/>
  <c r="EG296" i="1"/>
  <c r="EG311" i="1" s="1"/>
  <c r="DD296" i="1"/>
  <c r="DD311" i="1" s="1"/>
  <c r="CE301" i="1"/>
  <c r="CE304" i="1" s="1"/>
  <c r="CE306" i="1" s="1"/>
  <c r="CE298" i="1"/>
  <c r="CE295" i="1"/>
  <c r="EN296" i="1"/>
  <c r="EN311" i="1" s="1"/>
  <c r="AN296" i="1"/>
  <c r="AN311" i="1" s="1"/>
  <c r="FC296" i="1"/>
  <c r="FC311" i="1" s="1"/>
  <c r="BP296" i="1"/>
  <c r="BP311" i="1" s="1"/>
  <c r="M296" i="1"/>
  <c r="M311" i="1" s="1"/>
  <c r="AW301" i="1"/>
  <c r="AW304" i="1" s="1"/>
  <c r="AW306" i="1" s="1"/>
  <c r="AW298" i="1"/>
  <c r="AW295" i="1"/>
  <c r="AW309" i="1" s="1"/>
  <c r="AF296" i="1"/>
  <c r="AF311" i="1" s="1"/>
  <c r="T296" i="1"/>
  <c r="T311" i="1" s="1"/>
  <c r="C289" i="1"/>
  <c r="FZ282" i="1"/>
  <c r="EY295" i="1"/>
  <c r="AJ295" i="1"/>
  <c r="EQ301" i="1"/>
  <c r="EQ304" i="1" s="1"/>
  <c r="EQ306" i="1" s="1"/>
  <c r="EQ295" i="1"/>
  <c r="EQ298" i="1"/>
  <c r="DH295" i="1"/>
  <c r="CQ295" i="1"/>
  <c r="BW295" i="1"/>
  <c r="FM301" i="1"/>
  <c r="FM304" i="1" s="1"/>
  <c r="FM306" i="1" s="1"/>
  <c r="FM295" i="1"/>
  <c r="FM298" i="1"/>
  <c r="BU295" i="1"/>
  <c r="ES298" i="1"/>
  <c r="ES301" i="1"/>
  <c r="ES304" i="1" s="1"/>
  <c r="ES306" i="1" s="1"/>
  <c r="ES295" i="1"/>
  <c r="K301" i="1"/>
  <c r="K304" i="1" s="1"/>
  <c r="K306" i="1" s="1"/>
  <c r="K298" i="1"/>
  <c r="K295" i="1"/>
  <c r="FJ295" i="1"/>
  <c r="DO295" i="1"/>
  <c r="AO301" i="1"/>
  <c r="AO304" i="1" s="1"/>
  <c r="AO306" i="1" s="1"/>
  <c r="AO298" i="1"/>
  <c r="AO295" i="1"/>
  <c r="EJ295" i="1"/>
  <c r="BL298" i="1"/>
  <c r="BL301" i="1"/>
  <c r="BL304" i="1" s="1"/>
  <c r="BL306" i="1" s="1"/>
  <c r="BL295" i="1"/>
  <c r="BH301" i="1"/>
  <c r="BH304" i="1" s="1"/>
  <c r="BH306" i="1" s="1"/>
  <c r="BH298" i="1"/>
  <c r="BH295" i="1"/>
  <c r="BY296" i="1"/>
  <c r="BY311" i="1" s="1"/>
  <c r="EZ296" i="1"/>
  <c r="EZ311" i="1" s="1"/>
  <c r="DJ296" i="1"/>
  <c r="DJ311" i="1" s="1"/>
  <c r="DI296" i="1"/>
  <c r="DI311" i="1" s="1"/>
  <c r="BD296" i="1"/>
  <c r="BD311" i="1" s="1"/>
  <c r="EV296" i="1"/>
  <c r="EV311" i="1" s="1"/>
  <c r="DS296" i="1"/>
  <c r="DS311" i="1" s="1"/>
  <c r="S298" i="1"/>
  <c r="S301" i="1"/>
  <c r="S304" i="1" s="1"/>
  <c r="S306" i="1" s="1"/>
  <c r="S295" i="1"/>
  <c r="EJ296" i="1"/>
  <c r="EJ311" i="1" s="1"/>
  <c r="CY296" i="1"/>
  <c r="CY311" i="1" s="1"/>
  <c r="BM296" i="1"/>
  <c r="BM311" i="1" s="1"/>
  <c r="ET296" i="1"/>
  <c r="ET311" i="1" s="1"/>
  <c r="BJ296" i="1"/>
  <c r="BJ311" i="1" s="1"/>
  <c r="AA296" i="1"/>
  <c r="AA311" i="1" s="1"/>
  <c r="CD296" i="1"/>
  <c r="CD311" i="1" s="1"/>
  <c r="DE296" i="1"/>
  <c r="DE311" i="1" s="1"/>
  <c r="DB296" i="1"/>
  <c r="DB311" i="1" s="1"/>
  <c r="ER295" i="1"/>
  <c r="CD301" i="1"/>
  <c r="CD304" i="1" s="1"/>
  <c r="CD306" i="1" s="1"/>
  <c r="CD295" i="1"/>
  <c r="EZ298" i="1"/>
  <c r="EZ295" i="1"/>
  <c r="BY295" i="1"/>
  <c r="I295" i="1"/>
  <c r="I298" i="1"/>
  <c r="I301" i="1"/>
  <c r="I304" i="1" s="1"/>
  <c r="I306" i="1" s="1"/>
  <c r="BR298" i="1"/>
  <c r="BR301" i="1"/>
  <c r="BR304" i="1" s="1"/>
  <c r="BR306" i="1" s="1"/>
  <c r="BR295" i="1"/>
  <c r="AR295" i="1"/>
  <c r="FC295" i="1"/>
  <c r="FC298" i="1"/>
  <c r="Y295" i="1"/>
  <c r="ED301" i="1"/>
  <c r="ED304" i="1" s="1"/>
  <c r="ED306" i="1" s="1"/>
  <c r="ED295" i="1"/>
  <c r="ED298" i="1"/>
  <c r="AQ298" i="1"/>
  <c r="AQ301" i="1"/>
  <c r="AQ304" i="1" s="1"/>
  <c r="AQ306" i="1" s="1"/>
  <c r="AQ295" i="1"/>
  <c r="FP301" i="1"/>
  <c r="FP304" i="1" s="1"/>
  <c r="FP306" i="1" s="1"/>
  <c r="FP298" i="1"/>
  <c r="FP295" i="1"/>
  <c r="FK301" i="1"/>
  <c r="FK304" i="1" s="1"/>
  <c r="FK306" i="1" s="1"/>
  <c r="FK298" i="1"/>
  <c r="FK295" i="1"/>
  <c r="H295" i="1"/>
  <c r="H301" i="1"/>
  <c r="H304" i="1" s="1"/>
  <c r="H306" i="1" s="1"/>
  <c r="H298" i="1"/>
  <c r="CG301" i="1"/>
  <c r="CG304" i="1" s="1"/>
  <c r="CG306" i="1" s="1"/>
  <c r="CG298" i="1"/>
  <c r="CG295" i="1"/>
  <c r="BF295" i="1"/>
  <c r="V296" i="1"/>
  <c r="V311" i="1" s="1"/>
  <c r="CF296" i="1"/>
  <c r="CF311" i="1" s="1"/>
  <c r="FQ296" i="1"/>
  <c r="FQ311" i="1" s="1"/>
  <c r="DC301" i="1"/>
  <c r="DC304" i="1" s="1"/>
  <c r="DC306" i="1" s="1"/>
  <c r="DC298" i="1"/>
  <c r="DC295" i="1"/>
  <c r="DK296" i="1"/>
  <c r="DK311" i="1" s="1"/>
  <c r="FO296" i="1"/>
  <c r="FO311" i="1" s="1"/>
  <c r="CB296" i="1"/>
  <c r="CB311" i="1" s="1"/>
  <c r="CM296" i="1"/>
  <c r="CM311" i="1" s="1"/>
  <c r="BW296" i="1"/>
  <c r="BW311" i="1" s="1"/>
  <c r="DO296" i="1"/>
  <c r="DO311" i="1" s="1"/>
  <c r="L296" i="1"/>
  <c r="L311" i="1" s="1"/>
  <c r="FN296" i="1"/>
  <c r="FN311" i="1" s="1"/>
  <c r="N296" i="1"/>
  <c r="N311" i="1" s="1"/>
  <c r="BT296" i="1"/>
  <c r="BT311" i="1" s="1"/>
  <c r="DL296" i="1"/>
  <c r="DL311" i="1" s="1"/>
  <c r="ER296" i="1"/>
  <c r="ER311" i="1" s="1"/>
  <c r="C307" i="1"/>
  <c r="FZ307" i="1" s="1"/>
  <c r="FZ293" i="1"/>
  <c r="DI298" i="1"/>
  <c r="DI295" i="1"/>
  <c r="DI301" i="1"/>
  <c r="DI304" i="1" s="1"/>
  <c r="DI306" i="1" s="1"/>
  <c r="EL295" i="1"/>
  <c r="BP295" i="1"/>
  <c r="BP298" i="1"/>
  <c r="BP301" i="1"/>
  <c r="BP304" i="1" s="1"/>
  <c r="BP306" i="1" s="1"/>
  <c r="N295" i="1"/>
  <c r="BV298" i="1"/>
  <c r="BV295" i="1"/>
  <c r="BV301" i="1"/>
  <c r="BV304" i="1" s="1"/>
  <c r="BV306" i="1" s="1"/>
  <c r="CF295" i="1"/>
  <c r="CX295" i="1"/>
  <c r="CX298" i="1"/>
  <c r="AX295" i="1"/>
  <c r="AP295" i="1"/>
  <c r="AP298" i="1"/>
  <c r="AP301" i="1"/>
  <c r="AP304" i="1" s="1"/>
  <c r="AP306" i="1" s="1"/>
  <c r="CZ295" i="1"/>
  <c r="EM295" i="1"/>
  <c r="CJ301" i="1"/>
  <c r="CJ304" i="1" s="1"/>
  <c r="CJ306" i="1" s="1"/>
  <c r="CJ298" i="1"/>
  <c r="CJ295" i="1"/>
  <c r="CM295" i="1"/>
  <c r="DJ301" i="1"/>
  <c r="DJ304" i="1" s="1"/>
  <c r="DJ306" i="1" s="1"/>
  <c r="DJ295" i="1"/>
  <c r="D295" i="1"/>
  <c r="FW295" i="1"/>
  <c r="M295" i="1"/>
  <c r="E295" i="1"/>
  <c r="EH296" i="1"/>
  <c r="EH311" i="1" s="1"/>
  <c r="J296" i="1"/>
  <c r="J311" i="1" s="1"/>
  <c r="AJ296" i="1"/>
  <c r="AJ311" i="1" s="1"/>
  <c r="BZ296" i="1"/>
  <c r="BZ311" i="1" s="1"/>
  <c r="AG296" i="1"/>
  <c r="AG311" i="1" s="1"/>
  <c r="EL296" i="1"/>
  <c r="EL311" i="1" s="1"/>
  <c r="DZ296" i="1"/>
  <c r="DZ311" i="1" s="1"/>
  <c r="BT295" i="1"/>
  <c r="CW296" i="1"/>
  <c r="CW311" i="1" s="1"/>
  <c r="EM296" i="1"/>
  <c r="EM311" i="1" s="1"/>
  <c r="AZ296" i="1"/>
  <c r="AZ311" i="1" s="1"/>
  <c r="DV296" i="1"/>
  <c r="DV311" i="1" s="1"/>
  <c r="BU296" i="1"/>
  <c r="BU311" i="1" s="1"/>
  <c r="FT298" i="1"/>
  <c r="FT301" i="1"/>
  <c r="FT304" i="1" s="1"/>
  <c r="FT309" i="1" s="1"/>
  <c r="EP296" i="1"/>
  <c r="EP311" i="1" s="1"/>
  <c r="P301" i="1"/>
  <c r="P304" i="1" s="1"/>
  <c r="P306" i="1" s="1"/>
  <c r="P298" i="1"/>
  <c r="P295" i="1"/>
  <c r="ET295" i="1"/>
  <c r="AF295" i="1"/>
  <c r="AF309" i="1" s="1"/>
  <c r="AF301" i="1"/>
  <c r="AF304" i="1" s="1"/>
  <c r="AF306" i="1" s="1"/>
  <c r="AF298" i="1"/>
  <c r="BI298" i="1"/>
  <c r="BI295" i="1"/>
  <c r="BI301" i="1"/>
  <c r="BI304" i="1" s="1"/>
  <c r="BI306" i="1" s="1"/>
  <c r="AT298" i="1"/>
  <c r="AT301" i="1"/>
  <c r="AT304" i="1" s="1"/>
  <c r="AT306" i="1" s="1"/>
  <c r="AT295" i="1"/>
  <c r="DD301" i="1"/>
  <c r="DD304" i="1" s="1"/>
  <c r="DD306" i="1" s="1"/>
  <c r="DD295" i="1"/>
  <c r="BZ295" i="1"/>
  <c r="FA301" i="1"/>
  <c r="FA304" i="1" s="1"/>
  <c r="FA306" i="1" s="1"/>
  <c r="FA295" i="1"/>
  <c r="FA298" i="1"/>
  <c r="DN298" i="1"/>
  <c r="DN295" i="1"/>
  <c r="DN301" i="1"/>
  <c r="DN304" i="1" s="1"/>
  <c r="DN306" i="1" s="1"/>
  <c r="EG298" i="1"/>
  <c r="EG301" i="1"/>
  <c r="EG304" i="1" s="1"/>
  <c r="EG306" i="1" s="1"/>
  <c r="EG295" i="1"/>
  <c r="AN301" i="1"/>
  <c r="AN304" i="1" s="1"/>
  <c r="AN298" i="1"/>
  <c r="AN306" i="1"/>
  <c r="AN295" i="1"/>
  <c r="FF301" i="1"/>
  <c r="FF304" i="1" s="1"/>
  <c r="FF306" i="1" s="1"/>
  <c r="FF295" i="1"/>
  <c r="FF298" i="1"/>
  <c r="DS301" i="1"/>
  <c r="DS304" i="1" s="1"/>
  <c r="DS306" i="1" s="1"/>
  <c r="DS295" i="1"/>
  <c r="DS298" i="1"/>
  <c r="FO301" i="1"/>
  <c r="FO304" i="1" s="1"/>
  <c r="FO306" i="1" s="1"/>
  <c r="FO295" i="1"/>
  <c r="FO298" i="1"/>
  <c r="DA301" i="1"/>
  <c r="DA304" i="1" s="1"/>
  <c r="DA295" i="1"/>
  <c r="DA309" i="1" s="1"/>
  <c r="DA298" i="1"/>
  <c r="DA306" i="1"/>
  <c r="BO301" i="1"/>
  <c r="BO304" i="1" s="1"/>
  <c r="BO306" i="1" s="1"/>
  <c r="BO298" i="1"/>
  <c r="BO295" i="1"/>
  <c r="FR301" i="1"/>
  <c r="FR304" i="1" s="1"/>
  <c r="FR306" i="1" s="1"/>
  <c r="FR295" i="1"/>
  <c r="FR298" i="1"/>
  <c r="DL295" i="1"/>
  <c r="CQ296" i="1"/>
  <c r="CQ311" i="1" s="1"/>
  <c r="AH296" i="1"/>
  <c r="AH311" i="1" s="1"/>
  <c r="D296" i="1"/>
  <c r="D311" i="1" s="1"/>
  <c r="DW296" i="1"/>
  <c r="DW311" i="1" s="1"/>
  <c r="BQ296" i="1"/>
  <c r="BQ311" i="1" s="1"/>
  <c r="CZ296" i="1"/>
  <c r="CZ311" i="1" s="1"/>
  <c r="CV301" i="1"/>
  <c r="CV304" i="1" s="1"/>
  <c r="CV306" i="1" s="1"/>
  <c r="CV298" i="1"/>
  <c r="CV295" i="1"/>
  <c r="EY296" i="1"/>
  <c r="EY311" i="1" s="1"/>
  <c r="EF296" i="1"/>
  <c r="EF311" i="1" s="1"/>
  <c r="CR296" i="1"/>
  <c r="CR311" i="1" s="1"/>
  <c r="FJ296" i="1"/>
  <c r="FJ311" i="1" s="1"/>
  <c r="DF296" i="1"/>
  <c r="DF311" i="1" s="1"/>
  <c r="AU296" i="1"/>
  <c r="AU311" i="1" s="1"/>
  <c r="EC296" i="1"/>
  <c r="EC311" i="1" s="1"/>
  <c r="DH296" i="1"/>
  <c r="DH311" i="1" s="1"/>
  <c r="C316" i="1"/>
  <c r="C323" i="1" s="1"/>
  <c r="C284" i="1"/>
  <c r="FZ284" i="1" s="1"/>
  <c r="FZ275" i="1"/>
  <c r="FG298" i="1" l="1"/>
  <c r="CX301" i="1"/>
  <c r="CX304" i="1" s="1"/>
  <c r="CX306" i="1" s="1"/>
  <c r="BF301" i="1"/>
  <c r="BF304" i="1" s="1"/>
  <c r="BF306" i="1" s="1"/>
  <c r="M298" i="1"/>
  <c r="CF298" i="1"/>
  <c r="BF298" i="1"/>
  <c r="M301" i="1"/>
  <c r="M304" i="1" s="1"/>
  <c r="M306" i="1" s="1"/>
  <c r="CF301" i="1"/>
  <c r="CF304" i="1" s="1"/>
  <c r="CF306" i="1" s="1"/>
  <c r="D297" i="2"/>
  <c r="D294" i="2"/>
  <c r="I56" i="2" s="1"/>
  <c r="D291" i="2"/>
  <c r="I55" i="2"/>
  <c r="DQ309" i="1"/>
  <c r="Q301" i="1"/>
  <c r="Q304" i="1" s="1"/>
  <c r="Q306" i="1" s="1"/>
  <c r="EK309" i="1"/>
  <c r="AX301" i="1"/>
  <c r="AX304" i="1" s="1"/>
  <c r="AX306" i="1" s="1"/>
  <c r="FB298" i="1"/>
  <c r="C297" i="2"/>
  <c r="H55" i="2"/>
  <c r="C291" i="2"/>
  <c r="C294" i="2"/>
  <c r="H56" i="2" s="1"/>
  <c r="AX298" i="1"/>
  <c r="X301" i="1"/>
  <c r="X304" i="1" s="1"/>
  <c r="X306" i="1" s="1"/>
  <c r="BI309" i="1"/>
  <c r="CM301" i="1"/>
  <c r="CM304" i="1" s="1"/>
  <c r="CM306" i="1" s="1"/>
  <c r="DI309" i="1"/>
  <c r="FC301" i="1"/>
  <c r="FC304" i="1" s="1"/>
  <c r="FC306" i="1" s="1"/>
  <c r="BU298" i="1"/>
  <c r="AJ298" i="1"/>
  <c r="CB298" i="1"/>
  <c r="EE309" i="1"/>
  <c r="BT301" i="1"/>
  <c r="BT304" i="1" s="1"/>
  <c r="BT306" i="1" s="1"/>
  <c r="AZ301" i="1"/>
  <c r="AZ304" i="1" s="1"/>
  <c r="AZ306" i="1" s="1"/>
  <c r="BT298" i="1"/>
  <c r="N298" i="1"/>
  <c r="EZ301" i="1"/>
  <c r="EZ304" i="1" s="1"/>
  <c r="EZ306" i="1" s="1"/>
  <c r="DO301" i="1"/>
  <c r="DO304" i="1" s="1"/>
  <c r="DO306" i="1" s="1"/>
  <c r="BG309" i="1"/>
  <c r="CP298" i="1"/>
  <c r="CX309" i="1"/>
  <c r="N301" i="1"/>
  <c r="N304" i="1" s="1"/>
  <c r="N306" i="1" s="1"/>
  <c r="DT298" i="1"/>
  <c r="BM301" i="1"/>
  <c r="BM304" i="1" s="1"/>
  <c r="BM306" i="1" s="1"/>
  <c r="AS301" i="1"/>
  <c r="AS304" i="1" s="1"/>
  <c r="AS306" i="1" s="1"/>
  <c r="AG301" i="1"/>
  <c r="AG304" i="1" s="1"/>
  <c r="AG306" i="1" s="1"/>
  <c r="EM301" i="1"/>
  <c r="EM304" i="1" s="1"/>
  <c r="EM306" i="1" s="1"/>
  <c r="W309" i="1"/>
  <c r="AE301" i="1"/>
  <c r="AE304" i="1" s="1"/>
  <c r="AE306" i="1" s="1"/>
  <c r="FA309" i="1"/>
  <c r="CQ298" i="1"/>
  <c r="EV298" i="1"/>
  <c r="BP309" i="1"/>
  <c r="I309" i="1"/>
  <c r="EU298" i="1"/>
  <c r="CK301" i="1"/>
  <c r="CK304" i="1" s="1"/>
  <c r="CK306" i="1" s="1"/>
  <c r="DR301" i="1"/>
  <c r="DR304" i="1" s="1"/>
  <c r="DR306" i="1" s="1"/>
  <c r="FT306" i="1"/>
  <c r="BZ301" i="1"/>
  <c r="BZ304" i="1" s="1"/>
  <c r="BZ306" i="1" s="1"/>
  <c r="CM298" i="1"/>
  <c r="EJ301" i="1"/>
  <c r="EJ304" i="1" s="1"/>
  <c r="EJ306" i="1" s="1"/>
  <c r="FH309" i="1"/>
  <c r="FG309" i="1"/>
  <c r="EA298" i="1"/>
  <c r="FL309" i="1"/>
  <c r="EX309" i="1"/>
  <c r="CV309" i="1"/>
  <c r="FR309" i="1"/>
  <c r="CM309" i="1"/>
  <c r="AP309" i="1"/>
  <c r="BY301" i="1"/>
  <c r="BY304" i="1" s="1"/>
  <c r="BY306" i="1" s="1"/>
  <c r="AI309" i="1"/>
  <c r="EA301" i="1"/>
  <c r="EA304" i="1" s="1"/>
  <c r="EA306" i="1" s="1"/>
  <c r="BA309" i="1"/>
  <c r="H309" i="1"/>
  <c r="FC309" i="1"/>
  <c r="CD298" i="1"/>
  <c r="FJ298" i="1"/>
  <c r="CQ301" i="1"/>
  <c r="CQ304" i="1" s="1"/>
  <c r="CQ306" i="1" s="1"/>
  <c r="AJ301" i="1"/>
  <c r="AJ304" i="1" s="1"/>
  <c r="AJ306" i="1" s="1"/>
  <c r="EP301" i="1"/>
  <c r="EP304" i="1" s="1"/>
  <c r="EP306" i="1" s="1"/>
  <c r="AZ298" i="1"/>
  <c r="EU301" i="1"/>
  <c r="EU304" i="1" s="1"/>
  <c r="EU306" i="1" s="1"/>
  <c r="DE301" i="1"/>
  <c r="DE304" i="1" s="1"/>
  <c r="DE306" i="1" s="1"/>
  <c r="BM298" i="1"/>
  <c r="EC301" i="1"/>
  <c r="EC304" i="1" s="1"/>
  <c r="EC306" i="1" s="1"/>
  <c r="EN301" i="1"/>
  <c r="EN304" i="1" s="1"/>
  <c r="EN306" i="1" s="1"/>
  <c r="DM301" i="1"/>
  <c r="DM304" i="1" s="1"/>
  <c r="DM306" i="1" s="1"/>
  <c r="J298" i="1"/>
  <c r="AL298" i="1"/>
  <c r="AG298" i="1"/>
  <c r="DZ301" i="1"/>
  <c r="DZ304" i="1" s="1"/>
  <c r="DZ306" i="1" s="1"/>
  <c r="FD298" i="1"/>
  <c r="AN309" i="1"/>
  <c r="AT309" i="1"/>
  <c r="ET298" i="1"/>
  <c r="CZ301" i="1"/>
  <c r="CZ304" i="1" s="1"/>
  <c r="CZ306" i="1" s="1"/>
  <c r="BU301" i="1"/>
  <c r="BU304" i="1" s="1"/>
  <c r="BU306" i="1" s="1"/>
  <c r="FS309" i="1"/>
  <c r="CC301" i="1"/>
  <c r="CC304" i="1" s="1"/>
  <c r="CC306" i="1" s="1"/>
  <c r="R301" i="1"/>
  <c r="R304" i="1" s="1"/>
  <c r="R306" i="1" s="1"/>
  <c r="BN298" i="1"/>
  <c r="FN298" i="1"/>
  <c r="EH298" i="1"/>
  <c r="BK301" i="1"/>
  <c r="BK304" i="1" s="1"/>
  <c r="BK306" i="1" s="1"/>
  <c r="J301" i="1"/>
  <c r="J304" i="1" s="1"/>
  <c r="J306" i="1" s="1"/>
  <c r="AL301" i="1"/>
  <c r="AL304" i="1" s="1"/>
  <c r="AL306" i="1" s="1"/>
  <c r="DB301" i="1"/>
  <c r="DB304" i="1" s="1"/>
  <c r="DB306" i="1" s="1"/>
  <c r="DZ298" i="1"/>
  <c r="FD301" i="1"/>
  <c r="FD304" i="1" s="1"/>
  <c r="FD306" i="1" s="1"/>
  <c r="FB301" i="1"/>
  <c r="FB304" i="1" s="1"/>
  <c r="FB306" i="1" s="1"/>
  <c r="AY309" i="1"/>
  <c r="FO309" i="1"/>
  <c r="FW298" i="1"/>
  <c r="CZ298" i="1"/>
  <c r="FK309" i="1"/>
  <c r="AR298" i="1"/>
  <c r="BH309" i="1"/>
  <c r="AO309" i="1"/>
  <c r="K309" i="1"/>
  <c r="DF298" i="1"/>
  <c r="EO298" i="1"/>
  <c r="F298" i="1"/>
  <c r="AU298" i="1"/>
  <c r="AK298" i="1"/>
  <c r="BN301" i="1"/>
  <c r="BN304" i="1" s="1"/>
  <c r="BN306" i="1" s="1"/>
  <c r="CA298" i="1"/>
  <c r="FX309" i="1"/>
  <c r="CL309" i="1"/>
  <c r="DB298" i="1"/>
  <c r="EC309" i="1"/>
  <c r="ET301" i="1"/>
  <c r="ET304" i="1" s="1"/>
  <c r="ET306" i="1" s="1"/>
  <c r="FW301" i="1"/>
  <c r="FW304" i="1" s="1"/>
  <c r="FW306" i="1" s="1"/>
  <c r="BF309" i="1"/>
  <c r="ED309" i="1"/>
  <c r="AR301" i="1"/>
  <c r="AR304" i="1" s="1"/>
  <c r="AR306" i="1" s="1"/>
  <c r="BY309" i="1"/>
  <c r="ER298" i="1"/>
  <c r="S309" i="1"/>
  <c r="FM309" i="1"/>
  <c r="DH298" i="1"/>
  <c r="EY298" i="1"/>
  <c r="AH298" i="1"/>
  <c r="F301" i="1"/>
  <c r="F304" i="1" s="1"/>
  <c r="F306" i="1" s="1"/>
  <c r="CR298" i="1"/>
  <c r="CN309" i="1"/>
  <c r="CW301" i="1"/>
  <c r="CW304" i="1" s="1"/>
  <c r="CW306" i="1" s="1"/>
  <c r="CH298" i="1"/>
  <c r="G301" i="1"/>
  <c r="G304" i="1" s="1"/>
  <c r="G306" i="1" s="1"/>
  <c r="AU301" i="1"/>
  <c r="AU304" i="1" s="1"/>
  <c r="AU306" i="1" s="1"/>
  <c r="AK301" i="1"/>
  <c r="AK304" i="1" s="1"/>
  <c r="AK306" i="1" s="1"/>
  <c r="R298" i="1"/>
  <c r="FN301" i="1"/>
  <c r="FN304" i="1" s="1"/>
  <c r="FN306" i="1" s="1"/>
  <c r="EH301" i="1"/>
  <c r="EH304" i="1" s="1"/>
  <c r="EH306" i="1" s="1"/>
  <c r="CA301" i="1"/>
  <c r="CA304" i="1" s="1"/>
  <c r="CA306" i="1" s="1"/>
  <c r="DV298" i="1"/>
  <c r="DK301" i="1"/>
  <c r="DK304" i="1" s="1"/>
  <c r="DK306" i="1" s="1"/>
  <c r="AR309" i="1"/>
  <c r="ER301" i="1"/>
  <c r="ER304" i="1" s="1"/>
  <c r="ER306" i="1" s="1"/>
  <c r="DH301" i="1"/>
  <c r="DH304" i="1" s="1"/>
  <c r="DH306" i="1" s="1"/>
  <c r="EY301" i="1"/>
  <c r="EY304" i="1" s="1"/>
  <c r="EY306" i="1" s="1"/>
  <c r="DF301" i="1"/>
  <c r="DF304" i="1" s="1"/>
  <c r="DF306" i="1" s="1"/>
  <c r="AH301" i="1"/>
  <c r="AH304" i="1" s="1"/>
  <c r="AH306" i="1" s="1"/>
  <c r="CR301" i="1"/>
  <c r="CR304" i="1" s="1"/>
  <c r="CR306" i="1" s="1"/>
  <c r="CW298" i="1"/>
  <c r="CH301" i="1"/>
  <c r="CH304" i="1" s="1"/>
  <c r="CH306" i="1" s="1"/>
  <c r="EI301" i="1"/>
  <c r="EI304" i="1" s="1"/>
  <c r="EI306" i="1" s="1"/>
  <c r="G298" i="1"/>
  <c r="AS309" i="1"/>
  <c r="EB298" i="1"/>
  <c r="BJ298" i="1"/>
  <c r="BS298" i="1"/>
  <c r="BC298" i="1"/>
  <c r="DU301" i="1"/>
  <c r="DU304" i="1" s="1"/>
  <c r="DU306" i="1" s="1"/>
  <c r="DW298" i="1"/>
  <c r="EP309" i="1"/>
  <c r="DZ309" i="1"/>
  <c r="BO309" i="1"/>
  <c r="EG309" i="1"/>
  <c r="BZ298" i="1"/>
  <c r="P309" i="1"/>
  <c r="CJ309" i="1"/>
  <c r="CF309" i="1"/>
  <c r="BY298" i="1"/>
  <c r="EO301" i="1"/>
  <c r="EO304" i="1" s="1"/>
  <c r="EO306" i="1" s="1"/>
  <c r="AB309" i="1"/>
  <c r="DG298" i="1"/>
  <c r="AD298" i="1"/>
  <c r="O298" i="1"/>
  <c r="BD301" i="1"/>
  <c r="BD304" i="1" s="1"/>
  <c r="BD306" i="1" s="1"/>
  <c r="DV301" i="1"/>
  <c r="DV304" i="1" s="1"/>
  <c r="DV306" i="1" s="1"/>
  <c r="BS301" i="1"/>
  <c r="BS304" i="1" s="1"/>
  <c r="BS306" i="1" s="1"/>
  <c r="BC301" i="1"/>
  <c r="BC304" i="1" s="1"/>
  <c r="BC306" i="1" s="1"/>
  <c r="DK298" i="1"/>
  <c r="DW301" i="1"/>
  <c r="DW304" i="1" s="1"/>
  <c r="DW306" i="1" s="1"/>
  <c r="EL298" i="1"/>
  <c r="DS309" i="1"/>
  <c r="BZ309" i="1"/>
  <c r="BT309" i="1"/>
  <c r="E298" i="1"/>
  <c r="D298" i="1"/>
  <c r="CG309" i="1"/>
  <c r="FP309" i="1"/>
  <c r="BR309" i="1"/>
  <c r="EZ309" i="1"/>
  <c r="BL309" i="1"/>
  <c r="DO309" i="1"/>
  <c r="AC309" i="1"/>
  <c r="BQ298" i="1"/>
  <c r="DX309" i="1"/>
  <c r="T298" i="1"/>
  <c r="DY298" i="1"/>
  <c r="AD301" i="1"/>
  <c r="AD304" i="1" s="1"/>
  <c r="AD306" i="1" s="1"/>
  <c r="O301" i="1"/>
  <c r="O304" i="1" s="1"/>
  <c r="O306" i="1" s="1"/>
  <c r="BD298" i="1"/>
  <c r="EB301" i="1"/>
  <c r="EB304" i="1" s="1"/>
  <c r="EB306" i="1" s="1"/>
  <c r="BJ301" i="1"/>
  <c r="BJ304" i="1" s="1"/>
  <c r="BJ306" i="1" s="1"/>
  <c r="DU298" i="1"/>
  <c r="E301" i="1"/>
  <c r="E304" i="1" s="1"/>
  <c r="E306" i="1" s="1"/>
  <c r="D301" i="1"/>
  <c r="D304" i="1" s="1"/>
  <c r="D306" i="1" s="1"/>
  <c r="DC309" i="1"/>
  <c r="Y298" i="1"/>
  <c r="DO298" i="1"/>
  <c r="ES309" i="1"/>
  <c r="BW298" i="1"/>
  <c r="EQ309" i="1"/>
  <c r="FZ289" i="1"/>
  <c r="C292" i="1"/>
  <c r="C296" i="1"/>
  <c r="CE309" i="1"/>
  <c r="L298" i="1"/>
  <c r="CU309" i="1"/>
  <c r="EF298" i="1"/>
  <c r="V298" i="1"/>
  <c r="FU309" i="1"/>
  <c r="CK309" i="1"/>
  <c r="T301" i="1"/>
  <c r="T304" i="1" s="1"/>
  <c r="T306" i="1" s="1"/>
  <c r="AA298" i="1"/>
  <c r="CI298" i="1"/>
  <c r="FI298" i="1"/>
  <c r="Y301" i="1"/>
  <c r="Y304" i="1" s="1"/>
  <c r="Y306" i="1" s="1"/>
  <c r="L301" i="1"/>
  <c r="L304" i="1" s="1"/>
  <c r="L306" i="1" s="1"/>
  <c r="BB309" i="1"/>
  <c r="FV309" i="1"/>
  <c r="EF301" i="1"/>
  <c r="EF304" i="1" s="1"/>
  <c r="EF306" i="1" s="1"/>
  <c r="V301" i="1"/>
  <c r="V304" i="1" s="1"/>
  <c r="V306" i="1" s="1"/>
  <c r="CK298" i="1"/>
  <c r="BE309" i="1"/>
  <c r="AA301" i="1"/>
  <c r="AA304" i="1" s="1"/>
  <c r="AA306" i="1" s="1"/>
  <c r="DG301" i="1"/>
  <c r="DG304" i="1" s="1"/>
  <c r="DG306" i="1" s="1"/>
  <c r="EW309" i="1"/>
  <c r="CP309" i="1"/>
  <c r="AM298" i="1"/>
  <c r="FQ301" i="1"/>
  <c r="FQ304" i="1" s="1"/>
  <c r="FQ306" i="1" s="1"/>
  <c r="DP298" i="1"/>
  <c r="CY298" i="1"/>
  <c r="CT298" i="1"/>
  <c r="DD309" i="1"/>
  <c r="DJ298" i="1"/>
  <c r="EM309" i="1"/>
  <c r="EL301" i="1"/>
  <c r="EL304" i="1" s="1"/>
  <c r="EL306" i="1" s="1"/>
  <c r="BW301" i="1"/>
  <c r="BW304" i="1" s="1"/>
  <c r="BW306" i="1" s="1"/>
  <c r="BQ301" i="1"/>
  <c r="BQ304" i="1" s="1"/>
  <c r="BQ306" i="1" s="1"/>
  <c r="BX309" i="1"/>
  <c r="DE298" i="1"/>
  <c r="AA309" i="1"/>
  <c r="DY301" i="1"/>
  <c r="DY304" i="1" s="1"/>
  <c r="DY306" i="1" s="1"/>
  <c r="Q309" i="1"/>
  <c r="X309" i="1"/>
  <c r="EN309" i="1"/>
  <c r="DM298" i="1"/>
  <c r="AM301" i="1"/>
  <c r="AM304" i="1" s="1"/>
  <c r="AM306" i="1" s="1"/>
  <c r="AE298" i="1"/>
  <c r="FQ298" i="1"/>
  <c r="DP301" i="1"/>
  <c r="DP304" i="1" s="1"/>
  <c r="DP306" i="1" s="1"/>
  <c r="CY301" i="1"/>
  <c r="CY304" i="1" s="1"/>
  <c r="CY306" i="1" s="1"/>
  <c r="CT301" i="1"/>
  <c r="CT304" i="1" s="1"/>
  <c r="CT306" i="1" s="1"/>
  <c r="DL298" i="1"/>
  <c r="DL301" i="1"/>
  <c r="DL304" i="1" s="1"/>
  <c r="DL306" i="1" s="1"/>
  <c r="FF309" i="1"/>
  <c r="DN309" i="1"/>
  <c r="DD298" i="1"/>
  <c r="M309" i="1"/>
  <c r="DJ309" i="1"/>
  <c r="EM298" i="1"/>
  <c r="BV309" i="1"/>
  <c r="AQ309" i="1"/>
  <c r="CD309" i="1"/>
  <c r="EJ298" i="1"/>
  <c r="FJ301" i="1"/>
  <c r="FJ304" i="1" s="1"/>
  <c r="FJ306" i="1" s="1"/>
  <c r="BU309" i="1"/>
  <c r="CQ309" i="1"/>
  <c r="AJ309" i="1"/>
  <c r="EP298" i="1"/>
  <c r="CS309" i="1"/>
  <c r="CB301" i="1"/>
  <c r="CB304" i="1" s="1"/>
  <c r="CB306" i="1" s="1"/>
  <c r="AV309" i="1"/>
  <c r="DT309" i="1"/>
  <c r="EA309" i="1"/>
  <c r="DE309" i="1"/>
  <c r="BM309" i="1"/>
  <c r="CC298" i="1"/>
  <c r="EC298" i="1"/>
  <c r="EV301" i="1"/>
  <c r="EV304" i="1" s="1"/>
  <c r="EV306" i="1" s="1"/>
  <c r="FE309" i="1"/>
  <c r="DR309" i="1"/>
  <c r="CO309" i="1"/>
  <c r="Q298" i="1"/>
  <c r="X298" i="1"/>
  <c r="EN298" i="1"/>
  <c r="DM309" i="1"/>
  <c r="CI301" i="1"/>
  <c r="CI304" i="1" s="1"/>
  <c r="CI306" i="1" s="1"/>
  <c r="AE309" i="1"/>
  <c r="FI301" i="1"/>
  <c r="FI304" i="1" s="1"/>
  <c r="FI306" i="1" s="1"/>
  <c r="R309" i="1" l="1"/>
  <c r="DB309" i="1"/>
  <c r="I58" i="2"/>
  <c r="D300" i="2"/>
  <c r="AZ309" i="1"/>
  <c r="C300" i="2"/>
  <c r="H58" i="2"/>
  <c r="DU309" i="1"/>
  <c r="EL309" i="1"/>
  <c r="FI309" i="1"/>
  <c r="AX309" i="1"/>
  <c r="DF309" i="1"/>
  <c r="ER309" i="1"/>
  <c r="N309" i="1"/>
  <c r="CW309" i="1"/>
  <c r="CI309" i="1"/>
  <c r="EF309" i="1"/>
  <c r="G309" i="1"/>
  <c r="AU309" i="1"/>
  <c r="J309" i="1"/>
  <c r="F309" i="1"/>
  <c r="EJ309" i="1"/>
  <c r="BD309" i="1"/>
  <c r="FJ309" i="1"/>
  <c r="BN309" i="1"/>
  <c r="AG309" i="1"/>
  <c r="O309" i="1"/>
  <c r="AD309" i="1"/>
  <c r="DL309" i="1"/>
  <c r="DV309" i="1"/>
  <c r="L309" i="1"/>
  <c r="DW309" i="1"/>
  <c r="EI309" i="1"/>
  <c r="CB309" i="1"/>
  <c r="C295" i="1"/>
  <c r="C301" i="1"/>
  <c r="C304" i="1" s="1"/>
  <c r="FY304" i="1" s="1"/>
  <c r="C298" i="1"/>
  <c r="FZ292" i="1"/>
  <c r="CH309" i="1"/>
  <c r="BK309" i="1"/>
  <c r="BC309" i="1"/>
  <c r="CR309" i="1"/>
  <c r="FW309" i="1"/>
  <c r="CT309" i="1"/>
  <c r="CY309" i="1"/>
  <c r="DK309" i="1"/>
  <c r="BS309" i="1"/>
  <c r="CA309" i="1"/>
  <c r="DY309" i="1"/>
  <c r="AM309" i="1"/>
  <c r="T309" i="1"/>
  <c r="DG309" i="1"/>
  <c r="BJ309" i="1"/>
  <c r="EV309" i="1"/>
  <c r="BW309" i="1"/>
  <c r="DP309" i="1"/>
  <c r="Y309" i="1"/>
  <c r="D309" i="1"/>
  <c r="EH309" i="1"/>
  <c r="AH309" i="1"/>
  <c r="ET309" i="1"/>
  <c r="EU309" i="1"/>
  <c r="FQ309" i="1"/>
  <c r="BQ309" i="1"/>
  <c r="E309" i="1"/>
  <c r="EB309" i="1"/>
  <c r="FN309" i="1"/>
  <c r="FB309" i="1"/>
  <c r="CC309" i="1"/>
  <c r="C311" i="1"/>
  <c r="FZ311" i="1" s="1"/>
  <c r="FZ296" i="1"/>
  <c r="FD309" i="1"/>
  <c r="EY309" i="1"/>
  <c r="V309" i="1"/>
  <c r="EO309" i="1"/>
  <c r="CZ309" i="1"/>
  <c r="DH309" i="1"/>
  <c r="AK309" i="1"/>
  <c r="AL309" i="1"/>
  <c r="H60" i="2" l="1"/>
  <c r="C302" i="2"/>
  <c r="H61" i="2" s="1"/>
  <c r="D305" i="2"/>
  <c r="I64" i="2" s="1"/>
  <c r="I60" i="2"/>
  <c r="D302" i="2"/>
  <c r="I61" i="2" s="1"/>
  <c r="C305" i="2"/>
  <c r="H64" i="2" s="1"/>
  <c r="FZ299" i="1"/>
  <c r="FZ298" i="1"/>
  <c r="FY309" i="1"/>
  <c r="FY306" i="1"/>
  <c r="C306" i="1"/>
  <c r="FZ306" i="1" s="1"/>
  <c r="C309" i="1"/>
  <c r="FZ309" i="1" s="1"/>
  <c r="FZ295" i="1"/>
  <c r="GB29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  <author>Christel, Mary Lynn</author>
    <author>Kahle, Tim</author>
  </authors>
  <commentList>
    <comment ref="C39" authorId="0" shapeId="0" xr:uid="{70874EF6-B613-40BA-89C9-49481D7F12C2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  <comment ref="AD80" authorId="1" shapeId="0" xr:uid="{72B0CFF5-5E63-462B-86CE-AEDF24779C22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321" authorId="2" shapeId="0" xr:uid="{3981BAFE-43CA-4FC4-ABF1-0085CEB421DF}">
      <text>
        <r>
          <rPr>
            <b/>
            <sz val="9"/>
            <color indexed="81"/>
            <rFont val="Tahoma"/>
            <family val="2"/>
          </rPr>
          <t xml:space="preserve">Fixed override of 5 mills
</t>
        </r>
      </text>
    </comment>
    <comment ref="CI321" authorId="2" shapeId="0" xr:uid="{1E3B5045-CF08-4328-8F24-EBFA8155241E}">
      <text>
        <r>
          <rPr>
            <b/>
            <sz val="9"/>
            <color indexed="81"/>
            <rFont val="Tahoma"/>
            <family val="2"/>
          </rPr>
          <t>Fixed mill at 3.515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C35" authorId="0" shapeId="0" xr:uid="{4C251DFA-62E7-45CF-9EFD-5AC9DFE619C6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</commentList>
</comments>
</file>

<file path=xl/sharedStrings.xml><?xml version="1.0" encoding="utf-8"?>
<sst xmlns="http://schemas.openxmlformats.org/spreadsheetml/2006/main" count="1687" uniqueCount="986">
  <si>
    <t>Inflation</t>
  </si>
  <si>
    <t>STATE</t>
  </si>
  <si>
    <t xml:space="preserve"> </t>
  </si>
  <si>
    <t>Prior Yr Base</t>
  </si>
  <si>
    <t>Prior Yr Online</t>
  </si>
  <si>
    <t>Current Minimum</t>
  </si>
  <si>
    <t>Current Online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</si>
  <si>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</si>
  <si>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</si>
  <si>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</si>
  <si>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</si>
  <si>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</si>
  <si>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</si>
  <si>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</si>
  <si>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</si>
  <si>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</si>
  <si>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</si>
  <si>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</si>
  <si>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</si>
  <si>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</si>
  <si>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</si>
  <si>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</si>
  <si>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</si>
  <si>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</si>
  <si>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</si>
  <si>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</si>
  <si>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</si>
  <si>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</si>
  <si>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</si>
  <si>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</si>
  <si>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</si>
  <si>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</si>
  <si>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</si>
  <si>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</si>
  <si>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</si>
  <si>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</si>
  <si>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</si>
  <si>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</si>
  <si>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</si>
  <si>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</si>
  <si>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</si>
  <si>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</si>
  <si>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</si>
  <si>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</si>
  <si>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</si>
  <si>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</si>
  <si>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</si>
  <si>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</si>
  <si>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</si>
  <si>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</si>
  <si>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</si>
  <si>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</si>
  <si>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</si>
  <si>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</si>
  <si>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</si>
  <si>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</si>
  <si>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</si>
  <si>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</si>
  <si>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</si>
  <si>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</si>
  <si>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</si>
  <si>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</si>
  <si>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</si>
  <si>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</si>
  <si>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</si>
  <si>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</si>
  <si>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</si>
  <si>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</si>
  <si>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</si>
  <si>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</si>
  <si>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</si>
  <si>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</si>
  <si>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</si>
  <si>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</si>
  <si>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</si>
  <si>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</si>
  <si>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</si>
  <si>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</si>
  <si>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</si>
  <si>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</si>
  <si>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</si>
  <si>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</si>
  <si>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</si>
  <si>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</si>
  <si>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</si>
  <si>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</si>
  <si>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</si>
  <si>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</si>
  <si>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</si>
  <si>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</si>
  <si>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</si>
  <si>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</si>
  <si>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</si>
  <si>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</si>
  <si>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</si>
  <si>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</si>
  <si>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</si>
  <si>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</si>
  <si>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</si>
  <si>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</si>
  <si>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</si>
  <si>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</si>
  <si>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</si>
  <si>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</si>
  <si>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</si>
  <si>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</si>
  <si>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</si>
  <si>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</si>
  <si>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</si>
  <si>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</si>
  <si>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</si>
  <si>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</si>
  <si>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</si>
  <si>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</si>
  <si>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</si>
  <si>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</si>
  <si>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</si>
  <si>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</si>
  <si>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</si>
  <si>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</si>
  <si>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</si>
  <si>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</si>
  <si>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</si>
  <si>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</si>
  <si>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</si>
  <si>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</si>
  <si>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</si>
  <si>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</si>
  <si>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</si>
  <si>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</si>
  <si>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</si>
  <si>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</si>
  <si>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</si>
  <si>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</si>
  <si>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</si>
  <si>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</si>
  <si>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</si>
  <si>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</si>
  <si>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</si>
  <si>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</si>
  <si>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</si>
  <si>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</si>
  <si>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</si>
  <si>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</si>
  <si>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</si>
  <si>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</si>
  <si>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</si>
  <si>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</si>
  <si>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</si>
  <si>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</si>
  <si>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</si>
  <si>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</si>
  <si>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</si>
  <si>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</si>
  <si>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</si>
  <si>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</si>
  <si>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</si>
  <si>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</si>
  <si>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</si>
  <si>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</si>
  <si>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</si>
  <si>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</si>
  <si>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</si>
  <si>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</si>
  <si>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</si>
  <si>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</si>
  <si>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</si>
  <si>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</si>
  <si>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</si>
  <si>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</si>
  <si>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</si>
  <si>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</si>
  <si>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</si>
  <si>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</si>
  <si>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</si>
  <si>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</si>
  <si>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</si>
  <si>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</si>
  <si>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</si>
  <si>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</si>
  <si>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</si>
  <si>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</si>
  <si>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</si>
  <si>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</si>
  <si>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</si>
  <si>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</si>
  <si>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</si>
  <si>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</si>
  <si>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</si>
  <si>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</si>
  <si>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</si>
  <si>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</si>
  <si>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</si>
  <si>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</si>
  <si>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</si>
  <si>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</si>
  <si>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</si>
  <si>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</si>
  <si>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</si>
  <si>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</si>
  <si>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</si>
  <si>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</si>
  <si>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</si>
  <si>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</si>
  <si>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</si>
  <si>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</si>
  <si>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</si>
  <si>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</si>
  <si>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</si>
  <si>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</si>
  <si>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</si>
  <si>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</si>
  <si>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</si>
  <si>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</si>
  <si>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</si>
  <si>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</si>
  <si>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</si>
  <si>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</si>
  <si>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</si>
  <si>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</si>
  <si>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</si>
  <si>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</si>
  <si>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</si>
  <si>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</si>
  <si>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</si>
  <si>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</si>
  <si>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</si>
  <si>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</si>
  <si>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</si>
  <si>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</si>
  <si>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</si>
  <si>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</si>
  <si>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</si>
  <si>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</si>
  <si>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</si>
  <si>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</si>
  <si>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</si>
  <si>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</si>
  <si>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</si>
  <si>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</si>
  <si>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</si>
  <si>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</si>
  <si>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</si>
  <si>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</si>
  <si>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</si>
  <si>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</si>
  <si>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</si>
  <si>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</si>
  <si>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</si>
  <si>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</si>
  <si>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</si>
  <si>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</si>
  <si>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</si>
  <si>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</si>
  <si>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</si>
  <si>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</si>
  <si>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</si>
  <si>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</si>
  <si>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</si>
  <si>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</si>
  <si>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</si>
  <si>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</si>
  <si>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</si>
  <si>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</si>
  <si>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</si>
  <si>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</si>
  <si>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</si>
  <si>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</si>
  <si>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</si>
  <si>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</si>
  <si>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</si>
  <si>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</si>
  <si>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</si>
  <si>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</si>
  <si>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</si>
  <si>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</si>
  <si>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</si>
  <si>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</si>
  <si>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</si>
  <si>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</si>
  <si>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</si>
  <si>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</si>
  <si>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</si>
  <si>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</si>
  <si>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</si>
  <si>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</si>
  <si>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</si>
  <si>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</si>
  <si>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</si>
  <si>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</si>
  <si>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</si>
  <si>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</si>
  <si>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</si>
  <si>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</si>
  <si>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</si>
  <si>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</si>
  <si>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</si>
  <si>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</si>
  <si>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</si>
  <si>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</si>
  <si>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</si>
  <si>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</si>
  <si>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</si>
  <si>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</si>
  <si>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</si>
  <si>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</si>
  <si>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</si>
  <si>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</si>
  <si>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</si>
  <si>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</si>
  <si>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</si>
  <si>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</si>
  <si>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</si>
  <si>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</si>
  <si>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</si>
  <si>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</si>
  <si>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</si>
  <si>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</si>
  <si>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</si>
  <si>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</si>
  <si>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</si>
  <si>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</si>
  <si>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</si>
  <si>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</si>
  <si>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</si>
  <si>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</si>
  <si>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</si>
  <si>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</si>
  <si>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</si>
  <si>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</si>
  <si>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</si>
  <si>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</si>
  <si>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</si>
  <si>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</si>
  <si>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</si>
  <si>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</si>
  <si>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</si>
  <si>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</si>
  <si>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</si>
  <si>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</si>
  <si>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</si>
  <si>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</si>
  <si>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</si>
  <si>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</si>
  <si>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</si>
  <si>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</si>
  <si>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</si>
  <si>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</si>
  <si>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</si>
  <si>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</si>
  <si>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</si>
  <si>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</si>
  <si>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</si>
  <si>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</si>
  <si>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</si>
  <si>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</si>
  <si>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</si>
  <si>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</si>
  <si>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</si>
  <si>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</si>
  <si>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</si>
  <si>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</si>
  <si>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</si>
  <si>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</si>
  <si>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</si>
  <si>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</si>
  <si>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</si>
  <si>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</si>
  <si>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</si>
  <si>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</si>
  <si>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</si>
  <si>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</si>
  <si>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</si>
  <si>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</si>
  <si>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</si>
  <si>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</si>
  <si>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</si>
  <si>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</si>
  <si>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</si>
  <si>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</si>
  <si>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</si>
  <si>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</si>
  <si>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</si>
  <si>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</si>
  <si>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</si>
  <si>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</si>
  <si>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</si>
  <si>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</si>
  <si>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</si>
  <si>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</si>
  <si>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</si>
  <si>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</si>
  <si>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</si>
  <si>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</si>
  <si>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</si>
  <si>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</si>
  <si>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</si>
  <si>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</si>
  <si>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</si>
  <si>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</si>
  <si>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</si>
  <si>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</si>
  <si>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</si>
  <si>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</si>
  <si>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</si>
  <si>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</si>
  <si>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</si>
  <si>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</si>
  <si>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</si>
  <si>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</si>
  <si>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</si>
  <si>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</si>
  <si>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</si>
  <si>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</si>
  <si>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</si>
  <si>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</si>
  <si>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</si>
  <si>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</si>
  <si>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</si>
  <si>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</si>
  <si>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</si>
  <si>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</si>
  <si>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</si>
  <si>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</si>
  <si>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</si>
  <si>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</si>
  <si>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</si>
  <si>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</si>
  <si>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</si>
  <si>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</si>
  <si>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FY22 Grades 1-12 FTE</t>
  </si>
  <si>
    <t>V1.1</t>
  </si>
  <si>
    <t>FY22 Kindergarten FTE</t>
  </si>
  <si>
    <t>V1.2</t>
  </si>
  <si>
    <t>FY22 Half-day Kindergarten FTE</t>
  </si>
  <si>
    <t>V2</t>
  </si>
  <si>
    <t>FY22 Special Education Preschool FTE</t>
  </si>
  <si>
    <t>V3</t>
  </si>
  <si>
    <t>FY22 October FTE Count (sum of line V1, V1.1 and line V2)</t>
  </si>
  <si>
    <t>V4</t>
  </si>
  <si>
    <t xml:space="preserve">FY22 Multi District On-line Pupil Count </t>
  </si>
  <si>
    <t>V4.1</t>
  </si>
  <si>
    <t>FY22 ASCENT Pupil Count</t>
  </si>
  <si>
    <t>V5</t>
  </si>
  <si>
    <t>FY22 October FTE Count (minus on-line and ASCENT pupil count)</t>
  </si>
  <si>
    <t>V6</t>
  </si>
  <si>
    <t>FY22 Free and Reduced Lunch (grades 1 - 8) Count</t>
  </si>
  <si>
    <t>V7</t>
  </si>
  <si>
    <t>FY22 Free and Reduced Lunch (grades K - 12) Count</t>
  </si>
  <si>
    <t>V8</t>
  </si>
  <si>
    <t xml:space="preserve">FY22 Percent At-risk  - State Average </t>
  </si>
  <si>
    <t>V9</t>
  </si>
  <si>
    <t>FY22 October Membership (grades 1 - 8)</t>
  </si>
  <si>
    <t>V10</t>
  </si>
  <si>
    <t xml:space="preserve">FY22 October Membership (grades K-12) </t>
  </si>
  <si>
    <t>V11</t>
  </si>
  <si>
    <t xml:space="preserve">FY22 Charter School FTE Count </t>
  </si>
  <si>
    <t>V12</t>
  </si>
  <si>
    <t>FY21 Funded Pupil Count</t>
  </si>
  <si>
    <t>V13</t>
  </si>
  <si>
    <t>FY21 October FTE Count (minus CPP, OODS, Online)</t>
  </si>
  <si>
    <t>V14</t>
  </si>
  <si>
    <t>FY20 October FTE Count (minus CPP, OODS, Online)</t>
  </si>
  <si>
    <t>V15</t>
  </si>
  <si>
    <t>FY19 October FTE Count (minus CPP, OODS, Online)</t>
  </si>
  <si>
    <t>V15.1</t>
  </si>
  <si>
    <t>FY18 October FTE Count (minus CPP, OODS, Online)</t>
  </si>
  <si>
    <t>V16.1</t>
  </si>
  <si>
    <t xml:space="preserve">FY22 Single District On-line Pupil Count </t>
  </si>
  <si>
    <t>V17</t>
  </si>
  <si>
    <t>FY22 Colorado Preschool Program Count FTE</t>
  </si>
  <si>
    <t>V18</t>
  </si>
  <si>
    <t>FY22 ELL Count per SB21-268</t>
  </si>
  <si>
    <t>V19</t>
  </si>
  <si>
    <t>FY22 Charter School Institute Grades K - 12 FTE</t>
  </si>
  <si>
    <t>V19.1</t>
  </si>
  <si>
    <t>FY22 Charter School Institute Kindergarten FTE</t>
  </si>
  <si>
    <t>V19.2</t>
  </si>
  <si>
    <t>FY22 Charter School Institute Half-day Kindergarten FTE</t>
  </si>
  <si>
    <t>V20</t>
  </si>
  <si>
    <t>FY22 Charter School Institute On-line Student FTE</t>
  </si>
  <si>
    <t>V20.5</t>
  </si>
  <si>
    <t>FY22 Charter School Institute CPP</t>
  </si>
  <si>
    <t>V20.6</t>
  </si>
  <si>
    <t>FY22 Charter School Institute ASCENT</t>
  </si>
  <si>
    <t>FUNDING ELEMENTS</t>
  </si>
  <si>
    <t>V21</t>
  </si>
  <si>
    <t xml:space="preserve">FY22 Base Funding </t>
  </si>
  <si>
    <t>V22</t>
  </si>
  <si>
    <t>FY22 Minimum Funding</t>
  </si>
  <si>
    <t>V22.5</t>
  </si>
  <si>
    <t>FY22 On-Line Funding</t>
  </si>
  <si>
    <t>V23</t>
  </si>
  <si>
    <t>FY22 Cost of Living Factor</t>
  </si>
  <si>
    <t>V24</t>
  </si>
  <si>
    <t>FY22 At-risk 'Base' Factor</t>
  </si>
  <si>
    <t>V26</t>
  </si>
  <si>
    <t>FY22 Minimum State Aid</t>
  </si>
  <si>
    <t>TAXES</t>
  </si>
  <si>
    <t>V30</t>
  </si>
  <si>
    <t xml:space="preserve">FY22 Specific Ownership Tax </t>
  </si>
  <si>
    <t>V31</t>
  </si>
  <si>
    <t xml:space="preserve">FY22 Assessed Valuation </t>
  </si>
  <si>
    <t>V32</t>
  </si>
  <si>
    <t>FY22 Mill Levy (FINAL)</t>
  </si>
  <si>
    <t>V33</t>
  </si>
  <si>
    <t>FY21 General Fund Property Tax (incl. Categorical Buyout)</t>
  </si>
  <si>
    <t>PRIOR YEAR FUNDING</t>
  </si>
  <si>
    <t>V40</t>
  </si>
  <si>
    <t>FY21 Total Program</t>
  </si>
  <si>
    <t>V41</t>
  </si>
  <si>
    <t>FY21 Total Program Per-Pupil Funding</t>
  </si>
  <si>
    <t>CATEGORICAL FUNDING</t>
  </si>
  <si>
    <t>V50</t>
  </si>
  <si>
    <t>Transportation payments paid in FY22</t>
  </si>
  <si>
    <t>V51</t>
  </si>
  <si>
    <t>Vocational Education payments paid in FY22</t>
  </si>
  <si>
    <t>V52</t>
  </si>
  <si>
    <t>English Language Proficiency Act payments paid in FY22</t>
  </si>
  <si>
    <t>V53</t>
  </si>
  <si>
    <t>Special Education - Children with Disabilities</t>
  </si>
  <si>
    <t>payments paid in FY22</t>
  </si>
  <si>
    <t>V54</t>
  </si>
  <si>
    <t>Special Education - Gifted/Talented payments paid in FY22</t>
  </si>
  <si>
    <t>V55</t>
  </si>
  <si>
    <t>Small Attendance Center payments paid in FY22</t>
  </si>
  <si>
    <t>V56</t>
  </si>
  <si>
    <t>Total Categorical Funding</t>
  </si>
  <si>
    <t>sum of lines V50, V51, V52, V53,  V54 and V55</t>
  </si>
  <si>
    <t>OTHER</t>
  </si>
  <si>
    <t>V60</t>
  </si>
  <si>
    <t>CY21 Inflation</t>
  </si>
  <si>
    <t>V62</t>
  </si>
  <si>
    <t xml:space="preserve">FY22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</si>
  <si>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</si>
  <si>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</si>
  <si>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</si>
  <si>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</si>
  <si>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</si>
  <si>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FY22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</si>
  <si>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</si>
  <si>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</si>
  <si>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</si>
  <si>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</si>
  <si>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</si>
  <si>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</si>
  <si>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</si>
  <si>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</si>
  <si>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</si>
  <si>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</si>
  <si>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</si>
  <si>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</si>
  <si>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</si>
  <si>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FY22 October FTE Count (minus on-line)- enter line V5</t>
  </si>
  <si>
    <t>FC2</t>
  </si>
  <si>
    <t>FY21 October FTE Count - enter line V13</t>
  </si>
  <si>
    <t>FC3</t>
  </si>
  <si>
    <t>FY20 October FTE Count - enter line V14</t>
  </si>
  <si>
    <t>FC4</t>
  </si>
  <si>
    <t>FY19 October FTE Count - enter line V15</t>
  </si>
  <si>
    <t>FC4.1</t>
  </si>
  <si>
    <t>FY18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</si>
  <si>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</si>
  <si>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</si>
  <si>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</si>
  <si>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</si>
  <si>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</si>
  <si>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FY22 Full Day Kindergarten Factor</t>
  </si>
  <si>
    <t>FC6</t>
  </si>
  <si>
    <t>FY22 CPP Pupil Count - enter line V17</t>
  </si>
  <si>
    <t>FC6.1</t>
  </si>
  <si>
    <t>FY22 Charter Institute CPP Pupil Count - enter line V20.1</t>
  </si>
  <si>
    <t>FC6.5</t>
  </si>
  <si>
    <t>FY22 CHARTER INSTITUTE PUPIL COUNT - enter line V19</t>
  </si>
  <si>
    <t>FY6.6</t>
  </si>
  <si>
    <t xml:space="preserve">FY22 Charter Institute Full Day Kindergarten Factor </t>
  </si>
  <si>
    <t>FC7</t>
  </si>
  <si>
    <t>FY22 FUNDED PUPIL COUNT - enter line FC5, plus FC5.1, plus line FC6, plus FC6.5, plus FC6.6</t>
  </si>
  <si>
    <t>FC7.5</t>
  </si>
  <si>
    <t>FY22 ASCENT Pupil Count - enter line FC4.1</t>
  </si>
  <si>
    <t>FC7.6</t>
  </si>
  <si>
    <t>FY22 CHARTER INSTITUTE ASCENT Pupil Count - enter line V20.6</t>
  </si>
  <si>
    <t>FC8</t>
  </si>
  <si>
    <t xml:space="preserve">FY22 On-line Multi-District Pupil Count - enter line V4 </t>
  </si>
  <si>
    <t>FC8.5</t>
  </si>
  <si>
    <t>FY22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</si>
  <si>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</si>
  <si>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</si>
  <si>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</si>
  <si>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</si>
  <si>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</si>
  <si>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</si>
  <si>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</si>
  <si>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</si>
  <si>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</si>
  <si>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</si>
  <si>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</si>
  <si>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</si>
  <si>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</si>
  <si>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</si>
  <si>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</si>
  <si>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</si>
  <si>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</si>
  <si>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</si>
  <si>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</si>
  <si>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</si>
  <si>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</si>
  <si>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</si>
  <si>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</si>
  <si>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</si>
  <si>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</si>
  <si>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</si>
  <si>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</si>
  <si>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</si>
  <si>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</si>
  <si>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</si>
  <si>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</si>
  <si>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</si>
  <si>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</si>
  <si>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</si>
  <si>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</si>
  <si>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</si>
  <si>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</si>
  <si>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</si>
  <si>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</si>
  <si>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</si>
  <si>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</si>
  <si>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</si>
  <si>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and Reduced Lunch (grades 1-8) Count  - enter line V6</t>
  </si>
  <si>
    <t>AR2</t>
  </si>
  <si>
    <t xml:space="preserve">October Membership (grades 1-8) - enter line V9 </t>
  </si>
  <si>
    <t>AR3</t>
  </si>
  <si>
    <t>Percent 1-8 free and reduced lunch count - line AR1 divided by line AR2</t>
  </si>
  <si>
    <t>AR4</t>
  </si>
  <si>
    <t>Projected K-12 free and reduced lunch count using 1-8 percent -</t>
  </si>
  <si>
    <t>AR5</t>
  </si>
  <si>
    <t>Free and Reduced Lunch (grades K-12) Count - enter line V7</t>
  </si>
  <si>
    <t>AR6</t>
  </si>
  <si>
    <t>FY22 At-Risk Pupil Count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</si>
  <si>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</si>
  <si>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</si>
  <si>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</si>
  <si>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</si>
  <si>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</si>
  <si>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</si>
  <si>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</si>
  <si>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</si>
  <si>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</si>
  <si>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</si>
  <si>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</si>
  <si>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</si>
  <si>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</si>
  <si>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</si>
  <si>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</si>
  <si>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</si>
  <si>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</si>
  <si>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</si>
  <si>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</si>
  <si>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</si>
  <si>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</si>
  <si>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</si>
  <si>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</si>
  <si>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</si>
  <si>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</si>
  <si>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</si>
  <si>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</si>
  <si>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</si>
  <si>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</si>
  <si>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</si>
  <si>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</si>
  <si>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</si>
  <si>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</si>
  <si>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</si>
  <si>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</si>
  <si>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</si>
  <si>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</si>
  <si>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</si>
  <si>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</si>
  <si>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ELL FACTOR</t>
  </si>
  <si>
    <t>EL1</t>
  </si>
  <si>
    <t>FY22 ELL Count - enter line V18</t>
  </si>
  <si>
    <t>EL2</t>
  </si>
  <si>
    <t>FY22 Base Minimum Funding - enter line V22</t>
  </si>
  <si>
    <t>EL3</t>
  </si>
  <si>
    <t>FY22 Per Pupil Funding without At-risk (line PP7) times 8%</t>
  </si>
  <si>
    <t>EL4</t>
  </si>
  <si>
    <t>TOTAL ELL FORMULA FUNDING (enter line OL2 times line OL3)</t>
  </si>
  <si>
    <t>ON-LINE &amp; ASCENT FORMULA FUNDING</t>
  </si>
  <si>
    <t>OL1</t>
  </si>
  <si>
    <t>FY22 On-Line Count - enter line V4 plus line V20</t>
  </si>
  <si>
    <t>OL2</t>
  </si>
  <si>
    <t>OL3</t>
  </si>
  <si>
    <t>TOTAL ON-LINE FORMULA FUNDING (enter line OL2 times line OL3)</t>
  </si>
  <si>
    <t>OL4</t>
  </si>
  <si>
    <t>FY22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</si>
  <si>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</si>
  <si>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</si>
  <si>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</si>
  <si>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</si>
  <si>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</si>
  <si>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</si>
  <si>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</si>
  <si>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</si>
  <si>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</si>
  <si>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</si>
  <si>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</si>
  <si>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</si>
  <si>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</si>
  <si>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</si>
  <si>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</si>
  <si>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</si>
  <si>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</si>
  <si>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</si>
  <si>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</si>
  <si>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</si>
  <si>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</si>
  <si>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</si>
  <si>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</si>
  <si>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</si>
  <si>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</si>
  <si>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</si>
  <si>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</si>
  <si>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</si>
  <si>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FY21 Total Program  -   enter line V40</t>
  </si>
  <si>
    <t>TB2</t>
  </si>
  <si>
    <t>CY21 Inflation  -   enter line V60</t>
  </si>
  <si>
    <t>TB3</t>
  </si>
  <si>
    <t>FY22 Enrollment Growth - enter</t>
  </si>
  <si>
    <t>(line FC9 minus line V12) divided by line V12</t>
  </si>
  <si>
    <t>TB4</t>
  </si>
  <si>
    <t>FY22 TABOR FORMULA FUNDING</t>
  </si>
  <si>
    <t xml:space="preserve">enter line TB1 times (1 plus line TB2 plus line TB3) </t>
  </si>
  <si>
    <t>MINIMUM FORMULA FUNDING</t>
  </si>
  <si>
    <t>MF1</t>
  </si>
  <si>
    <t>FY22 'Base' Minimum Funding - enter line V22</t>
  </si>
  <si>
    <t>MF2</t>
  </si>
  <si>
    <t>Total Funded Pupil Count (minus on-line) - enter line FC7</t>
  </si>
  <si>
    <t>MF3</t>
  </si>
  <si>
    <t>FY22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</si>
  <si>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</si>
  <si>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</si>
  <si>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</si>
  <si>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</si>
  <si>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</si>
  <si>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</si>
  <si>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</si>
  <si>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</si>
  <si>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</si>
  <si>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</si>
  <si>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</si>
  <si>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</si>
  <si>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ELL Formula Funding - enter line EL4</t>
  </si>
  <si>
    <t>TF5</t>
  </si>
  <si>
    <t>On-Line Formula Funding - enter line OL3</t>
  </si>
  <si>
    <t>TF6</t>
  </si>
  <si>
    <t>Total Formula Funding (including on-line funding) - enter line TF3 plus line TF4</t>
  </si>
  <si>
    <t>TF7</t>
  </si>
  <si>
    <t>Minimum Formula Funding   -  enter line MF3</t>
  </si>
  <si>
    <t>TF8</t>
  </si>
  <si>
    <t>Formula Funding using 459 Size Factor</t>
  </si>
  <si>
    <t>If line SM8 greater than zero, enter line SM8</t>
  </si>
  <si>
    <t>else enter 999,999,999.00</t>
  </si>
  <si>
    <t>TF9</t>
  </si>
  <si>
    <t>Subtotal Formula Funding</t>
  </si>
  <si>
    <t>Enter the lesser of line TF7 or (greater of lines TF5 or TF6)</t>
  </si>
  <si>
    <t>TF10</t>
  </si>
  <si>
    <t>Maximum Total Formula Funding</t>
  </si>
  <si>
    <t>Enter 1.25 times line FC9 times line V41</t>
  </si>
  <si>
    <t>TF11</t>
  </si>
  <si>
    <t>TABOR Formula Funding        -  enter line TB4</t>
  </si>
  <si>
    <t>TF12</t>
  </si>
  <si>
    <t xml:space="preserve">enter the lesser of lines TF8, TF9 or TF10 </t>
  </si>
  <si>
    <t>TF13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</si>
  <si>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</si>
  <si>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</si>
  <si>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</si>
  <si>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</si>
  <si>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</si>
  <si>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</si>
  <si>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</si>
  <si>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</si>
  <si>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</si>
  <si>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</si>
  <si>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</si>
  <si>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</si>
  <si>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</si>
  <si>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</si>
  <si>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</si>
  <si>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</si>
  <si>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</si>
  <si>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</si>
  <si>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</si>
  <si>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</si>
  <si>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</si>
  <si>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</si>
  <si>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</si>
  <si>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</si>
  <si>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</si>
  <si>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</si>
  <si>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</si>
  <si>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</si>
  <si>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</si>
  <si>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</si>
  <si>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 plus tax credit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</si>
  <si>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</si>
  <si>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</si>
  <si>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</si>
  <si>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</si>
  <si>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</si>
  <si>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</si>
  <si>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</si>
  <si>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</si>
  <si>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</si>
  <si>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</si>
  <si>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</si>
  <si>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</si>
  <si>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</si>
  <si>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</si>
  <si>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</si>
  <si>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</si>
  <si>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</si>
  <si>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ML7</t>
  </si>
  <si>
    <t>Total Program Reserve Mills Calculated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</si>
  <si>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</si>
  <si>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</si>
  <si>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</si>
  <si>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</si>
  <si>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</si>
  <si>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</si>
  <si>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</si>
  <si>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</si>
  <si>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</si>
  <si>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</si>
  <si>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</si>
  <si>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</si>
  <si>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</si>
  <si>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</si>
  <si>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</si>
  <si>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</si>
  <si>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</si>
  <si>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</si>
  <si>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</si>
  <si>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</si>
  <si>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</si>
  <si>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</si>
  <si>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</si>
  <si>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</si>
  <si>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</si>
  <si>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</si>
  <si>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</si>
  <si>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</si>
  <si>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</si>
  <si>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</si>
  <si>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</si>
  <si>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</si>
  <si>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</si>
  <si>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</si>
  <si>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</si>
  <si>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</si>
  <si>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</si>
  <si>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</si>
  <si>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</si>
  <si>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</si>
  <si>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</si>
  <si>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</si>
  <si>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</si>
  <si>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Tied Out 6/7/22</t>
  </si>
  <si>
    <t>GT7.6</t>
  </si>
  <si>
    <t>PER PUPIL FUNDING AFTER BUDGET STABILIZATION FACTOR</t>
  </si>
  <si>
    <t>With Categorical Buyout</t>
  </si>
  <si>
    <t>Without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</si>
  <si>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</si>
  <si>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</si>
  <si>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</si>
  <si>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</si>
  <si>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</si>
  <si>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</si>
  <si>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</si>
  <si>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</si>
  <si>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</si>
  <si>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</si>
  <si>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</si>
  <si>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</si>
  <si>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</si>
  <si>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</si>
  <si>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</si>
  <si>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</si>
  <si>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</si>
  <si>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</si>
  <si>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</si>
  <si>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</si>
  <si>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</si>
  <si>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</si>
  <si>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</si>
  <si>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</si>
  <si>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</si>
  <si>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</si>
  <si>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</si>
  <si>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</si>
  <si>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</si>
  <si>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</si>
  <si>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</si>
  <si>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</si>
  <si>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</si>
  <si>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</si>
  <si>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Formula Funding Per Pupil</t>
  </si>
  <si>
    <t>FD1</t>
  </si>
  <si>
    <t>Floor District Calculation</t>
  </si>
  <si>
    <t>Current CDE</t>
  </si>
  <si>
    <t>Revised District</t>
  </si>
  <si>
    <t xml:space="preserve">                                       PUBLIC SCHOOL FINANCE ACT OF 1994</t>
  </si>
  <si>
    <t>Projection</t>
  </si>
  <si>
    <t xml:space="preserve">                                                    BUDGET YEAR 2021-22</t>
  </si>
  <si>
    <t xml:space="preserve">                                                    FUNDING PROJECTION</t>
  </si>
  <si>
    <t>*</t>
  </si>
  <si>
    <t xml:space="preserve">FY22 October FTE Count </t>
  </si>
  <si>
    <t xml:space="preserve">FY21 October FTE Count </t>
  </si>
  <si>
    <t>FY20 October FTE Count</t>
  </si>
  <si>
    <t xml:space="preserve">FY19 October FTE Count </t>
  </si>
  <si>
    <t>FY18 October FTE Count</t>
  </si>
  <si>
    <t>AVERAGED FUNDED PUPIL COUNT</t>
  </si>
  <si>
    <t xml:space="preserve">FY22 CPP Pupil Count </t>
  </si>
  <si>
    <t>FY22 CHARTER INSTITUTE PUPIL COUNT</t>
  </si>
  <si>
    <t>FY22 FUNDED PUPIL COUNT</t>
  </si>
  <si>
    <t>FC7.1</t>
  </si>
  <si>
    <t>ASCENT Pupil Count</t>
  </si>
  <si>
    <t>FY22 CHARTER INSTITUTE ONLINE PUPIL COUNT</t>
  </si>
  <si>
    <t xml:space="preserve">FY22 On-line Pupil Count - enter line V4 </t>
  </si>
  <si>
    <t xml:space="preserve">TOTAL FUNDED PUPIL COUNT </t>
  </si>
  <si>
    <t>DISTRICT FUNDED PUPIL COUNT</t>
  </si>
  <si>
    <t xml:space="preserve">INSTITUTE FUNDED PUPIL COUNT </t>
  </si>
  <si>
    <t>AR4.</t>
  </si>
  <si>
    <t>Projected K-12 Free Lunch Count using 1-8 percent</t>
  </si>
  <si>
    <t>AR5.</t>
  </si>
  <si>
    <t>Free Lunch (grades K - 12) Count</t>
  </si>
  <si>
    <t>AR6.</t>
  </si>
  <si>
    <t>TOTAL AT-RISK PUPILS</t>
  </si>
  <si>
    <t>FY22 ELL Count</t>
  </si>
  <si>
    <t>FY22 Base Minimum Funding</t>
  </si>
  <si>
    <t>FY22 Per Pupil Funding without At-risk times 8%</t>
  </si>
  <si>
    <t>TF1.</t>
  </si>
  <si>
    <t>Formula Funding without At-risk</t>
  </si>
  <si>
    <t>TF2.</t>
  </si>
  <si>
    <t>Formula At-risk Funding</t>
  </si>
  <si>
    <t>TF3.</t>
  </si>
  <si>
    <t>TF4.</t>
  </si>
  <si>
    <t>Formula ELL Funding</t>
  </si>
  <si>
    <t>TF5.</t>
  </si>
  <si>
    <t>On-Line Formula Funding</t>
  </si>
  <si>
    <t>TF6.</t>
  </si>
  <si>
    <t>Total Formula Funding (including on-line funding)</t>
  </si>
  <si>
    <t>TF7.</t>
  </si>
  <si>
    <t>Minimum Formula Funding</t>
  </si>
  <si>
    <t>TF11.</t>
  </si>
  <si>
    <t>TABOR Formula Funding</t>
  </si>
  <si>
    <t>TF12.</t>
  </si>
  <si>
    <t>TP2.</t>
  </si>
  <si>
    <t>Total Funding Beyond TABOR Formula</t>
  </si>
  <si>
    <t>GT1.</t>
  </si>
  <si>
    <t>FY21 Mill Levy (FINAL)</t>
  </si>
  <si>
    <t>V31.</t>
  </si>
  <si>
    <t>FY22 Assessed Valuation</t>
  </si>
  <si>
    <t>ML6.</t>
  </si>
  <si>
    <t>Equalized Mill Levy (FINAL)</t>
  </si>
  <si>
    <t>GT2.</t>
  </si>
  <si>
    <t>PROPERTY TAX REVENUES</t>
  </si>
  <si>
    <t>GT3.</t>
  </si>
  <si>
    <t>SPECIFIC OWNERSHIP TAX</t>
  </si>
  <si>
    <t>GT4.</t>
  </si>
  <si>
    <t>GT5.</t>
  </si>
  <si>
    <t>GT6.</t>
  </si>
  <si>
    <t>GT7.</t>
  </si>
  <si>
    <t>REQUIRED CATEGORICAL BUYOUT FOR TOTAL PROGRAM</t>
  </si>
  <si>
    <t>REVISED TOTAL PROGRAM FUNDING</t>
  </si>
  <si>
    <t>REVISED TOTAL PROGRAM PER PUPIL FUNDING</t>
  </si>
  <si>
    <t>Small Attendance Center payments paid in FY20</t>
  </si>
  <si>
    <t>Charter Institute School Total Program Funding</t>
  </si>
  <si>
    <t xml:space="preserve">DISTRICT'S ADJUSTED TOTAL PROGRAM FUNDING </t>
  </si>
  <si>
    <t xml:space="preserve">PROPERTY TAX REVENUES </t>
  </si>
  <si>
    <t xml:space="preserve">SPECIFIC OWNERSHIP TAX </t>
  </si>
  <si>
    <t>Free Lunch (grades 1-8) Count  - enter line V6</t>
  </si>
  <si>
    <t>Percent 1-8 free lunch count - line AR1 divided by line AR2</t>
  </si>
  <si>
    <t>Projected K-12 free lunch count using 1-8 percent -</t>
  </si>
  <si>
    <t>Free Lunch (grades K-12) Count - enter line V7</t>
  </si>
  <si>
    <t>Mill Levy from prior year</t>
  </si>
  <si>
    <t>DISTRICT: JULESBURG RE-1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</si>
</sst>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4" formatCode="_(&quot;$&quot;* #,##0.00_);_(&quot;$&quot;* \(#,##0.00\);_(&quot;$&quot;* &quot;-&quot;??_);_(@_)"/>
    <numFmt numFmtId="164" formatCode="0.000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0.0"/>
    <numFmt numFmtId="170" formatCode="#,##0.0000_);\(#,##0.0000\)"/>
    <numFmt numFmtId="171" formatCode="_(* #,##0.0_);_(* \(#,##0.0\);_(* &quot;-&quot;??_);_(@_)"/>
    <numFmt numFmtId="172" formatCode="0.0%"/>
    <numFmt numFmtId="173" formatCode="#,##0.000000_);[Red]\(#,##0.000000\)"/>
    <numFmt numFmtId="174" formatCode="#,##0.000_);\(#,##0.000\)"/>
    <numFmt numFmtId="175" formatCode="_(* #,##0_);_(* \(#,##0\);_(* &quot;-&quot;??_);_(@_)"/>
    <numFmt numFmtId="176" formatCode="#,##0.00000000"/>
    <numFmt numFmtId="177" formatCode="#,##0.0000000_);[Red]\(#,##0.0000000\)"/>
    <numFmt numFmtId="178" formatCode="#,##0.00000000000_);[Red]\(#,##0.00000000000\)"/>
    <numFmt numFmtId="179" formatCode="#,##0.00000_);[Red]\(#,##0.00000\)"/>
    <numFmt numFmtId="180" formatCode="#,##0.0000"/>
    <numFmt numFmtId="181" formatCode="0.000_);[Red]\-0.000_)"/>
    <numFmt numFmtId="182" formatCode="#,##0.000_);[Red]\(#,##0.000\)"/>
    <numFmt numFmtId="183" formatCode="0.0000_);[Red]\-0.0000_)"/>
    <numFmt numFmtId="184" formatCode="0.00_)"/>
    <numFmt numFmtId="185" formatCode="#,##0.00000_);\(#,##0.00000\)"/>
    <numFmt numFmtId="186" formatCode="0.0000_)"/>
    <numFmt numFmtId="187" formatCode="#,##0.00000000_);[Red]\(#,##0.00000000\)"/>
    <numFmt numFmtId="188" formatCode="#,##0.000000_);\(#,##0.000000\)"/>
    <numFmt numFmtId="189" formatCode="0.000000_)"/>
    <numFmt numFmtId="190" formatCode="0_)"/>
    <numFmt numFmtId="191" formatCode="#,##0.0000000000_);[Red]\(#,##0.0000000000\)"/>
    <numFmt numFmtId="192" formatCode="0.0000%"/>
    <numFmt numFmtId="193" formatCode="0.000%"/>
    <numFmt numFmtId="194" formatCode="0.00_);[Red]\-0.00_)"/>
  </numFmts>
  <fonts count="10" x14ac:knownFonts="1"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8">
    <xf numFmtId="40" fontId="0" fillId="0" borderId="0"/>
    <xf numFmtId="9" fontId="2" fillId="0" borderId="0" applyFont="0" applyFill="0" applyBorder="0" applyAlignment="0" applyProtection="0"/>
    <xf numFmtId="40" fontId="2" fillId="0" borderId="0"/>
    <xf numFmtId="40" fontId="2" fillId="0" borderId="0"/>
    <xf numFmtId="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0" fontId="2" fillId="0" borderId="0"/>
    <xf numFmtId="40" fontId="2" fillId="0" borderId="0"/>
  </cellStyleXfs>
  <cellXfs count="137">
    <xf numFmtId="40" fontId="0" fillId="0" borderId="0" xfId="0"/>
    <xf numFmtId="40" fontId="1" fillId="0" borderId="0" xfId="0" applyFont="1"/>
    <xf numFmtId="164" fontId="2" fillId="2" borderId="0" xfId="2" applyNumberFormat="1" applyFill="1"/>
    <xf numFmtId="40" fontId="3" fillId="3" borderId="0" xfId="2" applyFont="1" applyFill="1" applyAlignment="1">
      <alignment horizontal="left"/>
    </xf>
    <xf numFmtId="40" fontId="3" fillId="3" borderId="0" xfId="2" applyFont="1" applyFill="1" applyAlignment="1">
      <alignment horizontal="center"/>
    </xf>
    <xf numFmtId="40" fontId="2" fillId="0" borderId="1" xfId="2" applyBorder="1" applyAlignment="1">
      <alignment horizontal="center"/>
    </xf>
    <xf numFmtId="40" fontId="2" fillId="0" borderId="0" xfId="2" applyAlignment="1">
      <alignment horizontal="center"/>
    </xf>
    <xf numFmtId="40" fontId="2" fillId="0" borderId="0" xfId="2"/>
    <xf numFmtId="40" fontId="2" fillId="0" borderId="0" xfId="0" applyFont="1"/>
    <xf numFmtId="40" fontId="2" fillId="2" borderId="0" xfId="2" applyFill="1"/>
    <xf numFmtId="40" fontId="2" fillId="0" borderId="2" xfId="2" applyBorder="1" applyAlignment="1">
      <alignment horizontal="center"/>
    </xf>
    <xf numFmtId="165" fontId="2" fillId="0" borderId="0" xfId="2" applyNumberFormat="1"/>
    <xf numFmtId="40" fontId="0" fillId="0" borderId="0" xfId="0" applyAlignment="1">
      <alignment wrapText="1"/>
    </xf>
    <xf numFmtId="40" fontId="2" fillId="0" borderId="0" xfId="2" applyAlignment="1">
      <alignment horizontal="center" wrapText="1"/>
    </xf>
    <xf numFmtId="40" fontId="2" fillId="0" borderId="0" xfId="2" quotePrefix="1" applyAlignment="1">
      <alignment horizontal="center" wrapText="1"/>
    </xf>
    <xf numFmtId="40" fontId="2" fillId="0" borderId="0" xfId="2" applyAlignment="1">
      <alignment wrapText="1"/>
    </xf>
    <xf numFmtId="166" fontId="2" fillId="0" borderId="0" xfId="0" applyNumberFormat="1" applyFont="1" applyAlignment="1">
      <alignment wrapText="1"/>
    </xf>
    <xf numFmtId="167" fontId="2" fillId="0" borderId="0" xfId="2" applyNumberFormat="1" applyAlignment="1">
      <alignment horizontal="right"/>
    </xf>
    <xf numFmtId="166" fontId="2" fillId="0" borderId="0" xfId="2" applyNumberFormat="1"/>
    <xf numFmtId="167" fontId="2" fillId="2" borderId="0" xfId="2" applyNumberFormat="1" applyFill="1"/>
    <xf numFmtId="167" fontId="2" fillId="0" borderId="0" xfId="2" applyNumberFormat="1"/>
    <xf numFmtId="166" fontId="2" fillId="0" borderId="0" xfId="2" applyNumberFormat="1" applyAlignment="1">
      <alignment horizontal="center"/>
    </xf>
    <xf numFmtId="168" fontId="2" fillId="2" borderId="0" xfId="2" applyNumberFormat="1" applyFill="1"/>
    <xf numFmtId="168" fontId="2" fillId="0" borderId="0" xfId="2" applyNumberFormat="1"/>
    <xf numFmtId="166" fontId="0" fillId="0" borderId="0" xfId="0" applyNumberFormat="1"/>
    <xf numFmtId="169" fontId="2" fillId="2" borderId="0" xfId="2" applyNumberFormat="1" applyFill="1"/>
    <xf numFmtId="169" fontId="2" fillId="0" borderId="0" xfId="2" applyNumberFormat="1"/>
    <xf numFmtId="170" fontId="0" fillId="0" borderId="0" xfId="0" applyNumberFormat="1"/>
    <xf numFmtId="37" fontId="2" fillId="0" borderId="0" xfId="2" applyNumberFormat="1"/>
    <xf numFmtId="171" fontId="2" fillId="0" borderId="0" xfId="2" applyNumberFormat="1"/>
    <xf numFmtId="172" fontId="2" fillId="0" borderId="0" xfId="1" applyNumberFormat="1"/>
    <xf numFmtId="166" fontId="0" fillId="0" borderId="0" xfId="0" applyNumberFormat="1" applyAlignment="1">
      <alignment horizontal="right"/>
    </xf>
    <xf numFmtId="170" fontId="2" fillId="4" borderId="0" xfId="2" applyNumberFormat="1" applyFill="1"/>
    <xf numFmtId="170" fontId="2" fillId="0" borderId="0" xfId="2" applyNumberFormat="1"/>
    <xf numFmtId="171" fontId="2" fillId="2" borderId="0" xfId="2" applyNumberFormat="1" applyFill="1"/>
    <xf numFmtId="166" fontId="2" fillId="0" borderId="0" xfId="2" applyNumberFormat="1" applyAlignment="1">
      <alignment horizontal="right"/>
    </xf>
    <xf numFmtId="166" fontId="2" fillId="2" borderId="0" xfId="2" applyNumberFormat="1" applyFill="1"/>
    <xf numFmtId="0" fontId="2" fillId="0" borderId="0" xfId="2" applyNumberFormat="1"/>
    <xf numFmtId="168" fontId="2" fillId="2" borderId="0" xfId="3" applyNumberFormat="1" applyFill="1"/>
    <xf numFmtId="168" fontId="2" fillId="0" borderId="0" xfId="3" applyNumberFormat="1"/>
    <xf numFmtId="171" fontId="0" fillId="0" borderId="0" xfId="0" applyNumberFormat="1"/>
    <xf numFmtId="166" fontId="2" fillId="2" borderId="0" xfId="3" applyNumberFormat="1" applyFill="1"/>
    <xf numFmtId="166" fontId="2" fillId="0" borderId="0" xfId="3" applyNumberFormat="1"/>
    <xf numFmtId="173" fontId="2" fillId="0" borderId="0" xfId="2" applyNumberFormat="1"/>
    <xf numFmtId="40" fontId="4" fillId="0" borderId="0" xfId="2" applyFont="1"/>
    <xf numFmtId="40" fontId="2" fillId="4" borderId="0" xfId="2" applyFill="1"/>
    <xf numFmtId="164" fontId="2" fillId="0" borderId="0" xfId="2" applyNumberFormat="1"/>
    <xf numFmtId="174" fontId="2" fillId="0" borderId="0" xfId="4" applyNumberFormat="1" applyFont="1" applyBorder="1"/>
    <xf numFmtId="174" fontId="2" fillId="0" borderId="0" xfId="2" applyNumberFormat="1"/>
    <xf numFmtId="3" fontId="2" fillId="0" borderId="0" xfId="0" applyNumberFormat="1" applyFont="1"/>
    <xf numFmtId="4" fontId="2" fillId="0" borderId="0" xfId="2" applyNumberFormat="1"/>
    <xf numFmtId="3" fontId="2" fillId="0" borderId="0" xfId="2" applyNumberFormat="1"/>
    <xf numFmtId="37" fontId="0" fillId="0" borderId="0" xfId="0" applyNumberFormat="1"/>
    <xf numFmtId="3" fontId="0" fillId="0" borderId="0" xfId="0" applyNumberFormat="1"/>
    <xf numFmtId="3" fontId="2" fillId="0" borderId="0" xfId="2" applyNumberFormat="1" applyAlignment="1">
      <alignment horizontal="center"/>
    </xf>
    <xf numFmtId="175" fontId="2" fillId="2" borderId="0" xfId="2" applyNumberFormat="1" applyFill="1"/>
    <xf numFmtId="175" fontId="2" fillId="0" borderId="0" xfId="2" applyNumberFormat="1"/>
    <xf numFmtId="175" fontId="2" fillId="0" borderId="0" xfId="3" applyNumberFormat="1"/>
    <xf numFmtId="175" fontId="2" fillId="2" borderId="0" xfId="3" applyNumberFormat="1" applyFill="1"/>
    <xf numFmtId="173" fontId="2" fillId="2" borderId="0" xfId="2" applyNumberFormat="1" applyFill="1"/>
    <xf numFmtId="176" fontId="2" fillId="0" borderId="0" xfId="2" applyNumberFormat="1"/>
    <xf numFmtId="40" fontId="2" fillId="5" borderId="0" xfId="2" applyFill="1" applyAlignment="1">
      <alignment horizontal="center"/>
    </xf>
    <xf numFmtId="177" fontId="2" fillId="0" borderId="0" xfId="2" applyNumberFormat="1"/>
    <xf numFmtId="178" fontId="2" fillId="0" borderId="0" xfId="2" applyNumberFormat="1"/>
    <xf numFmtId="39" fontId="2" fillId="0" borderId="0" xfId="0" applyNumberFormat="1" applyFont="1"/>
    <xf numFmtId="39" fontId="2" fillId="0" borderId="0" xfId="2" applyNumberFormat="1"/>
    <xf numFmtId="40" fontId="2" fillId="0" borderId="0" xfId="2" applyAlignment="1">
      <alignment horizontal="right"/>
    </xf>
    <xf numFmtId="165" fontId="2" fillId="0" borderId="0" xfId="2" applyNumberFormat="1" applyAlignment="1">
      <alignment horizontal="right"/>
    </xf>
    <xf numFmtId="40" fontId="5" fillId="0" borderId="0" xfId="0" applyFont="1"/>
    <xf numFmtId="40" fontId="5" fillId="0" borderId="0" xfId="2" applyFont="1"/>
    <xf numFmtId="4" fontId="0" fillId="0" borderId="0" xfId="0" applyNumberFormat="1"/>
    <xf numFmtId="40" fontId="2" fillId="6" borderId="0" xfId="2" applyFill="1" applyAlignment="1">
      <alignment horizontal="center"/>
    </xf>
    <xf numFmtId="40" fontId="2" fillId="6" borderId="0" xfId="2" applyFill="1"/>
    <xf numFmtId="40" fontId="0" fillId="6" borderId="0" xfId="0" applyFill="1"/>
    <xf numFmtId="4" fontId="0" fillId="6" borderId="0" xfId="0" applyNumberFormat="1" applyFill="1"/>
    <xf numFmtId="179" fontId="2" fillId="7" borderId="0" xfId="2" applyNumberFormat="1" applyFill="1"/>
    <xf numFmtId="168" fontId="2" fillId="8" borderId="0" xfId="2" applyNumberFormat="1" applyFill="1"/>
    <xf numFmtId="179" fontId="0" fillId="0" borderId="0" xfId="0" applyNumberFormat="1"/>
    <xf numFmtId="167" fontId="2" fillId="9" borderId="0" xfId="2" applyNumberFormat="1" applyFill="1"/>
    <xf numFmtId="179" fontId="2" fillId="0" borderId="0" xfId="2" applyNumberFormat="1"/>
    <xf numFmtId="179" fontId="4" fillId="0" borderId="0" xfId="2" applyNumberFormat="1" applyFont="1"/>
    <xf numFmtId="170" fontId="2" fillId="0" borderId="0" xfId="2" applyNumberFormat="1" applyAlignment="1">
      <alignment horizontal="right"/>
    </xf>
    <xf numFmtId="180" fontId="2" fillId="0" borderId="0" xfId="2" applyNumberFormat="1"/>
    <xf numFmtId="181" fontId="2" fillId="0" borderId="0" xfId="2" applyNumberFormat="1"/>
    <xf numFmtId="182" fontId="2" fillId="0" borderId="0" xfId="2" applyNumberFormat="1"/>
    <xf numFmtId="183" fontId="2" fillId="0" borderId="0" xfId="2" applyNumberFormat="1"/>
    <xf numFmtId="184" fontId="2" fillId="0" borderId="0" xfId="2" applyNumberFormat="1"/>
    <xf numFmtId="185" fontId="2" fillId="0" borderId="0" xfId="2" applyNumberFormat="1"/>
    <xf numFmtId="174" fontId="0" fillId="0" borderId="0" xfId="0" applyNumberFormat="1"/>
    <xf numFmtId="174" fontId="2" fillId="0" borderId="0" xfId="2" applyNumberFormat="1" applyAlignment="1">
      <alignment horizontal="center"/>
    </xf>
    <xf numFmtId="186" fontId="2" fillId="0" borderId="0" xfId="2" applyNumberFormat="1"/>
    <xf numFmtId="173" fontId="0" fillId="0" borderId="0" xfId="0" applyNumberFormat="1"/>
    <xf numFmtId="187" fontId="2" fillId="0" borderId="0" xfId="2" applyNumberFormat="1"/>
    <xf numFmtId="188" fontId="2" fillId="0" borderId="0" xfId="2" applyNumberFormat="1"/>
    <xf numFmtId="40" fontId="2" fillId="10" borderId="0" xfId="2" applyFill="1" applyAlignment="1">
      <alignment horizontal="center"/>
    </xf>
    <xf numFmtId="40" fontId="2" fillId="10" borderId="0" xfId="2" applyFill="1"/>
    <xf numFmtId="40" fontId="4" fillId="0" borderId="0" xfId="2" applyFont="1" applyAlignment="1">
      <alignment wrapText="1"/>
    </xf>
    <xf numFmtId="37" fontId="3" fillId="0" borderId="0" xfId="2" applyNumberFormat="1" applyFont="1"/>
    <xf numFmtId="189" fontId="2" fillId="0" borderId="0" xfId="2" applyNumberFormat="1"/>
    <xf numFmtId="190" fontId="2" fillId="0" borderId="0" xfId="2" applyNumberFormat="1"/>
    <xf numFmtId="40" fontId="2" fillId="0" borderId="0" xfId="3"/>
    <xf numFmtId="40" fontId="2" fillId="11" borderId="0" xfId="2" applyFill="1"/>
    <xf numFmtId="191" fontId="2" fillId="0" borderId="0" xfId="2" applyNumberFormat="1"/>
    <xf numFmtId="192" fontId="2" fillId="0" borderId="0" xfId="1" applyNumberFormat="1"/>
    <xf numFmtId="193" fontId="2" fillId="0" borderId="0" xfId="1" applyNumberFormat="1"/>
    <xf numFmtId="40" fontId="2" fillId="0" borderId="0" xfId="2" quotePrefix="1"/>
    <xf numFmtId="40" fontId="2" fillId="9" borderId="0" xfId="2" applyFill="1" applyAlignment="1">
      <alignment horizontal="center"/>
    </xf>
    <xf numFmtId="14" fontId="2" fillId="0" borderId="0" xfId="3" quotePrefix="1" applyNumberFormat="1" applyAlignment="1">
      <alignment horizontal="center"/>
    </xf>
    <xf numFmtId="44" fontId="2" fillId="0" borderId="0" xfId="5" applyFont="1" applyProtection="1"/>
    <xf numFmtId="194" fontId="2" fillId="0" borderId="0" xfId="2" applyNumberFormat="1"/>
    <xf numFmtId="182" fontId="0" fillId="0" borderId="0" xfId="0" applyNumberFormat="1"/>
    <xf numFmtId="181" fontId="0" fillId="0" borderId="0" xfId="0" applyNumberFormat="1"/>
    <xf numFmtId="40" fontId="8" fillId="0" borderId="0" xfId="2" applyFont="1"/>
    <xf numFmtId="40" fontId="9" fillId="0" borderId="0" xfId="2" applyFont="1"/>
    <xf numFmtId="40" fontId="3" fillId="0" borderId="0" xfId="2" applyFont="1"/>
    <xf numFmtId="40" fontId="2" fillId="0" borderId="3" xfId="2" applyBorder="1" applyAlignment="1">
      <alignment horizontal="right"/>
    </xf>
    <xf numFmtId="40" fontId="2" fillId="12" borderId="0" xfId="2" applyFill="1" applyAlignment="1">
      <alignment horizontal="center"/>
    </xf>
    <xf numFmtId="40" fontId="3" fillId="0" borderId="0" xfId="2" applyFont="1" applyAlignment="1">
      <alignment horizontal="right"/>
    </xf>
    <xf numFmtId="40" fontId="3" fillId="0" borderId="3" xfId="2" applyFont="1" applyBorder="1" applyAlignment="1">
      <alignment horizontal="right"/>
    </xf>
    <xf numFmtId="40" fontId="3" fillId="0" borderId="0" xfId="2" applyFont="1" applyAlignment="1">
      <alignment horizontal="left"/>
    </xf>
    <xf numFmtId="166" fontId="3" fillId="0" borderId="0" xfId="2" applyNumberFormat="1" applyFont="1"/>
    <xf numFmtId="166" fontId="3" fillId="0" borderId="4" xfId="2" applyNumberFormat="1" applyFont="1" applyBorder="1"/>
    <xf numFmtId="167" fontId="9" fillId="0" borderId="0" xfId="2" applyNumberFormat="1" applyFont="1"/>
    <xf numFmtId="167" fontId="3" fillId="0" borderId="0" xfId="2" applyNumberFormat="1" applyFont="1"/>
    <xf numFmtId="40" fontId="3" fillId="0" borderId="3" xfId="2" applyFont="1" applyBorder="1"/>
    <xf numFmtId="40" fontId="9" fillId="0" borderId="3" xfId="2" applyFont="1" applyBorder="1"/>
    <xf numFmtId="167" fontId="9" fillId="0" borderId="3" xfId="2" applyNumberFormat="1" applyFont="1" applyBorder="1"/>
    <xf numFmtId="39" fontId="3" fillId="0" borderId="0" xfId="2" applyNumberFormat="1" applyFont="1"/>
    <xf numFmtId="167" fontId="3" fillId="0" borderId="3" xfId="2" applyNumberFormat="1" applyFont="1" applyBorder="1"/>
    <xf numFmtId="4" fontId="3" fillId="0" borderId="0" xfId="2" applyNumberFormat="1" applyFont="1"/>
    <xf numFmtId="189" fontId="3" fillId="0" borderId="0" xfId="2" applyNumberFormat="1" applyFont="1"/>
    <xf numFmtId="174" fontId="3" fillId="0" borderId="0" xfId="2" applyNumberFormat="1" applyFont="1"/>
    <xf numFmtId="40" fontId="3" fillId="0" borderId="0" xfId="6" applyFont="1" applyAlignment="1">
      <alignment horizontal="left"/>
    </xf>
    <xf numFmtId="40" fontId="3" fillId="0" borderId="0" xfId="6" applyFont="1"/>
    <xf numFmtId="40" fontId="3" fillId="0" borderId="0" xfId="7" applyFont="1"/>
    <xf numFmtId="49" fontId="3" fillId="0" borderId="0" xfId="7" quotePrefix="1" applyNumberFormat="1" applyFont="1"/>
    <xf numFmtId="191" fontId="2" fillId="0" borderId="0" xfId="2" applyNumberFormat="1" applyAlignment="1">
      <alignment horizontal="center"/>
    </xf>
  </cellXfs>
  <cellStyles count="8">
    <cellStyle name="Comma0" xfId="4" xr:uid="{D812112B-B455-4330-9052-B54C00398726}"/>
    <cellStyle name="Currency 2" xfId="5" xr:uid="{63C3A3BC-5F45-4797-B43B-70604D6A3B93}"/>
    <cellStyle name="Normal" xfId="0" builtinId="0"/>
    <cellStyle name="Normal 5" xfId="2" xr:uid="{4E0489A9-1DC1-4628-8791-3E848B2CE4B0}"/>
    <cellStyle name="Normal 5 2" xfId="3" xr:uid="{CE723AC4-3D0A-480A-AE42-E9E40B5560B5}"/>
    <cellStyle name="Normal 5 2 2" xfId="6" xr:uid="{AA2CAAF0-00F4-49EB-B5EE-79AFFDB4CFDF}"/>
    <cellStyle name="Normal 5 3" xfId="7" xr:uid="{BDAC4EE7-D797-49E2-9632-7A3DAF09F03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7A3F-8D4D-48A6-9176-491D75359CFA}">
  <sheetPr transitionEntry="1">
    <tabColor theme="9" tint="0.59999389629810485"/>
    <pageSetUpPr fitToPage="1"/>
  </sheetPr>
  <dimension ref="A1:IV428"/>
  <sheetViews>
    <sheetView tabSelected="1" zoomScaleNormal="100" workbookViewId="0">
      <pane xSplit="2" ySplit="7" topLeftCell="C8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C8" sqref="C8"/>
    </sheetView>
  </sheetViews>
  <sheetFormatPr defaultColWidth="19.88671875" defaultRowHeight="15" x14ac:dyDescent="0.2"/>
  <cols>
    <col min="1" max="1" width="14.109375" customWidth="1"/>
    <col min="2" max="2" width="56.6640625" customWidth="1"/>
    <col min="3" max="3" width="17" customWidth="1"/>
    <col min="182" max="186" width="21.88671875" customWidth="1"/>
    <col min="187" max="188" width="22.109375" customWidth="1"/>
    <col min="257" max="257" width="9.109375" bestFit="1" customWidth="1"/>
    <col min="258" max="258" width="67" customWidth="1"/>
    <col min="259" max="259" width="17" customWidth="1"/>
    <col min="438" max="442" width="21.88671875" customWidth="1"/>
    <col min="443" max="444" width="22.109375" customWidth="1"/>
    <col min="513" max="513" width="9.109375" bestFit="1" customWidth="1"/>
    <col min="514" max="514" width="67" customWidth="1"/>
    <col min="515" max="515" width="17" customWidth="1"/>
    <col min="694" max="698" width="21.88671875" customWidth="1"/>
    <col min="699" max="700" width="22.109375" customWidth="1"/>
    <col min="769" max="769" width="9.109375" bestFit="1" customWidth="1"/>
    <col min="770" max="770" width="67" customWidth="1"/>
    <col min="771" max="771" width="17" customWidth="1"/>
    <col min="950" max="954" width="21.88671875" customWidth="1"/>
    <col min="955" max="956" width="22.109375" customWidth="1"/>
    <col min="1025" max="1025" width="9.109375" bestFit="1" customWidth="1"/>
    <col min="1026" max="1026" width="67" customWidth="1"/>
    <col min="1027" max="1027" width="17" customWidth="1"/>
    <col min="1206" max="1210" width="21.88671875" customWidth="1"/>
    <col min="1211" max="1212" width="22.109375" customWidth="1"/>
    <col min="1281" max="1281" width="9.109375" bestFit="1" customWidth="1"/>
    <col min="1282" max="1282" width="67" customWidth="1"/>
    <col min="1283" max="1283" width="17" customWidth="1"/>
    <col min="1462" max="1466" width="21.88671875" customWidth="1"/>
    <col min="1467" max="1468" width="22.109375" customWidth="1"/>
    <col min="1537" max="1537" width="9.109375" bestFit="1" customWidth="1"/>
    <col min="1538" max="1538" width="67" customWidth="1"/>
    <col min="1539" max="1539" width="17" customWidth="1"/>
    <col min="1718" max="1722" width="21.88671875" customWidth="1"/>
    <col min="1723" max="1724" width="22.109375" customWidth="1"/>
    <col min="1793" max="1793" width="9.109375" bestFit="1" customWidth="1"/>
    <col min="1794" max="1794" width="67" customWidth="1"/>
    <col min="1795" max="1795" width="17" customWidth="1"/>
    <col min="1974" max="1978" width="21.88671875" customWidth="1"/>
    <col min="1979" max="1980" width="22.109375" customWidth="1"/>
    <col min="2049" max="2049" width="9.109375" bestFit="1" customWidth="1"/>
    <col min="2050" max="2050" width="67" customWidth="1"/>
    <col min="2051" max="2051" width="17" customWidth="1"/>
    <col min="2230" max="2234" width="21.88671875" customWidth="1"/>
    <col min="2235" max="2236" width="22.109375" customWidth="1"/>
    <col min="2305" max="2305" width="9.109375" bestFit="1" customWidth="1"/>
    <col min="2306" max="2306" width="67" customWidth="1"/>
    <col min="2307" max="2307" width="17" customWidth="1"/>
    <col min="2486" max="2490" width="21.88671875" customWidth="1"/>
    <col min="2491" max="2492" width="22.109375" customWidth="1"/>
    <col min="2561" max="2561" width="9.109375" bestFit="1" customWidth="1"/>
    <col min="2562" max="2562" width="67" customWidth="1"/>
    <col min="2563" max="2563" width="17" customWidth="1"/>
    <col min="2742" max="2746" width="21.88671875" customWidth="1"/>
    <col min="2747" max="2748" width="22.109375" customWidth="1"/>
    <col min="2817" max="2817" width="9.109375" bestFit="1" customWidth="1"/>
    <col min="2818" max="2818" width="67" customWidth="1"/>
    <col min="2819" max="2819" width="17" customWidth="1"/>
    <col min="2998" max="3002" width="21.88671875" customWidth="1"/>
    <col min="3003" max="3004" width="22.109375" customWidth="1"/>
    <col min="3073" max="3073" width="9.109375" bestFit="1" customWidth="1"/>
    <col min="3074" max="3074" width="67" customWidth="1"/>
    <col min="3075" max="3075" width="17" customWidth="1"/>
    <col min="3254" max="3258" width="21.88671875" customWidth="1"/>
    <col min="3259" max="3260" width="22.109375" customWidth="1"/>
    <col min="3329" max="3329" width="9.109375" bestFit="1" customWidth="1"/>
    <col min="3330" max="3330" width="67" customWidth="1"/>
    <col min="3331" max="3331" width="17" customWidth="1"/>
    <col min="3510" max="3514" width="21.88671875" customWidth="1"/>
    <col min="3515" max="3516" width="22.109375" customWidth="1"/>
    <col min="3585" max="3585" width="9.109375" bestFit="1" customWidth="1"/>
    <col min="3586" max="3586" width="67" customWidth="1"/>
    <col min="3587" max="3587" width="17" customWidth="1"/>
    <col min="3766" max="3770" width="21.88671875" customWidth="1"/>
    <col min="3771" max="3772" width="22.109375" customWidth="1"/>
    <col min="3841" max="3841" width="9.109375" bestFit="1" customWidth="1"/>
    <col min="3842" max="3842" width="67" customWidth="1"/>
    <col min="3843" max="3843" width="17" customWidth="1"/>
    <col min="4022" max="4026" width="21.88671875" customWidth="1"/>
    <col min="4027" max="4028" width="22.109375" customWidth="1"/>
    <col min="4097" max="4097" width="9.109375" bestFit="1" customWidth="1"/>
    <col min="4098" max="4098" width="67" customWidth="1"/>
    <col min="4099" max="4099" width="17" customWidth="1"/>
    <col min="4278" max="4282" width="21.88671875" customWidth="1"/>
    <col min="4283" max="4284" width="22.109375" customWidth="1"/>
    <col min="4353" max="4353" width="9.109375" bestFit="1" customWidth="1"/>
    <col min="4354" max="4354" width="67" customWidth="1"/>
    <col min="4355" max="4355" width="17" customWidth="1"/>
    <col min="4534" max="4538" width="21.88671875" customWidth="1"/>
    <col min="4539" max="4540" width="22.109375" customWidth="1"/>
    <col min="4609" max="4609" width="9.109375" bestFit="1" customWidth="1"/>
    <col min="4610" max="4610" width="67" customWidth="1"/>
    <col min="4611" max="4611" width="17" customWidth="1"/>
    <col min="4790" max="4794" width="21.88671875" customWidth="1"/>
    <col min="4795" max="4796" width="22.109375" customWidth="1"/>
    <col min="4865" max="4865" width="9.109375" bestFit="1" customWidth="1"/>
    <col min="4866" max="4866" width="67" customWidth="1"/>
    <col min="4867" max="4867" width="17" customWidth="1"/>
    <col min="5046" max="5050" width="21.88671875" customWidth="1"/>
    <col min="5051" max="5052" width="22.109375" customWidth="1"/>
    <col min="5121" max="5121" width="9.109375" bestFit="1" customWidth="1"/>
    <col min="5122" max="5122" width="67" customWidth="1"/>
    <col min="5123" max="5123" width="17" customWidth="1"/>
    <col min="5302" max="5306" width="21.88671875" customWidth="1"/>
    <col min="5307" max="5308" width="22.109375" customWidth="1"/>
    <col min="5377" max="5377" width="9.109375" bestFit="1" customWidth="1"/>
    <col min="5378" max="5378" width="67" customWidth="1"/>
    <col min="5379" max="5379" width="17" customWidth="1"/>
    <col min="5558" max="5562" width="21.88671875" customWidth="1"/>
    <col min="5563" max="5564" width="22.109375" customWidth="1"/>
    <col min="5633" max="5633" width="9.109375" bestFit="1" customWidth="1"/>
    <col min="5634" max="5634" width="67" customWidth="1"/>
    <col min="5635" max="5635" width="17" customWidth="1"/>
    <col min="5814" max="5818" width="21.88671875" customWidth="1"/>
    <col min="5819" max="5820" width="22.109375" customWidth="1"/>
    <col min="5889" max="5889" width="9.109375" bestFit="1" customWidth="1"/>
    <col min="5890" max="5890" width="67" customWidth="1"/>
    <col min="5891" max="5891" width="17" customWidth="1"/>
    <col min="6070" max="6074" width="21.88671875" customWidth="1"/>
    <col min="6075" max="6076" width="22.109375" customWidth="1"/>
    <col min="6145" max="6145" width="9.109375" bestFit="1" customWidth="1"/>
    <col min="6146" max="6146" width="67" customWidth="1"/>
    <col min="6147" max="6147" width="17" customWidth="1"/>
    <col min="6326" max="6330" width="21.88671875" customWidth="1"/>
    <col min="6331" max="6332" width="22.109375" customWidth="1"/>
    <col min="6401" max="6401" width="9.109375" bestFit="1" customWidth="1"/>
    <col min="6402" max="6402" width="67" customWidth="1"/>
    <col min="6403" max="6403" width="17" customWidth="1"/>
    <col min="6582" max="6586" width="21.88671875" customWidth="1"/>
    <col min="6587" max="6588" width="22.109375" customWidth="1"/>
    <col min="6657" max="6657" width="9.109375" bestFit="1" customWidth="1"/>
    <col min="6658" max="6658" width="67" customWidth="1"/>
    <col min="6659" max="6659" width="17" customWidth="1"/>
    <col min="6838" max="6842" width="21.88671875" customWidth="1"/>
    <col min="6843" max="6844" width="22.109375" customWidth="1"/>
    <col min="6913" max="6913" width="9.109375" bestFit="1" customWidth="1"/>
    <col min="6914" max="6914" width="67" customWidth="1"/>
    <col min="6915" max="6915" width="17" customWidth="1"/>
    <col min="7094" max="7098" width="21.88671875" customWidth="1"/>
    <col min="7099" max="7100" width="22.109375" customWidth="1"/>
    <col min="7169" max="7169" width="9.109375" bestFit="1" customWidth="1"/>
    <col min="7170" max="7170" width="67" customWidth="1"/>
    <col min="7171" max="7171" width="17" customWidth="1"/>
    <col min="7350" max="7354" width="21.88671875" customWidth="1"/>
    <col min="7355" max="7356" width="22.109375" customWidth="1"/>
    <col min="7425" max="7425" width="9.109375" bestFit="1" customWidth="1"/>
    <col min="7426" max="7426" width="67" customWidth="1"/>
    <col min="7427" max="7427" width="17" customWidth="1"/>
    <col min="7606" max="7610" width="21.88671875" customWidth="1"/>
    <col min="7611" max="7612" width="22.109375" customWidth="1"/>
    <col min="7681" max="7681" width="9.109375" bestFit="1" customWidth="1"/>
    <col min="7682" max="7682" width="67" customWidth="1"/>
    <col min="7683" max="7683" width="17" customWidth="1"/>
    <col min="7862" max="7866" width="21.88671875" customWidth="1"/>
    <col min="7867" max="7868" width="22.109375" customWidth="1"/>
    <col min="7937" max="7937" width="9.109375" bestFit="1" customWidth="1"/>
    <col min="7938" max="7938" width="67" customWidth="1"/>
    <col min="7939" max="7939" width="17" customWidth="1"/>
    <col min="8118" max="8122" width="21.88671875" customWidth="1"/>
    <col min="8123" max="8124" width="22.109375" customWidth="1"/>
    <col min="8193" max="8193" width="9.109375" bestFit="1" customWidth="1"/>
    <col min="8194" max="8194" width="67" customWidth="1"/>
    <col min="8195" max="8195" width="17" customWidth="1"/>
    <col min="8374" max="8378" width="21.88671875" customWidth="1"/>
    <col min="8379" max="8380" width="22.109375" customWidth="1"/>
    <col min="8449" max="8449" width="9.109375" bestFit="1" customWidth="1"/>
    <col min="8450" max="8450" width="67" customWidth="1"/>
    <col min="8451" max="8451" width="17" customWidth="1"/>
    <col min="8630" max="8634" width="21.88671875" customWidth="1"/>
    <col min="8635" max="8636" width="22.109375" customWidth="1"/>
    <col min="8705" max="8705" width="9.109375" bestFit="1" customWidth="1"/>
    <col min="8706" max="8706" width="67" customWidth="1"/>
    <col min="8707" max="8707" width="17" customWidth="1"/>
    <col min="8886" max="8890" width="21.88671875" customWidth="1"/>
    <col min="8891" max="8892" width="22.109375" customWidth="1"/>
    <col min="8961" max="8961" width="9.109375" bestFit="1" customWidth="1"/>
    <col min="8962" max="8962" width="67" customWidth="1"/>
    <col min="8963" max="8963" width="17" customWidth="1"/>
    <col min="9142" max="9146" width="21.88671875" customWidth="1"/>
    <col min="9147" max="9148" width="22.109375" customWidth="1"/>
    <col min="9217" max="9217" width="9.109375" bestFit="1" customWidth="1"/>
    <col min="9218" max="9218" width="67" customWidth="1"/>
    <col min="9219" max="9219" width="17" customWidth="1"/>
    <col min="9398" max="9402" width="21.88671875" customWidth="1"/>
    <col min="9403" max="9404" width="22.109375" customWidth="1"/>
    <col min="9473" max="9473" width="9.109375" bestFit="1" customWidth="1"/>
    <col min="9474" max="9474" width="67" customWidth="1"/>
    <col min="9475" max="9475" width="17" customWidth="1"/>
    <col min="9654" max="9658" width="21.88671875" customWidth="1"/>
    <col min="9659" max="9660" width="22.109375" customWidth="1"/>
    <col min="9729" max="9729" width="9.109375" bestFit="1" customWidth="1"/>
    <col min="9730" max="9730" width="67" customWidth="1"/>
    <col min="9731" max="9731" width="17" customWidth="1"/>
    <col min="9910" max="9914" width="21.88671875" customWidth="1"/>
    <col min="9915" max="9916" width="22.109375" customWidth="1"/>
    <col min="9985" max="9985" width="9.109375" bestFit="1" customWidth="1"/>
    <col min="9986" max="9986" width="67" customWidth="1"/>
    <col min="9987" max="9987" width="17" customWidth="1"/>
    <col min="10166" max="10170" width="21.88671875" customWidth="1"/>
    <col min="10171" max="10172" width="22.109375" customWidth="1"/>
    <col min="10241" max="10241" width="9.109375" bestFit="1" customWidth="1"/>
    <col min="10242" max="10242" width="67" customWidth="1"/>
    <col min="10243" max="10243" width="17" customWidth="1"/>
    <col min="10422" max="10426" width="21.88671875" customWidth="1"/>
    <col min="10427" max="10428" width="22.109375" customWidth="1"/>
    <col min="10497" max="10497" width="9.109375" bestFit="1" customWidth="1"/>
    <col min="10498" max="10498" width="67" customWidth="1"/>
    <col min="10499" max="10499" width="17" customWidth="1"/>
    <col min="10678" max="10682" width="21.88671875" customWidth="1"/>
    <col min="10683" max="10684" width="22.109375" customWidth="1"/>
    <col min="10753" max="10753" width="9.109375" bestFit="1" customWidth="1"/>
    <col min="10754" max="10754" width="67" customWidth="1"/>
    <col min="10755" max="10755" width="17" customWidth="1"/>
    <col min="10934" max="10938" width="21.88671875" customWidth="1"/>
    <col min="10939" max="10940" width="22.109375" customWidth="1"/>
    <col min="11009" max="11009" width="9.109375" bestFit="1" customWidth="1"/>
    <col min="11010" max="11010" width="67" customWidth="1"/>
    <col min="11011" max="11011" width="17" customWidth="1"/>
    <col min="11190" max="11194" width="21.88671875" customWidth="1"/>
    <col min="11195" max="11196" width="22.109375" customWidth="1"/>
    <col min="11265" max="11265" width="9.109375" bestFit="1" customWidth="1"/>
    <col min="11266" max="11266" width="67" customWidth="1"/>
    <col min="11267" max="11267" width="17" customWidth="1"/>
    <col min="11446" max="11450" width="21.88671875" customWidth="1"/>
    <col min="11451" max="11452" width="22.109375" customWidth="1"/>
    <col min="11521" max="11521" width="9.109375" bestFit="1" customWidth="1"/>
    <col min="11522" max="11522" width="67" customWidth="1"/>
    <col min="11523" max="11523" width="17" customWidth="1"/>
    <col min="11702" max="11706" width="21.88671875" customWidth="1"/>
    <col min="11707" max="11708" width="22.109375" customWidth="1"/>
    <col min="11777" max="11777" width="9.109375" bestFit="1" customWidth="1"/>
    <col min="11778" max="11778" width="67" customWidth="1"/>
    <col min="11779" max="11779" width="17" customWidth="1"/>
    <col min="11958" max="11962" width="21.88671875" customWidth="1"/>
    <col min="11963" max="11964" width="22.109375" customWidth="1"/>
    <col min="12033" max="12033" width="9.109375" bestFit="1" customWidth="1"/>
    <col min="12034" max="12034" width="67" customWidth="1"/>
    <col min="12035" max="12035" width="17" customWidth="1"/>
    <col min="12214" max="12218" width="21.88671875" customWidth="1"/>
    <col min="12219" max="12220" width="22.109375" customWidth="1"/>
    <col min="12289" max="12289" width="9.109375" bestFit="1" customWidth="1"/>
    <col min="12290" max="12290" width="67" customWidth="1"/>
    <col min="12291" max="12291" width="17" customWidth="1"/>
    <col min="12470" max="12474" width="21.88671875" customWidth="1"/>
    <col min="12475" max="12476" width="22.109375" customWidth="1"/>
    <col min="12545" max="12545" width="9.109375" bestFit="1" customWidth="1"/>
    <col min="12546" max="12546" width="67" customWidth="1"/>
    <col min="12547" max="12547" width="17" customWidth="1"/>
    <col min="12726" max="12730" width="21.88671875" customWidth="1"/>
    <col min="12731" max="12732" width="22.109375" customWidth="1"/>
    <col min="12801" max="12801" width="9.109375" bestFit="1" customWidth="1"/>
    <col min="12802" max="12802" width="67" customWidth="1"/>
    <col min="12803" max="12803" width="17" customWidth="1"/>
    <col min="12982" max="12986" width="21.88671875" customWidth="1"/>
    <col min="12987" max="12988" width="22.109375" customWidth="1"/>
    <col min="13057" max="13057" width="9.109375" bestFit="1" customWidth="1"/>
    <col min="13058" max="13058" width="67" customWidth="1"/>
    <col min="13059" max="13059" width="17" customWidth="1"/>
    <col min="13238" max="13242" width="21.88671875" customWidth="1"/>
    <col min="13243" max="13244" width="22.109375" customWidth="1"/>
    <col min="13313" max="13313" width="9.109375" bestFit="1" customWidth="1"/>
    <col min="13314" max="13314" width="67" customWidth="1"/>
    <col min="13315" max="13315" width="17" customWidth="1"/>
    <col min="13494" max="13498" width="21.88671875" customWidth="1"/>
    <col min="13499" max="13500" width="22.109375" customWidth="1"/>
    <col min="13569" max="13569" width="9.109375" bestFit="1" customWidth="1"/>
    <col min="13570" max="13570" width="67" customWidth="1"/>
    <col min="13571" max="13571" width="17" customWidth="1"/>
    <col min="13750" max="13754" width="21.88671875" customWidth="1"/>
    <col min="13755" max="13756" width="22.109375" customWidth="1"/>
    <col min="13825" max="13825" width="9.109375" bestFit="1" customWidth="1"/>
    <col min="13826" max="13826" width="67" customWidth="1"/>
    <col min="13827" max="13827" width="17" customWidth="1"/>
    <col min="14006" max="14010" width="21.88671875" customWidth="1"/>
    <col min="14011" max="14012" width="22.109375" customWidth="1"/>
    <col min="14081" max="14081" width="9.109375" bestFit="1" customWidth="1"/>
    <col min="14082" max="14082" width="67" customWidth="1"/>
    <col min="14083" max="14083" width="17" customWidth="1"/>
    <col min="14262" max="14266" width="21.88671875" customWidth="1"/>
    <col min="14267" max="14268" width="22.109375" customWidth="1"/>
    <col min="14337" max="14337" width="9.109375" bestFit="1" customWidth="1"/>
    <col min="14338" max="14338" width="67" customWidth="1"/>
    <col min="14339" max="14339" width="17" customWidth="1"/>
    <col min="14518" max="14522" width="21.88671875" customWidth="1"/>
    <col min="14523" max="14524" width="22.109375" customWidth="1"/>
    <col min="14593" max="14593" width="9.109375" bestFit="1" customWidth="1"/>
    <col min="14594" max="14594" width="67" customWidth="1"/>
    <col min="14595" max="14595" width="17" customWidth="1"/>
    <col min="14774" max="14778" width="21.88671875" customWidth="1"/>
    <col min="14779" max="14780" width="22.109375" customWidth="1"/>
    <col min="14849" max="14849" width="9.109375" bestFit="1" customWidth="1"/>
    <col min="14850" max="14850" width="67" customWidth="1"/>
    <col min="14851" max="14851" width="17" customWidth="1"/>
    <col min="15030" max="15034" width="21.88671875" customWidth="1"/>
    <col min="15035" max="15036" width="22.109375" customWidth="1"/>
    <col min="15105" max="15105" width="9.109375" bestFit="1" customWidth="1"/>
    <col min="15106" max="15106" width="67" customWidth="1"/>
    <col min="15107" max="15107" width="17" customWidth="1"/>
    <col min="15286" max="15290" width="21.88671875" customWidth="1"/>
    <col min="15291" max="15292" width="22.109375" customWidth="1"/>
    <col min="15361" max="15361" width="9.109375" bestFit="1" customWidth="1"/>
    <col min="15362" max="15362" width="67" customWidth="1"/>
    <col min="15363" max="15363" width="17" customWidth="1"/>
    <col min="15542" max="15546" width="21.88671875" customWidth="1"/>
    <col min="15547" max="15548" width="22.109375" customWidth="1"/>
    <col min="15617" max="15617" width="9.109375" bestFit="1" customWidth="1"/>
    <col min="15618" max="15618" width="67" customWidth="1"/>
    <col min="15619" max="15619" width="17" customWidth="1"/>
    <col min="15798" max="15802" width="21.88671875" customWidth="1"/>
    <col min="15803" max="15804" width="22.109375" customWidth="1"/>
    <col min="15873" max="15873" width="9.109375" bestFit="1" customWidth="1"/>
    <col min="15874" max="15874" width="67" customWidth="1"/>
    <col min="15875" max="15875" width="17" customWidth="1"/>
    <col min="16054" max="16058" width="21.88671875" customWidth="1"/>
    <col min="16059" max="16060" width="22.109375" customWidth="1"/>
    <col min="16129" max="16129" width="9.109375" bestFit="1" customWidth="1"/>
    <col min="16130" max="16130" width="67" customWidth="1"/>
    <col min="16131" max="16131" width="17" customWidth="1"/>
    <col min="16310" max="16314" width="21.88671875" customWidth="1"/>
    <col min="16315" max="16316" width="22.109375" customWidth="1"/>
  </cols>
  <sheetData>
    <row r="1" spans="1:256" ht="15.75" x14ac:dyDescent="0.25">
      <c r="A1" s="1" t="s">
        <v>0</v>
      </c>
      <c r="B1" s="2">
        <v>0.02</v>
      </c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 t="s">
        <v>1</v>
      </c>
      <c r="GA1" s="6"/>
      <c r="GB1" s="6"/>
      <c r="GC1" s="6"/>
      <c r="GD1" s="6"/>
      <c r="GE1" s="7"/>
      <c r="GF1" s="7"/>
      <c r="GG1" s="7" t="s">
        <v>2</v>
      </c>
      <c r="GH1" s="7"/>
      <c r="GI1" s="7"/>
      <c r="GJ1" s="7"/>
      <c r="GK1" s="7"/>
      <c r="GL1" s="7"/>
      <c r="GM1" s="7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15.75" x14ac:dyDescent="0.25">
      <c r="A2" s="1" t="s">
        <v>3</v>
      </c>
      <c r="B2" s="9">
        <v>7083.61</v>
      </c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7"/>
      <c r="GF2" s="7"/>
      <c r="GG2" s="7"/>
      <c r="GH2" s="7"/>
      <c r="GI2" s="7"/>
      <c r="GJ2" s="7"/>
      <c r="GK2" s="7"/>
      <c r="GL2" s="7"/>
      <c r="GM2" s="7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.75" x14ac:dyDescent="0.25">
      <c r="A3" s="1" t="s">
        <v>4</v>
      </c>
      <c r="B3" s="9">
        <v>8541</v>
      </c>
      <c r="C3" s="3"/>
      <c r="D3" s="4"/>
      <c r="E3" s="4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7"/>
      <c r="GF3" s="7"/>
      <c r="GG3" s="7"/>
      <c r="GH3" s="7"/>
      <c r="GI3" s="7"/>
      <c r="GJ3" s="7"/>
      <c r="GK3" s="7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.75" x14ac:dyDescent="0.25">
      <c r="A4" s="1" t="s">
        <v>5</v>
      </c>
      <c r="B4" s="7">
        <f>ROUND(B2*(1+B1),2)</f>
        <v>7225.28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7"/>
      <c r="GF4" s="7"/>
      <c r="GG4" s="7"/>
      <c r="GH4" s="7"/>
      <c r="GI4" s="7"/>
      <c r="GJ4" s="7"/>
      <c r="GK4" s="7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.75" x14ac:dyDescent="0.25">
      <c r="A5" s="1" t="s">
        <v>6</v>
      </c>
      <c r="B5" s="7">
        <f>ROUND(B3*(1+B1),0)</f>
        <v>8712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6" t="s">
        <v>38</v>
      </c>
      <c r="AI5" s="6" t="s">
        <v>39</v>
      </c>
      <c r="AJ5" s="6" t="s">
        <v>40</v>
      </c>
      <c r="AK5" s="6" t="s">
        <v>41</v>
      </c>
      <c r="AL5" s="6" t="s">
        <v>42</v>
      </c>
      <c r="AM5" s="6" t="s">
        <v>43</v>
      </c>
      <c r="AN5" s="6" t="s">
        <v>44</v>
      </c>
      <c r="AO5" s="6" t="s">
        <v>45</v>
      </c>
      <c r="AP5" s="6" t="s">
        <v>46</v>
      </c>
      <c r="AQ5" s="6" t="s">
        <v>47</v>
      </c>
      <c r="AR5" s="6" t="s">
        <v>48</v>
      </c>
      <c r="AS5" s="6" t="s">
        <v>49</v>
      </c>
      <c r="AT5" s="6" t="s">
        <v>50</v>
      </c>
      <c r="AU5" s="6" t="s">
        <v>51</v>
      </c>
      <c r="AV5" s="6" t="s">
        <v>52</v>
      </c>
      <c r="AW5" s="6" t="s">
        <v>53</v>
      </c>
      <c r="AX5" s="6" t="s">
        <v>54</v>
      </c>
      <c r="AY5" s="6" t="s">
        <v>55</v>
      </c>
      <c r="AZ5" s="6" t="s">
        <v>56</v>
      </c>
      <c r="BA5" s="6" t="s">
        <v>57</v>
      </c>
      <c r="BB5" s="6" t="s">
        <v>58</v>
      </c>
      <c r="BC5" s="6" t="s">
        <v>59</v>
      </c>
      <c r="BD5" s="6" t="s">
        <v>60</v>
      </c>
      <c r="BE5" s="6" t="s">
        <v>61</v>
      </c>
      <c r="BF5" s="6" t="s">
        <v>62</v>
      </c>
      <c r="BG5" s="6" t="s">
        <v>63</v>
      </c>
      <c r="BH5" s="6" t="s">
        <v>64</v>
      </c>
      <c r="BI5" s="6" t="s">
        <v>65</v>
      </c>
      <c r="BJ5" s="6" t="s">
        <v>66</v>
      </c>
      <c r="BK5" s="6" t="s">
        <v>67</v>
      </c>
      <c r="BL5" s="6" t="s">
        <v>68</v>
      </c>
      <c r="BM5" s="6" t="s">
        <v>69</v>
      </c>
      <c r="BN5" s="6" t="s">
        <v>70</v>
      </c>
      <c r="BO5" s="6" t="s">
        <v>71</v>
      </c>
      <c r="BP5" s="6" t="s">
        <v>72</v>
      </c>
      <c r="BQ5" s="6" t="s">
        <v>73</v>
      </c>
      <c r="BR5" s="6" t="s">
        <v>74</v>
      </c>
      <c r="BS5" s="6" t="s">
        <v>75</v>
      </c>
      <c r="BT5" s="6" t="s">
        <v>76</v>
      </c>
      <c r="BU5" s="6" t="s">
        <v>77</v>
      </c>
      <c r="BV5" s="6" t="s">
        <v>78</v>
      </c>
      <c r="BW5" s="6" t="s">
        <v>79</v>
      </c>
      <c r="BX5" s="6" t="s">
        <v>80</v>
      </c>
      <c r="BY5" s="6" t="s">
        <v>81</v>
      </c>
      <c r="BZ5" s="6" t="s">
        <v>82</v>
      </c>
      <c r="CA5" s="6" t="s">
        <v>83</v>
      </c>
      <c r="CB5" s="6" t="s">
        <v>84</v>
      </c>
      <c r="CC5" s="6" t="s">
        <v>85</v>
      </c>
      <c r="CD5" s="6" t="s">
        <v>86</v>
      </c>
      <c r="CE5" s="6" t="s">
        <v>87</v>
      </c>
      <c r="CF5" s="6" t="s">
        <v>88</v>
      </c>
      <c r="CG5" s="6" t="s">
        <v>89</v>
      </c>
      <c r="CH5" s="6" t="s">
        <v>90</v>
      </c>
      <c r="CI5" s="6" t="s">
        <v>91</v>
      </c>
      <c r="CJ5" s="6" t="s">
        <v>92</v>
      </c>
      <c r="CK5" s="6" t="s">
        <v>93</v>
      </c>
      <c r="CL5" s="6" t="s">
        <v>94</v>
      </c>
      <c r="CM5" s="6" t="s">
        <v>95</v>
      </c>
      <c r="CN5" s="6" t="s">
        <v>96</v>
      </c>
      <c r="CO5" s="6" t="s">
        <v>97</v>
      </c>
      <c r="CP5" s="6" t="s">
        <v>98</v>
      </c>
      <c r="CQ5" s="6" t="s">
        <v>99</v>
      </c>
      <c r="CR5" s="6" t="s">
        <v>100</v>
      </c>
      <c r="CS5" s="6" t="s">
        <v>101</v>
      </c>
      <c r="CT5" s="6" t="s">
        <v>102</v>
      </c>
      <c r="CU5" s="6" t="s">
        <v>103</v>
      </c>
      <c r="CV5" s="6" t="s">
        <v>104</v>
      </c>
      <c r="CW5" s="6" t="s">
        <v>105</v>
      </c>
      <c r="CX5" s="6" t="s">
        <v>106</v>
      </c>
      <c r="CY5" s="6" t="s">
        <v>107</v>
      </c>
      <c r="CZ5" s="6" t="s">
        <v>108</v>
      </c>
      <c r="DA5" s="6" t="s">
        <v>109</v>
      </c>
      <c r="DB5" s="6" t="s">
        <v>110</v>
      </c>
      <c r="DC5" s="6" t="s">
        <v>111</v>
      </c>
      <c r="DD5" s="6" t="s">
        <v>112</v>
      </c>
      <c r="DE5" s="6" t="s">
        <v>113</v>
      </c>
      <c r="DF5" s="6" t="s">
        <v>114</v>
      </c>
      <c r="DG5" s="6" t="s">
        <v>115</v>
      </c>
      <c r="DH5" s="6" t="s">
        <v>116</v>
      </c>
      <c r="DI5" s="6" t="s">
        <v>117</v>
      </c>
      <c r="DJ5" s="6" t="s">
        <v>118</v>
      </c>
      <c r="DK5" s="6" t="s">
        <v>119</v>
      </c>
      <c r="DL5" s="6" t="s">
        <v>120</v>
      </c>
      <c r="DM5" s="6" t="s">
        <v>121</v>
      </c>
      <c r="DN5" s="6" t="s">
        <v>122</v>
      </c>
      <c r="DO5" s="6" t="s">
        <v>123</v>
      </c>
      <c r="DP5" s="6" t="s">
        <v>124</v>
      </c>
      <c r="DQ5" s="6" t="s">
        <v>125</v>
      </c>
      <c r="DR5" s="6" t="s">
        <v>126</v>
      </c>
      <c r="DS5" s="6" t="s">
        <v>127</v>
      </c>
      <c r="DT5" s="6" t="s">
        <v>128</v>
      </c>
      <c r="DU5" s="6" t="s">
        <v>129</v>
      </c>
      <c r="DV5" s="6" t="s">
        <v>130</v>
      </c>
      <c r="DW5" s="6" t="s">
        <v>131</v>
      </c>
      <c r="DX5" s="6" t="s">
        <v>132</v>
      </c>
      <c r="DY5" s="6" t="s">
        <v>133</v>
      </c>
      <c r="DZ5" s="6" t="s">
        <v>134</v>
      </c>
      <c r="EA5" s="6" t="s">
        <v>135</v>
      </c>
      <c r="EB5" s="6" t="s">
        <v>136</v>
      </c>
      <c r="EC5" s="6" t="s">
        <v>137</v>
      </c>
      <c r="ED5" s="6" t="s">
        <v>138</v>
      </c>
      <c r="EE5" s="6" t="s">
        <v>139</v>
      </c>
      <c r="EF5" s="6" t="s">
        <v>140</v>
      </c>
      <c r="EG5" s="6" t="s">
        <v>141</v>
      </c>
      <c r="EH5" s="6" t="s">
        <v>142</v>
      </c>
      <c r="EI5" s="6" t="s">
        <v>143</v>
      </c>
      <c r="EJ5" s="6" t="s">
        <v>144</v>
      </c>
      <c r="EK5" s="6" t="s">
        <v>145</v>
      </c>
      <c r="EL5" s="6" t="s">
        <v>146</v>
      </c>
      <c r="EM5" s="6" t="s">
        <v>147</v>
      </c>
      <c r="EN5" s="6" t="s">
        <v>148</v>
      </c>
      <c r="EO5" s="6" t="s">
        <v>149</v>
      </c>
      <c r="EP5" s="6" t="s">
        <v>150</v>
      </c>
      <c r="EQ5" s="6" t="s">
        <v>151</v>
      </c>
      <c r="ER5" s="6" t="s">
        <v>152</v>
      </c>
      <c r="ES5" s="6" t="s">
        <v>153</v>
      </c>
      <c r="ET5" s="6" t="s">
        <v>154</v>
      </c>
      <c r="EU5" s="6" t="s">
        <v>155</v>
      </c>
      <c r="EV5" s="6" t="s">
        <v>156</v>
      </c>
      <c r="EW5" s="6" t="s">
        <v>157</v>
      </c>
      <c r="EX5" s="6" t="s">
        <v>158</v>
      </c>
      <c r="EY5" s="6" t="s">
        <v>159</v>
      </c>
      <c r="EZ5" s="6" t="s">
        <v>160</v>
      </c>
      <c r="FA5" s="6" t="s">
        <v>161</v>
      </c>
      <c r="FB5" s="6" t="s">
        <v>162</v>
      </c>
      <c r="FC5" s="6" t="s">
        <v>163</v>
      </c>
      <c r="FD5" s="6" t="s">
        <v>164</v>
      </c>
      <c r="FE5" s="6" t="s">
        <v>165</v>
      </c>
      <c r="FF5" s="6" t="s">
        <v>166</v>
      </c>
      <c r="FG5" s="6" t="s">
        <v>167</v>
      </c>
      <c r="FH5" s="6" t="s">
        <v>168</v>
      </c>
      <c r="FI5" s="6" t="s">
        <v>169</v>
      </c>
      <c r="FJ5" s="6" t="s">
        <v>170</v>
      </c>
      <c r="FK5" s="6" t="s">
        <v>171</v>
      </c>
      <c r="FL5" s="6" t="s">
        <v>172</v>
      </c>
      <c r="FM5" s="6" t="s">
        <v>173</v>
      </c>
      <c r="FN5" s="6" t="s">
        <v>174</v>
      </c>
      <c r="FO5" s="6" t="s">
        <v>175</v>
      </c>
      <c r="FP5" s="6" t="s">
        <v>176</v>
      </c>
      <c r="FQ5" s="6" t="s">
        <v>177</v>
      </c>
      <c r="FR5" s="6" t="s">
        <v>178</v>
      </c>
      <c r="FS5" s="6" t="s">
        <v>179</v>
      </c>
      <c r="FT5" s="6" t="s">
        <v>180</v>
      </c>
      <c r="FU5" s="6" t="s">
        <v>181</v>
      </c>
      <c r="FV5" s="6" t="s">
        <v>182</v>
      </c>
      <c r="FW5" s="6" t="s">
        <v>183</v>
      </c>
      <c r="FX5" s="6" t="s">
        <v>184</v>
      </c>
      <c r="FY5" s="6" t="s">
        <v>185</v>
      </c>
      <c r="FZ5" s="6"/>
      <c r="GA5" s="6"/>
      <c r="GB5" s="6"/>
      <c r="GC5" s="6"/>
      <c r="GD5" s="6"/>
      <c r="GE5" s="7"/>
      <c r="GF5" s="7"/>
      <c r="GG5" s="7"/>
      <c r="GH5" s="7"/>
      <c r="GI5" s="7"/>
      <c r="GJ5" s="7"/>
      <c r="GK5" s="7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x14ac:dyDescent="0.2">
      <c r="A6" s="11"/>
      <c r="B6" s="7"/>
      <c r="C6" s="6" t="s">
        <v>186</v>
      </c>
      <c r="D6" s="6" t="s">
        <v>186</v>
      </c>
      <c r="E6" s="6" t="s">
        <v>186</v>
      </c>
      <c r="F6" s="6" t="s">
        <v>186</v>
      </c>
      <c r="G6" s="6" t="s">
        <v>186</v>
      </c>
      <c r="H6" s="6" t="s">
        <v>186</v>
      </c>
      <c r="I6" s="6" t="s">
        <v>186</v>
      </c>
      <c r="J6" s="6" t="s">
        <v>187</v>
      </c>
      <c r="K6" s="6" t="s">
        <v>187</v>
      </c>
      <c r="L6" s="6" t="s">
        <v>188</v>
      </c>
      <c r="M6" s="6" t="s">
        <v>188</v>
      </c>
      <c r="N6" s="6" t="s">
        <v>188</v>
      </c>
      <c r="O6" s="6" t="s">
        <v>188</v>
      </c>
      <c r="P6" s="6" t="s">
        <v>188</v>
      </c>
      <c r="Q6" s="6" t="s">
        <v>188</v>
      </c>
      <c r="R6" s="6" t="s">
        <v>188</v>
      </c>
      <c r="S6" s="6" t="s">
        <v>189</v>
      </c>
      <c r="T6" s="6" t="s">
        <v>190</v>
      </c>
      <c r="U6" s="6" t="s">
        <v>190</v>
      </c>
      <c r="V6" s="6" t="s">
        <v>190</v>
      </c>
      <c r="W6" s="6" t="s">
        <v>190</v>
      </c>
      <c r="X6" s="6" t="s">
        <v>190</v>
      </c>
      <c r="Y6" s="6" t="s">
        <v>191</v>
      </c>
      <c r="Z6" s="6" t="s">
        <v>191</v>
      </c>
      <c r="AA6" s="6" t="s">
        <v>192</v>
      </c>
      <c r="AB6" s="6" t="s">
        <v>192</v>
      </c>
      <c r="AC6" s="6" t="s">
        <v>193</v>
      </c>
      <c r="AD6" s="6" t="s">
        <v>193</v>
      </c>
      <c r="AE6" s="6" t="s">
        <v>194</v>
      </c>
      <c r="AF6" s="6" t="s">
        <v>194</v>
      </c>
      <c r="AG6" s="6" t="s">
        <v>195</v>
      </c>
      <c r="AH6" s="6" t="s">
        <v>196</v>
      </c>
      <c r="AI6" s="6" t="s">
        <v>196</v>
      </c>
      <c r="AJ6" s="6" t="s">
        <v>196</v>
      </c>
      <c r="AK6" s="6" t="s">
        <v>197</v>
      </c>
      <c r="AL6" s="6" t="s">
        <v>197</v>
      </c>
      <c r="AM6" s="6" t="s">
        <v>198</v>
      </c>
      <c r="AN6" s="6" t="s">
        <v>199</v>
      </c>
      <c r="AO6" s="6" t="s">
        <v>200</v>
      </c>
      <c r="AP6" s="6" t="s">
        <v>201</v>
      </c>
      <c r="AQ6" s="6" t="s">
        <v>202</v>
      </c>
      <c r="AR6" s="6" t="s">
        <v>203</v>
      </c>
      <c r="AS6" s="6" t="s">
        <v>204</v>
      </c>
      <c r="AT6" s="6" t="s">
        <v>205</v>
      </c>
      <c r="AU6" s="6" t="s">
        <v>205</v>
      </c>
      <c r="AV6" s="6" t="s">
        <v>205</v>
      </c>
      <c r="AW6" s="6" t="s">
        <v>205</v>
      </c>
      <c r="AX6" s="6" t="s">
        <v>205</v>
      </c>
      <c r="AY6" s="6" t="s">
        <v>206</v>
      </c>
      <c r="AZ6" s="6" t="s">
        <v>206</v>
      </c>
      <c r="BA6" s="6" t="s">
        <v>206</v>
      </c>
      <c r="BB6" s="6" t="s">
        <v>206</v>
      </c>
      <c r="BC6" s="6" t="s">
        <v>206</v>
      </c>
      <c r="BD6" s="6" t="s">
        <v>206</v>
      </c>
      <c r="BE6" s="6" t="s">
        <v>206</v>
      </c>
      <c r="BF6" s="6" t="s">
        <v>206</v>
      </c>
      <c r="BG6" s="6" t="s">
        <v>206</v>
      </c>
      <c r="BH6" s="6" t="s">
        <v>206</v>
      </c>
      <c r="BI6" s="6" t="s">
        <v>206</v>
      </c>
      <c r="BJ6" s="6" t="s">
        <v>206</v>
      </c>
      <c r="BK6" s="6" t="s">
        <v>206</v>
      </c>
      <c r="BL6" s="6" t="s">
        <v>206</v>
      </c>
      <c r="BM6" s="6" t="s">
        <v>206</v>
      </c>
      <c r="BN6" s="6" t="s">
        <v>207</v>
      </c>
      <c r="BO6" s="6" t="s">
        <v>207</v>
      </c>
      <c r="BP6" s="6" t="s">
        <v>207</v>
      </c>
      <c r="BQ6" s="6" t="s">
        <v>208</v>
      </c>
      <c r="BR6" s="6" t="s">
        <v>208</v>
      </c>
      <c r="BS6" s="6" t="s">
        <v>208</v>
      </c>
      <c r="BT6" s="6" t="s">
        <v>209</v>
      </c>
      <c r="BU6" s="6" t="s">
        <v>210</v>
      </c>
      <c r="BV6" s="6" t="s">
        <v>210</v>
      </c>
      <c r="BW6" s="6" t="s">
        <v>211</v>
      </c>
      <c r="BX6" s="6" t="s">
        <v>212</v>
      </c>
      <c r="BY6" s="6" t="s">
        <v>213</v>
      </c>
      <c r="BZ6" s="6" t="s">
        <v>213</v>
      </c>
      <c r="CA6" s="6" t="s">
        <v>214</v>
      </c>
      <c r="CB6" s="6" t="s">
        <v>215</v>
      </c>
      <c r="CC6" s="6" t="s">
        <v>216</v>
      </c>
      <c r="CD6" s="6" t="s">
        <v>216</v>
      </c>
      <c r="CE6" s="6" t="s">
        <v>217</v>
      </c>
      <c r="CF6" s="6" t="s">
        <v>217</v>
      </c>
      <c r="CG6" s="6" t="s">
        <v>217</v>
      </c>
      <c r="CH6" s="6" t="s">
        <v>217</v>
      </c>
      <c r="CI6" s="6" t="s">
        <v>217</v>
      </c>
      <c r="CJ6" s="6" t="s">
        <v>218</v>
      </c>
      <c r="CK6" s="6" t="s">
        <v>219</v>
      </c>
      <c r="CL6" s="6" t="s">
        <v>219</v>
      </c>
      <c r="CM6" s="6" t="s">
        <v>219</v>
      </c>
      <c r="CN6" s="6" t="s">
        <v>220</v>
      </c>
      <c r="CO6" s="6" t="s">
        <v>220</v>
      </c>
      <c r="CP6" s="6" t="s">
        <v>220</v>
      </c>
      <c r="CQ6" s="6" t="s">
        <v>221</v>
      </c>
      <c r="CR6" s="6" t="s">
        <v>221</v>
      </c>
      <c r="CS6" s="6" t="s">
        <v>221</v>
      </c>
      <c r="CT6" s="6" t="s">
        <v>221</v>
      </c>
      <c r="CU6" s="6" t="s">
        <v>221</v>
      </c>
      <c r="CV6" s="6" t="s">
        <v>221</v>
      </c>
      <c r="CW6" s="6" t="s">
        <v>222</v>
      </c>
      <c r="CX6" s="6" t="s">
        <v>222</v>
      </c>
      <c r="CY6" s="6" t="s">
        <v>222</v>
      </c>
      <c r="CZ6" s="6" t="s">
        <v>223</v>
      </c>
      <c r="DA6" s="6" t="s">
        <v>223</v>
      </c>
      <c r="DB6" s="6" t="s">
        <v>223</v>
      </c>
      <c r="DC6" s="6" t="s">
        <v>223</v>
      </c>
      <c r="DD6" s="6" t="s">
        <v>224</v>
      </c>
      <c r="DE6" s="6" t="s">
        <v>224</v>
      </c>
      <c r="DF6" s="6" t="s">
        <v>224</v>
      </c>
      <c r="DG6" s="6" t="s">
        <v>225</v>
      </c>
      <c r="DH6" s="6" t="s">
        <v>226</v>
      </c>
      <c r="DI6" s="6" t="s">
        <v>227</v>
      </c>
      <c r="DJ6" s="6" t="s">
        <v>227</v>
      </c>
      <c r="DK6" s="6" t="s">
        <v>227</v>
      </c>
      <c r="DL6" s="6" t="s">
        <v>228</v>
      </c>
      <c r="DM6" s="6" t="s">
        <v>228</v>
      </c>
      <c r="DN6" s="6" t="s">
        <v>229</v>
      </c>
      <c r="DO6" s="6" t="s">
        <v>229</v>
      </c>
      <c r="DP6" s="6" t="s">
        <v>229</v>
      </c>
      <c r="DQ6" s="6" t="s">
        <v>229</v>
      </c>
      <c r="DR6" s="6" t="s">
        <v>230</v>
      </c>
      <c r="DS6" s="6" t="s">
        <v>230</v>
      </c>
      <c r="DT6" s="6" t="s">
        <v>230</v>
      </c>
      <c r="DU6" s="6" t="s">
        <v>230</v>
      </c>
      <c r="DV6" s="6" t="s">
        <v>230</v>
      </c>
      <c r="DW6" s="6" t="s">
        <v>230</v>
      </c>
      <c r="DX6" s="6" t="s">
        <v>231</v>
      </c>
      <c r="DY6" s="6" t="s">
        <v>231</v>
      </c>
      <c r="DZ6" s="6" t="s">
        <v>232</v>
      </c>
      <c r="EA6" s="6" t="s">
        <v>232</v>
      </c>
      <c r="EB6" s="6" t="s">
        <v>233</v>
      </c>
      <c r="EC6" s="6" t="s">
        <v>233</v>
      </c>
      <c r="ED6" s="6" t="s">
        <v>234</v>
      </c>
      <c r="EE6" s="6" t="s">
        <v>235</v>
      </c>
      <c r="EF6" s="6" t="s">
        <v>235</v>
      </c>
      <c r="EG6" s="6" t="s">
        <v>235</v>
      </c>
      <c r="EH6" s="6" t="s">
        <v>235</v>
      </c>
      <c r="EI6" s="6" t="s">
        <v>236</v>
      </c>
      <c r="EJ6" s="6" t="s">
        <v>236</v>
      </c>
      <c r="EK6" s="6" t="s">
        <v>237</v>
      </c>
      <c r="EL6" s="6" t="s">
        <v>237</v>
      </c>
      <c r="EM6" s="6" t="s">
        <v>238</v>
      </c>
      <c r="EN6" s="6" t="s">
        <v>238</v>
      </c>
      <c r="EO6" s="6" t="s">
        <v>238</v>
      </c>
      <c r="EP6" s="6" t="s">
        <v>239</v>
      </c>
      <c r="EQ6" s="6" t="s">
        <v>239</v>
      </c>
      <c r="ER6" s="6" t="s">
        <v>239</v>
      </c>
      <c r="ES6" s="6" t="s">
        <v>240</v>
      </c>
      <c r="ET6" s="6" t="s">
        <v>240</v>
      </c>
      <c r="EU6" s="6" t="s">
        <v>240</v>
      </c>
      <c r="EV6" s="6" t="s">
        <v>241</v>
      </c>
      <c r="EW6" s="6" t="s">
        <v>242</v>
      </c>
      <c r="EX6" s="6" t="s">
        <v>242</v>
      </c>
      <c r="EY6" s="6" t="s">
        <v>243</v>
      </c>
      <c r="EZ6" s="6" t="s">
        <v>243</v>
      </c>
      <c r="FA6" s="6" t="s">
        <v>244</v>
      </c>
      <c r="FB6" s="6" t="s">
        <v>245</v>
      </c>
      <c r="FC6" s="6" t="s">
        <v>245</v>
      </c>
      <c r="FD6" s="6" t="s">
        <v>246</v>
      </c>
      <c r="FE6" s="6" t="s">
        <v>246</v>
      </c>
      <c r="FF6" s="6" t="s">
        <v>246</v>
      </c>
      <c r="FG6" s="6" t="s">
        <v>246</v>
      </c>
      <c r="FH6" s="6" t="s">
        <v>246</v>
      </c>
      <c r="FI6" s="6" t="s">
        <v>247</v>
      </c>
      <c r="FJ6" s="6" t="s">
        <v>247</v>
      </c>
      <c r="FK6" s="6" t="s">
        <v>247</v>
      </c>
      <c r="FL6" s="6" t="s">
        <v>247</v>
      </c>
      <c r="FM6" s="6" t="s">
        <v>247</v>
      </c>
      <c r="FN6" s="6" t="s">
        <v>247</v>
      </c>
      <c r="FO6" s="6" t="s">
        <v>247</v>
      </c>
      <c r="FP6" s="6" t="s">
        <v>247</v>
      </c>
      <c r="FQ6" s="6" t="s">
        <v>247</v>
      </c>
      <c r="FR6" s="6" t="s">
        <v>247</v>
      </c>
      <c r="FS6" s="6" t="s">
        <v>247</v>
      </c>
      <c r="FT6" s="6" t="s">
        <v>247</v>
      </c>
      <c r="FU6" s="6" t="s">
        <v>248</v>
      </c>
      <c r="FV6" s="6" t="s">
        <v>248</v>
      </c>
      <c r="FW6" s="6" t="s">
        <v>248</v>
      </c>
      <c r="FX6" s="6" t="s">
        <v>248</v>
      </c>
      <c r="FY6" s="6"/>
      <c r="FZ6" s="6"/>
      <c r="GA6" s="6"/>
      <c r="GB6" s="6"/>
      <c r="GC6" s="6"/>
      <c r="GD6" s="6"/>
      <c r="GE6" s="7"/>
      <c r="GF6" s="7"/>
      <c r="GG6" s="7"/>
      <c r="GH6" s="7"/>
      <c r="GI6" s="7"/>
      <c r="GJ6" s="7"/>
      <c r="GK6" s="7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12" customFormat="1" ht="45" x14ac:dyDescent="0.2">
      <c r="C7" s="13" t="s">
        <v>249</v>
      </c>
      <c r="D7" s="13" t="s">
        <v>250</v>
      </c>
      <c r="E7" s="13" t="s">
        <v>251</v>
      </c>
      <c r="F7" s="14" t="s">
        <v>252</v>
      </c>
      <c r="G7" s="13" t="s">
        <v>253</v>
      </c>
      <c r="H7" s="13" t="s">
        <v>254</v>
      </c>
      <c r="I7" s="13" t="s">
        <v>255</v>
      </c>
      <c r="J7" s="13" t="s">
        <v>256</v>
      </c>
      <c r="K7" s="13" t="s">
        <v>257</v>
      </c>
      <c r="L7" s="13" t="s">
        <v>258</v>
      </c>
      <c r="M7" s="13" t="s">
        <v>259</v>
      </c>
      <c r="N7" s="13" t="s">
        <v>260</v>
      </c>
      <c r="O7" s="13" t="s">
        <v>261</v>
      </c>
      <c r="P7" s="13" t="s">
        <v>262</v>
      </c>
      <c r="Q7" s="13" t="s">
        <v>263</v>
      </c>
      <c r="R7" s="13" t="s">
        <v>264</v>
      </c>
      <c r="S7" s="13" t="s">
        <v>265</v>
      </c>
      <c r="T7" s="13" t="s">
        <v>266</v>
      </c>
      <c r="U7" s="13" t="s">
        <v>267</v>
      </c>
      <c r="V7" s="13" t="s">
        <v>268</v>
      </c>
      <c r="W7" s="13" t="s">
        <v>269</v>
      </c>
      <c r="X7" s="13" t="s">
        <v>270</v>
      </c>
      <c r="Y7" s="13" t="s">
        <v>271</v>
      </c>
      <c r="Z7" s="13" t="s">
        <v>272</v>
      </c>
      <c r="AA7" s="13" t="s">
        <v>273</v>
      </c>
      <c r="AB7" s="13" t="s">
        <v>274</v>
      </c>
      <c r="AC7" s="13" t="s">
        <v>275</v>
      </c>
      <c r="AD7" s="13" t="s">
        <v>276</v>
      </c>
      <c r="AE7" s="13" t="s">
        <v>277</v>
      </c>
      <c r="AF7" s="13" t="s">
        <v>278</v>
      </c>
      <c r="AG7" s="13" t="s">
        <v>279</v>
      </c>
      <c r="AH7" s="13" t="s">
        <v>280</v>
      </c>
      <c r="AI7" s="13" t="s">
        <v>281</v>
      </c>
      <c r="AJ7" s="13" t="s">
        <v>282</v>
      </c>
      <c r="AK7" s="13" t="s">
        <v>283</v>
      </c>
      <c r="AL7" s="13" t="s">
        <v>284</v>
      </c>
      <c r="AM7" s="13" t="s">
        <v>285</v>
      </c>
      <c r="AN7" s="13" t="s">
        <v>286</v>
      </c>
      <c r="AO7" s="13" t="s">
        <v>287</v>
      </c>
      <c r="AP7" s="13" t="s">
        <v>288</v>
      </c>
      <c r="AQ7" s="13" t="s">
        <v>289</v>
      </c>
      <c r="AR7" s="13" t="s">
        <v>290</v>
      </c>
      <c r="AS7" s="13" t="s">
        <v>291</v>
      </c>
      <c r="AT7" s="13" t="s">
        <v>292</v>
      </c>
      <c r="AU7" s="13" t="s">
        <v>293</v>
      </c>
      <c r="AV7" s="13" t="s">
        <v>294</v>
      </c>
      <c r="AW7" s="13" t="s">
        <v>295</v>
      </c>
      <c r="AX7" s="13" t="s">
        <v>296</v>
      </c>
      <c r="AY7" s="13" t="s">
        <v>297</v>
      </c>
      <c r="AZ7" s="13" t="s">
        <v>298</v>
      </c>
      <c r="BA7" s="13" t="s">
        <v>299</v>
      </c>
      <c r="BB7" s="13" t="s">
        <v>300</v>
      </c>
      <c r="BC7" s="13" t="s">
        <v>301</v>
      </c>
      <c r="BD7" s="13" t="s">
        <v>302</v>
      </c>
      <c r="BE7" s="13" t="s">
        <v>303</v>
      </c>
      <c r="BF7" s="13" t="s">
        <v>304</v>
      </c>
      <c r="BG7" s="13" t="s">
        <v>305</v>
      </c>
      <c r="BH7" s="13" t="s">
        <v>306</v>
      </c>
      <c r="BI7" s="13" t="s">
        <v>307</v>
      </c>
      <c r="BJ7" s="13" t="s">
        <v>308</v>
      </c>
      <c r="BK7" s="13" t="s">
        <v>309</v>
      </c>
      <c r="BL7" s="13" t="s">
        <v>310</v>
      </c>
      <c r="BM7" s="13" t="s">
        <v>311</v>
      </c>
      <c r="BN7" s="13" t="s">
        <v>312</v>
      </c>
      <c r="BO7" s="13" t="s">
        <v>313</v>
      </c>
      <c r="BP7" s="13" t="s">
        <v>314</v>
      </c>
      <c r="BQ7" s="13" t="s">
        <v>315</v>
      </c>
      <c r="BR7" s="13" t="s">
        <v>316</v>
      </c>
      <c r="BS7" s="13" t="s">
        <v>317</v>
      </c>
      <c r="BT7" s="13" t="s">
        <v>318</v>
      </c>
      <c r="BU7" s="13" t="s">
        <v>319</v>
      </c>
      <c r="BV7" s="13" t="s">
        <v>320</v>
      </c>
      <c r="BW7" s="13" t="s">
        <v>321</v>
      </c>
      <c r="BX7" s="13" t="s">
        <v>322</v>
      </c>
      <c r="BY7" s="13" t="s">
        <v>323</v>
      </c>
      <c r="BZ7" s="13" t="s">
        <v>324</v>
      </c>
      <c r="CA7" s="13" t="s">
        <v>325</v>
      </c>
      <c r="CB7" s="13" t="s">
        <v>326</v>
      </c>
      <c r="CC7" s="13" t="s">
        <v>327</v>
      </c>
      <c r="CD7" s="13" t="s">
        <v>328</v>
      </c>
      <c r="CE7" s="13" t="s">
        <v>329</v>
      </c>
      <c r="CF7" s="13" t="s">
        <v>330</v>
      </c>
      <c r="CG7" s="13" t="s">
        <v>331</v>
      </c>
      <c r="CH7" s="13" t="s">
        <v>332</v>
      </c>
      <c r="CI7" s="13" t="s">
        <v>333</v>
      </c>
      <c r="CJ7" s="13" t="s">
        <v>334</v>
      </c>
      <c r="CK7" s="13" t="s">
        <v>335</v>
      </c>
      <c r="CL7" s="13" t="s">
        <v>336</v>
      </c>
      <c r="CM7" s="13" t="s">
        <v>337</v>
      </c>
      <c r="CN7" s="13" t="s">
        <v>338</v>
      </c>
      <c r="CO7" s="13" t="s">
        <v>339</v>
      </c>
      <c r="CP7" s="13" t="s">
        <v>340</v>
      </c>
      <c r="CQ7" s="13" t="s">
        <v>341</v>
      </c>
      <c r="CR7" s="13" t="s">
        <v>342</v>
      </c>
      <c r="CS7" s="13" t="s">
        <v>343</v>
      </c>
      <c r="CT7" s="13" t="s">
        <v>344</v>
      </c>
      <c r="CU7" s="13" t="s">
        <v>345</v>
      </c>
      <c r="CV7" s="13" t="s">
        <v>346</v>
      </c>
      <c r="CW7" s="13" t="s">
        <v>347</v>
      </c>
      <c r="CX7" s="13" t="s">
        <v>348</v>
      </c>
      <c r="CY7" s="13" t="s">
        <v>349</v>
      </c>
      <c r="CZ7" s="13" t="s">
        <v>350</v>
      </c>
      <c r="DA7" s="13" t="s">
        <v>351</v>
      </c>
      <c r="DB7" s="13" t="s">
        <v>352</v>
      </c>
      <c r="DC7" s="13" t="s">
        <v>353</v>
      </c>
      <c r="DD7" s="13" t="s">
        <v>354</v>
      </c>
      <c r="DE7" s="13" t="s">
        <v>355</v>
      </c>
      <c r="DF7" s="13" t="s">
        <v>356</v>
      </c>
      <c r="DG7" s="13" t="s">
        <v>357</v>
      </c>
      <c r="DH7" s="13" t="s">
        <v>358</v>
      </c>
      <c r="DI7" s="13" t="s">
        <v>359</v>
      </c>
      <c r="DJ7" s="13" t="s">
        <v>360</v>
      </c>
      <c r="DK7" s="13" t="s">
        <v>361</v>
      </c>
      <c r="DL7" s="13" t="s">
        <v>362</v>
      </c>
      <c r="DM7" s="13" t="s">
        <v>363</v>
      </c>
      <c r="DN7" s="13" t="s">
        <v>364</v>
      </c>
      <c r="DO7" s="13" t="s">
        <v>365</v>
      </c>
      <c r="DP7" s="13" t="s">
        <v>366</v>
      </c>
      <c r="DQ7" s="13" t="s">
        <v>367</v>
      </c>
      <c r="DR7" s="13" t="s">
        <v>368</v>
      </c>
      <c r="DS7" s="13" t="s">
        <v>369</v>
      </c>
      <c r="DT7" s="13" t="s">
        <v>370</v>
      </c>
      <c r="DU7" s="13" t="s">
        <v>371</v>
      </c>
      <c r="DV7" s="13" t="s">
        <v>372</v>
      </c>
      <c r="DW7" s="13" t="s">
        <v>373</v>
      </c>
      <c r="DX7" s="13" t="s">
        <v>374</v>
      </c>
      <c r="DY7" s="13" t="s">
        <v>375</v>
      </c>
      <c r="DZ7" s="13" t="s">
        <v>376</v>
      </c>
      <c r="EA7" s="13" t="s">
        <v>377</v>
      </c>
      <c r="EB7" s="13" t="s">
        <v>378</v>
      </c>
      <c r="EC7" s="13" t="s">
        <v>379</v>
      </c>
      <c r="ED7" s="13" t="s">
        <v>380</v>
      </c>
      <c r="EE7" s="13" t="s">
        <v>381</v>
      </c>
      <c r="EF7" s="13" t="s">
        <v>382</v>
      </c>
      <c r="EG7" s="13" t="s">
        <v>383</v>
      </c>
      <c r="EH7" s="13" t="s">
        <v>384</v>
      </c>
      <c r="EI7" s="13" t="s">
        <v>385</v>
      </c>
      <c r="EJ7" s="13" t="s">
        <v>386</v>
      </c>
      <c r="EK7" s="13" t="s">
        <v>387</v>
      </c>
      <c r="EL7" s="13" t="s">
        <v>388</v>
      </c>
      <c r="EM7" s="13" t="s">
        <v>389</v>
      </c>
      <c r="EN7" s="13" t="s">
        <v>390</v>
      </c>
      <c r="EO7" s="13" t="s">
        <v>391</v>
      </c>
      <c r="EP7" s="13" t="s">
        <v>392</v>
      </c>
      <c r="EQ7" s="13" t="s">
        <v>393</v>
      </c>
      <c r="ER7" s="13" t="s">
        <v>394</v>
      </c>
      <c r="ES7" s="13" t="s">
        <v>395</v>
      </c>
      <c r="ET7" s="13" t="s">
        <v>396</v>
      </c>
      <c r="EU7" s="13" t="s">
        <v>397</v>
      </c>
      <c r="EV7" s="13" t="s">
        <v>398</v>
      </c>
      <c r="EW7" s="13" t="s">
        <v>399</v>
      </c>
      <c r="EX7" s="13" t="s">
        <v>400</v>
      </c>
      <c r="EY7" s="13" t="s">
        <v>401</v>
      </c>
      <c r="EZ7" s="13" t="s">
        <v>402</v>
      </c>
      <c r="FA7" s="13" t="s">
        <v>403</v>
      </c>
      <c r="FB7" s="13" t="s">
        <v>404</v>
      </c>
      <c r="FC7" s="13" t="s">
        <v>405</v>
      </c>
      <c r="FD7" s="13" t="s">
        <v>406</v>
      </c>
      <c r="FE7" s="13" t="s">
        <v>407</v>
      </c>
      <c r="FF7" s="13" t="s">
        <v>408</v>
      </c>
      <c r="FG7" s="13" t="s">
        <v>409</v>
      </c>
      <c r="FH7" s="13" t="s">
        <v>410</v>
      </c>
      <c r="FI7" s="13" t="s">
        <v>411</v>
      </c>
      <c r="FJ7" s="13" t="s">
        <v>412</v>
      </c>
      <c r="FK7" s="13" t="s">
        <v>413</v>
      </c>
      <c r="FL7" s="13" t="s">
        <v>414</v>
      </c>
      <c r="FM7" s="13" t="s">
        <v>415</v>
      </c>
      <c r="FN7" s="13" t="s">
        <v>416</v>
      </c>
      <c r="FO7" s="13" t="s">
        <v>417</v>
      </c>
      <c r="FP7" s="13" t="s">
        <v>418</v>
      </c>
      <c r="FQ7" s="13" t="s">
        <v>419</v>
      </c>
      <c r="FR7" s="13" t="s">
        <v>420</v>
      </c>
      <c r="FS7" s="13" t="s">
        <v>421</v>
      </c>
      <c r="FT7" s="13" t="s">
        <v>422</v>
      </c>
      <c r="FU7" s="13" t="s">
        <v>423</v>
      </c>
      <c r="FV7" s="13" t="s">
        <v>424</v>
      </c>
      <c r="FW7" s="13" t="s">
        <v>425</v>
      </c>
      <c r="FX7" s="13" t="s">
        <v>426</v>
      </c>
      <c r="FY7" s="13" t="s">
        <v>427</v>
      </c>
      <c r="FZ7" s="13" t="s">
        <v>428</v>
      </c>
      <c r="GA7" s="13"/>
      <c r="GB7" s="13"/>
      <c r="GC7" s="13"/>
      <c r="GD7" s="13"/>
      <c r="GE7" s="15"/>
      <c r="GF7" s="15"/>
      <c r="GG7" s="15"/>
      <c r="GH7" s="15"/>
      <c r="GI7" s="15"/>
      <c r="GJ7" s="15"/>
      <c r="GK7" s="15"/>
      <c r="GL7" s="15"/>
      <c r="GM7" s="15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x14ac:dyDescent="0.2">
      <c r="A8" s="6" t="s">
        <v>429</v>
      </c>
      <c r="B8" s="7" t="s">
        <v>430</v>
      </c>
      <c r="C8" s="17">
        <v>7878.5</v>
      </c>
      <c r="D8" s="17">
        <v>32234</v>
      </c>
      <c r="E8" s="17">
        <v>5112</v>
      </c>
      <c r="F8" s="17">
        <v>18108.5</v>
      </c>
      <c r="G8" s="17">
        <v>1114</v>
      </c>
      <c r="H8" s="17">
        <v>1013.5</v>
      </c>
      <c r="I8" s="17">
        <v>7164.5</v>
      </c>
      <c r="J8" s="17">
        <v>2018</v>
      </c>
      <c r="K8" s="17">
        <v>216</v>
      </c>
      <c r="L8" s="17">
        <v>2014</v>
      </c>
      <c r="M8" s="17">
        <v>965</v>
      </c>
      <c r="N8" s="17">
        <v>48019</v>
      </c>
      <c r="O8" s="17">
        <v>12399.5</v>
      </c>
      <c r="P8" s="17">
        <v>233</v>
      </c>
      <c r="Q8" s="17">
        <v>33115</v>
      </c>
      <c r="R8" s="17">
        <v>4686</v>
      </c>
      <c r="S8" s="17">
        <v>1548.5</v>
      </c>
      <c r="T8" s="17">
        <v>134</v>
      </c>
      <c r="U8" s="17">
        <v>50</v>
      </c>
      <c r="V8" s="17">
        <v>225</v>
      </c>
      <c r="W8" s="17">
        <v>129.5</v>
      </c>
      <c r="X8" s="17">
        <v>42</v>
      </c>
      <c r="Y8" s="17">
        <v>728.5</v>
      </c>
      <c r="Z8" s="17">
        <v>206</v>
      </c>
      <c r="AA8" s="17">
        <v>28401</v>
      </c>
      <c r="AB8" s="17">
        <v>25864</v>
      </c>
      <c r="AC8" s="17">
        <v>889</v>
      </c>
      <c r="AD8" s="17">
        <v>1161.5</v>
      </c>
      <c r="AE8" s="17">
        <v>88.5</v>
      </c>
      <c r="AF8" s="17">
        <v>165</v>
      </c>
      <c r="AG8" s="17">
        <v>580</v>
      </c>
      <c r="AH8" s="17">
        <v>942</v>
      </c>
      <c r="AI8" s="17">
        <v>315</v>
      </c>
      <c r="AJ8" s="17">
        <v>128</v>
      </c>
      <c r="AK8" s="17">
        <v>163.5</v>
      </c>
      <c r="AL8" s="17">
        <v>215</v>
      </c>
      <c r="AM8" s="17">
        <v>370</v>
      </c>
      <c r="AN8" s="17">
        <v>308</v>
      </c>
      <c r="AO8" s="17">
        <v>4041.5</v>
      </c>
      <c r="AP8" s="17">
        <v>77430</v>
      </c>
      <c r="AQ8" s="17">
        <v>222</v>
      </c>
      <c r="AR8" s="17">
        <v>57791.5</v>
      </c>
      <c r="AS8" s="17">
        <v>5930</v>
      </c>
      <c r="AT8" s="17">
        <v>2044</v>
      </c>
      <c r="AU8" s="17">
        <v>227</v>
      </c>
      <c r="AV8" s="17">
        <v>289</v>
      </c>
      <c r="AW8" s="17">
        <v>237</v>
      </c>
      <c r="AX8" s="17">
        <v>64.5</v>
      </c>
      <c r="AY8" s="17">
        <v>398</v>
      </c>
      <c r="AZ8" s="17">
        <v>11609</v>
      </c>
      <c r="BA8" s="17">
        <v>8204</v>
      </c>
      <c r="BB8" s="17">
        <v>7080</v>
      </c>
      <c r="BC8" s="17">
        <v>20217</v>
      </c>
      <c r="BD8" s="17">
        <v>3293.5</v>
      </c>
      <c r="BE8" s="17">
        <v>1231</v>
      </c>
      <c r="BF8" s="17">
        <v>23767.5</v>
      </c>
      <c r="BG8" s="17">
        <v>822</v>
      </c>
      <c r="BH8" s="17">
        <v>542.5</v>
      </c>
      <c r="BI8" s="17">
        <v>238</v>
      </c>
      <c r="BJ8" s="17">
        <v>5955.5</v>
      </c>
      <c r="BK8" s="17">
        <v>26186.5</v>
      </c>
      <c r="BL8" s="17">
        <v>109.5</v>
      </c>
      <c r="BM8" s="17">
        <v>270</v>
      </c>
      <c r="BN8" s="17">
        <v>2985.5</v>
      </c>
      <c r="BO8" s="17">
        <v>1217</v>
      </c>
      <c r="BP8" s="17">
        <v>183</v>
      </c>
      <c r="BQ8" s="17">
        <v>4776</v>
      </c>
      <c r="BR8" s="17">
        <v>4113</v>
      </c>
      <c r="BS8" s="17">
        <v>1046.5</v>
      </c>
      <c r="BT8" s="17">
        <v>379</v>
      </c>
      <c r="BU8" s="17">
        <v>359</v>
      </c>
      <c r="BV8" s="17">
        <v>1154</v>
      </c>
      <c r="BW8" s="17">
        <v>1846</v>
      </c>
      <c r="BX8" s="17">
        <v>63.5</v>
      </c>
      <c r="BY8" s="17">
        <v>429.5</v>
      </c>
      <c r="BZ8" s="17">
        <v>185</v>
      </c>
      <c r="CA8" s="17">
        <v>135.5</v>
      </c>
      <c r="CB8" s="17">
        <v>69504.5</v>
      </c>
      <c r="CC8" s="17">
        <v>160</v>
      </c>
      <c r="CD8" s="17">
        <v>74</v>
      </c>
      <c r="CE8" s="17">
        <v>117</v>
      </c>
      <c r="CF8" s="17">
        <v>134</v>
      </c>
      <c r="CG8" s="17">
        <v>186</v>
      </c>
      <c r="CH8" s="17">
        <v>98</v>
      </c>
      <c r="CI8" s="17">
        <v>626</v>
      </c>
      <c r="CJ8" s="17">
        <v>842</v>
      </c>
      <c r="CK8" s="17">
        <v>5194</v>
      </c>
      <c r="CL8" s="17">
        <v>1228</v>
      </c>
      <c r="CM8" s="17">
        <v>665</v>
      </c>
      <c r="CN8" s="17">
        <v>26833.5</v>
      </c>
      <c r="CO8" s="17">
        <v>13571.5</v>
      </c>
      <c r="CP8" s="17">
        <v>921</v>
      </c>
      <c r="CQ8" s="17">
        <v>693.5</v>
      </c>
      <c r="CR8" s="17">
        <v>192</v>
      </c>
      <c r="CS8" s="17">
        <v>302</v>
      </c>
      <c r="CT8" s="17">
        <v>93</v>
      </c>
      <c r="CU8" s="17">
        <v>475</v>
      </c>
      <c r="CV8" s="17">
        <v>26</v>
      </c>
      <c r="CW8" s="17">
        <v>174</v>
      </c>
      <c r="CX8" s="17">
        <v>407</v>
      </c>
      <c r="CY8" s="17">
        <v>33</v>
      </c>
      <c r="CZ8" s="17">
        <v>1727</v>
      </c>
      <c r="DA8" s="17">
        <v>177</v>
      </c>
      <c r="DB8" s="17">
        <v>284</v>
      </c>
      <c r="DC8" s="17">
        <v>125</v>
      </c>
      <c r="DD8" s="17">
        <v>149</v>
      </c>
      <c r="DE8" s="17">
        <v>273</v>
      </c>
      <c r="DF8" s="17">
        <v>18852.5</v>
      </c>
      <c r="DG8" s="17">
        <v>69</v>
      </c>
      <c r="DH8" s="17">
        <v>1769.5</v>
      </c>
      <c r="DI8" s="17">
        <v>2316</v>
      </c>
      <c r="DJ8" s="17">
        <v>621</v>
      </c>
      <c r="DK8" s="17">
        <v>423.5</v>
      </c>
      <c r="DL8" s="17">
        <v>5348.5</v>
      </c>
      <c r="DM8" s="17">
        <v>207</v>
      </c>
      <c r="DN8" s="17">
        <v>1204</v>
      </c>
      <c r="DO8" s="17">
        <v>2939.5</v>
      </c>
      <c r="DP8" s="17">
        <v>186.5</v>
      </c>
      <c r="DQ8" s="17">
        <v>699</v>
      </c>
      <c r="DR8" s="17">
        <v>1245</v>
      </c>
      <c r="DS8" s="17">
        <v>616</v>
      </c>
      <c r="DT8" s="17">
        <v>140.5</v>
      </c>
      <c r="DU8" s="17">
        <v>338</v>
      </c>
      <c r="DV8" s="17">
        <v>200</v>
      </c>
      <c r="DW8" s="17">
        <v>282.5</v>
      </c>
      <c r="DX8" s="17">
        <v>155</v>
      </c>
      <c r="DY8" s="17">
        <v>292</v>
      </c>
      <c r="DZ8" s="17">
        <v>698</v>
      </c>
      <c r="EA8" s="17">
        <v>477</v>
      </c>
      <c r="EB8" s="17">
        <v>527</v>
      </c>
      <c r="EC8" s="17">
        <v>280</v>
      </c>
      <c r="ED8" s="17">
        <v>1531</v>
      </c>
      <c r="EE8" s="17">
        <v>164</v>
      </c>
      <c r="EF8" s="17">
        <v>1320.5</v>
      </c>
      <c r="EG8" s="17">
        <v>234</v>
      </c>
      <c r="EH8" s="17">
        <v>226</v>
      </c>
      <c r="EI8" s="17">
        <v>13240</v>
      </c>
      <c r="EJ8" s="17">
        <v>9255</v>
      </c>
      <c r="EK8" s="17">
        <v>632</v>
      </c>
      <c r="EL8" s="17">
        <v>431</v>
      </c>
      <c r="EM8" s="17">
        <v>371</v>
      </c>
      <c r="EN8" s="17">
        <v>963</v>
      </c>
      <c r="EO8" s="17">
        <v>301</v>
      </c>
      <c r="EP8" s="17">
        <v>360.5</v>
      </c>
      <c r="EQ8" s="17">
        <v>2406</v>
      </c>
      <c r="ER8" s="17">
        <v>277</v>
      </c>
      <c r="ES8" s="17">
        <v>133.5</v>
      </c>
      <c r="ET8" s="17">
        <v>193</v>
      </c>
      <c r="EU8" s="17">
        <v>526</v>
      </c>
      <c r="EV8" s="17">
        <v>74</v>
      </c>
      <c r="EW8" s="17">
        <v>825</v>
      </c>
      <c r="EX8" s="17">
        <v>158</v>
      </c>
      <c r="EY8" s="17">
        <v>743</v>
      </c>
      <c r="EZ8" s="17">
        <v>119</v>
      </c>
      <c r="FA8" s="17">
        <v>3189</v>
      </c>
      <c r="FB8" s="17">
        <v>309</v>
      </c>
      <c r="FC8" s="17">
        <v>1573.5</v>
      </c>
      <c r="FD8" s="17">
        <v>351.5</v>
      </c>
      <c r="FE8" s="17">
        <v>78</v>
      </c>
      <c r="FF8" s="17">
        <v>186</v>
      </c>
      <c r="FG8" s="17">
        <v>119</v>
      </c>
      <c r="FH8" s="17">
        <v>65</v>
      </c>
      <c r="FI8" s="17">
        <v>1635.5</v>
      </c>
      <c r="FJ8" s="17">
        <v>1843</v>
      </c>
      <c r="FK8" s="17">
        <v>2323</v>
      </c>
      <c r="FL8" s="17">
        <v>7308.5</v>
      </c>
      <c r="FM8" s="17">
        <v>3375</v>
      </c>
      <c r="FN8" s="17">
        <v>19806.5</v>
      </c>
      <c r="FO8" s="17">
        <v>989</v>
      </c>
      <c r="FP8" s="17">
        <v>2114.5</v>
      </c>
      <c r="FQ8" s="17">
        <v>919</v>
      </c>
      <c r="FR8" s="17">
        <v>163</v>
      </c>
      <c r="FS8" s="17">
        <v>171</v>
      </c>
      <c r="FT8" s="17">
        <v>56</v>
      </c>
      <c r="FU8" s="17">
        <v>751</v>
      </c>
      <c r="FV8" s="17">
        <v>634</v>
      </c>
      <c r="FW8" s="17">
        <v>159</v>
      </c>
      <c r="FX8" s="17">
        <v>50</v>
      </c>
      <c r="FY8" s="18"/>
      <c r="FZ8" s="18">
        <f t="shared" ref="FZ8:FZ17" si="0">SUM(C8:FX8)</f>
        <v>763842</v>
      </c>
      <c r="GA8" s="18"/>
      <c r="GB8" s="18"/>
      <c r="GC8" s="6"/>
      <c r="GD8" s="18"/>
      <c r="GE8" s="18"/>
      <c r="GF8" s="18"/>
      <c r="GG8" s="7"/>
      <c r="GH8" s="7"/>
      <c r="GI8" s="7"/>
      <c r="GJ8" s="7"/>
      <c r="GK8" s="7"/>
      <c r="GL8" s="7"/>
      <c r="GM8" s="7"/>
    </row>
    <row r="9" spans="1:256" x14ac:dyDescent="0.2">
      <c r="A9" s="6" t="s">
        <v>431</v>
      </c>
      <c r="B9" s="7" t="s">
        <v>432</v>
      </c>
      <c r="C9" s="19">
        <v>592</v>
      </c>
      <c r="D9" s="20">
        <v>2398</v>
      </c>
      <c r="E9" s="20">
        <v>396</v>
      </c>
      <c r="F9" s="20">
        <v>1395</v>
      </c>
      <c r="G9" s="20">
        <v>86</v>
      </c>
      <c r="H9" s="20">
        <v>75</v>
      </c>
      <c r="I9" s="20">
        <v>575.5</v>
      </c>
      <c r="J9" s="20">
        <v>150</v>
      </c>
      <c r="K9" s="20">
        <v>17</v>
      </c>
      <c r="L9" s="20">
        <v>186</v>
      </c>
      <c r="M9" s="20">
        <v>77</v>
      </c>
      <c r="N9" s="20">
        <v>3252</v>
      </c>
      <c r="O9" s="20">
        <v>887</v>
      </c>
      <c r="P9" s="20">
        <v>34</v>
      </c>
      <c r="Q9" s="20">
        <v>2830</v>
      </c>
      <c r="R9" s="20">
        <v>168.5</v>
      </c>
      <c r="S9" s="20">
        <v>111.5</v>
      </c>
      <c r="T9" s="20">
        <v>9</v>
      </c>
      <c r="U9" s="20">
        <v>3</v>
      </c>
      <c r="V9" s="20">
        <v>23</v>
      </c>
      <c r="W9" s="20">
        <v>10.5</v>
      </c>
      <c r="X9" s="20">
        <v>2</v>
      </c>
      <c r="Y9" s="20">
        <v>36</v>
      </c>
      <c r="Z9" s="20">
        <v>11</v>
      </c>
      <c r="AA9" s="20">
        <v>2275.5</v>
      </c>
      <c r="AB9" s="20">
        <v>1727.5</v>
      </c>
      <c r="AC9" s="20">
        <v>64</v>
      </c>
      <c r="AD9" s="20">
        <v>85</v>
      </c>
      <c r="AE9" s="20">
        <v>5</v>
      </c>
      <c r="AF9" s="20">
        <v>9</v>
      </c>
      <c r="AG9" s="20">
        <v>51</v>
      </c>
      <c r="AH9" s="20">
        <v>63</v>
      </c>
      <c r="AI9" s="20">
        <v>15</v>
      </c>
      <c r="AJ9" s="20">
        <v>12</v>
      </c>
      <c r="AK9" s="20">
        <v>14</v>
      </c>
      <c r="AL9" s="20">
        <v>22</v>
      </c>
      <c r="AM9" s="20">
        <v>32</v>
      </c>
      <c r="AN9" s="20">
        <v>22</v>
      </c>
      <c r="AO9" s="20">
        <v>302.5</v>
      </c>
      <c r="AP9" s="20">
        <v>6415</v>
      </c>
      <c r="AQ9" s="20">
        <v>18</v>
      </c>
      <c r="AR9" s="20">
        <v>4154.5</v>
      </c>
      <c r="AS9" s="20">
        <v>453</v>
      </c>
      <c r="AT9" s="20">
        <v>179</v>
      </c>
      <c r="AU9" s="20">
        <v>26</v>
      </c>
      <c r="AV9" s="20">
        <v>14</v>
      </c>
      <c r="AW9" s="20">
        <v>15</v>
      </c>
      <c r="AX9" s="20">
        <v>6</v>
      </c>
      <c r="AY9" s="20">
        <v>26</v>
      </c>
      <c r="AZ9" s="20">
        <v>1084.5</v>
      </c>
      <c r="BA9" s="20">
        <v>719.5</v>
      </c>
      <c r="BB9" s="20">
        <v>719</v>
      </c>
      <c r="BC9" s="20">
        <v>1791</v>
      </c>
      <c r="BD9" s="20">
        <v>240</v>
      </c>
      <c r="BE9" s="20">
        <v>62</v>
      </c>
      <c r="BF9" s="20">
        <v>1531</v>
      </c>
      <c r="BG9" s="20">
        <v>65.5</v>
      </c>
      <c r="BH9" s="20">
        <v>31</v>
      </c>
      <c r="BI9" s="20">
        <v>19</v>
      </c>
      <c r="BJ9" s="20">
        <v>362</v>
      </c>
      <c r="BK9" s="20">
        <v>1785.5</v>
      </c>
      <c r="BL9" s="20">
        <v>8</v>
      </c>
      <c r="BM9" s="20">
        <v>19</v>
      </c>
      <c r="BN9" s="20">
        <v>248</v>
      </c>
      <c r="BO9" s="20">
        <v>112.5</v>
      </c>
      <c r="BP9" s="20">
        <v>10</v>
      </c>
      <c r="BQ9" s="20">
        <v>383.5</v>
      </c>
      <c r="BR9" s="20">
        <v>351.5</v>
      </c>
      <c r="BS9" s="20">
        <v>90</v>
      </c>
      <c r="BT9" s="20">
        <v>32</v>
      </c>
      <c r="BU9" s="20">
        <v>34</v>
      </c>
      <c r="BV9" s="20">
        <v>89</v>
      </c>
      <c r="BW9" s="20">
        <v>155</v>
      </c>
      <c r="BX9" s="20">
        <v>5</v>
      </c>
      <c r="BY9" s="20">
        <v>35.5</v>
      </c>
      <c r="BZ9" s="20">
        <v>13</v>
      </c>
      <c r="CA9" s="20">
        <v>17</v>
      </c>
      <c r="CB9" s="20">
        <v>5455.5</v>
      </c>
      <c r="CC9" s="20">
        <v>25</v>
      </c>
      <c r="CD9" s="20">
        <v>8.5</v>
      </c>
      <c r="CE9" s="20">
        <v>7</v>
      </c>
      <c r="CF9" s="20">
        <v>6</v>
      </c>
      <c r="CG9" s="20">
        <v>21</v>
      </c>
      <c r="CH9" s="20">
        <v>3</v>
      </c>
      <c r="CI9" s="20">
        <v>53</v>
      </c>
      <c r="CJ9" s="20">
        <v>77</v>
      </c>
      <c r="CK9" s="20">
        <v>360.5</v>
      </c>
      <c r="CL9" s="20">
        <v>92</v>
      </c>
      <c r="CM9" s="20">
        <v>52</v>
      </c>
      <c r="CN9" s="20">
        <v>2019</v>
      </c>
      <c r="CO9" s="20">
        <v>1107.5</v>
      </c>
      <c r="CP9" s="20">
        <v>74.5</v>
      </c>
      <c r="CQ9" s="20">
        <v>91</v>
      </c>
      <c r="CR9" s="20">
        <v>21</v>
      </c>
      <c r="CS9" s="20">
        <v>12</v>
      </c>
      <c r="CT9" s="20">
        <v>8</v>
      </c>
      <c r="CU9" s="20">
        <v>26</v>
      </c>
      <c r="CV9" s="20">
        <v>2</v>
      </c>
      <c r="CW9" s="20">
        <v>13</v>
      </c>
      <c r="CX9" s="20">
        <v>41</v>
      </c>
      <c r="CY9" s="20">
        <v>3</v>
      </c>
      <c r="CZ9" s="20">
        <v>147</v>
      </c>
      <c r="DA9" s="20">
        <v>18</v>
      </c>
      <c r="DB9" s="20">
        <v>21</v>
      </c>
      <c r="DC9" s="20">
        <v>14</v>
      </c>
      <c r="DD9" s="20">
        <v>5</v>
      </c>
      <c r="DE9" s="20">
        <v>13</v>
      </c>
      <c r="DF9" s="20">
        <v>1469</v>
      </c>
      <c r="DG9" s="20">
        <v>9</v>
      </c>
      <c r="DH9" s="20">
        <v>151.5</v>
      </c>
      <c r="DI9" s="20">
        <v>175.5</v>
      </c>
      <c r="DJ9" s="20">
        <v>38</v>
      </c>
      <c r="DK9" s="20">
        <v>29</v>
      </c>
      <c r="DL9" s="20">
        <v>383.5</v>
      </c>
      <c r="DM9" s="20">
        <v>30</v>
      </c>
      <c r="DN9" s="20">
        <v>103</v>
      </c>
      <c r="DO9" s="20">
        <v>250</v>
      </c>
      <c r="DP9" s="20">
        <v>14</v>
      </c>
      <c r="DQ9" s="20">
        <v>55</v>
      </c>
      <c r="DR9" s="20">
        <v>103.5</v>
      </c>
      <c r="DS9" s="20">
        <v>57</v>
      </c>
      <c r="DT9" s="20">
        <v>9</v>
      </c>
      <c r="DU9" s="20">
        <v>28</v>
      </c>
      <c r="DV9" s="20">
        <v>17</v>
      </c>
      <c r="DW9" s="20">
        <v>29</v>
      </c>
      <c r="DX9" s="20">
        <v>17</v>
      </c>
      <c r="DY9" s="20">
        <v>17</v>
      </c>
      <c r="DZ9" s="20">
        <v>58</v>
      </c>
      <c r="EA9" s="20">
        <v>45</v>
      </c>
      <c r="EB9" s="20">
        <v>49</v>
      </c>
      <c r="EC9" s="20">
        <v>25</v>
      </c>
      <c r="ED9" s="20">
        <v>101</v>
      </c>
      <c r="EE9" s="20">
        <v>17</v>
      </c>
      <c r="EF9" s="20">
        <v>132</v>
      </c>
      <c r="EG9" s="20">
        <v>10</v>
      </c>
      <c r="EH9" s="20">
        <v>17</v>
      </c>
      <c r="EI9" s="20">
        <v>1163</v>
      </c>
      <c r="EJ9" s="20">
        <v>652</v>
      </c>
      <c r="EK9" s="20">
        <v>46</v>
      </c>
      <c r="EL9" s="20">
        <v>35</v>
      </c>
      <c r="EM9" s="20">
        <v>32</v>
      </c>
      <c r="EN9" s="20">
        <v>53</v>
      </c>
      <c r="EO9" s="20">
        <v>27</v>
      </c>
      <c r="EP9" s="20">
        <v>37</v>
      </c>
      <c r="EQ9" s="20">
        <v>179</v>
      </c>
      <c r="ER9" s="20">
        <v>24</v>
      </c>
      <c r="ES9" s="20">
        <v>12</v>
      </c>
      <c r="ET9" s="20">
        <v>9</v>
      </c>
      <c r="EU9" s="20">
        <v>50</v>
      </c>
      <c r="EV9" s="20">
        <v>5</v>
      </c>
      <c r="EW9" s="20">
        <v>51</v>
      </c>
      <c r="EX9" s="20">
        <v>15</v>
      </c>
      <c r="EY9" s="20">
        <v>10</v>
      </c>
      <c r="EZ9" s="20">
        <v>14</v>
      </c>
      <c r="FA9" s="20">
        <v>287</v>
      </c>
      <c r="FB9" s="20">
        <v>25</v>
      </c>
      <c r="FC9" s="20">
        <v>130</v>
      </c>
      <c r="FD9" s="20">
        <v>43</v>
      </c>
      <c r="FE9" s="20">
        <v>8</v>
      </c>
      <c r="FF9" s="20">
        <v>13</v>
      </c>
      <c r="FG9" s="20">
        <v>6</v>
      </c>
      <c r="FH9" s="20">
        <v>0</v>
      </c>
      <c r="FI9" s="20">
        <v>142</v>
      </c>
      <c r="FJ9" s="20">
        <v>146</v>
      </c>
      <c r="FK9" s="20">
        <v>201</v>
      </c>
      <c r="FL9" s="20">
        <v>539.5</v>
      </c>
      <c r="FM9" s="20">
        <v>269</v>
      </c>
      <c r="FN9" s="20">
        <v>1838.5</v>
      </c>
      <c r="FO9" s="20">
        <v>97</v>
      </c>
      <c r="FP9" s="20">
        <v>181</v>
      </c>
      <c r="FQ9" s="20">
        <v>90</v>
      </c>
      <c r="FR9" s="20">
        <v>14</v>
      </c>
      <c r="FS9" s="20">
        <v>12</v>
      </c>
      <c r="FT9" s="20">
        <v>3.5</v>
      </c>
      <c r="FU9" s="20">
        <v>61</v>
      </c>
      <c r="FV9" s="20">
        <v>55</v>
      </c>
      <c r="FW9" s="20">
        <v>13</v>
      </c>
      <c r="FX9" s="20">
        <v>3</v>
      </c>
      <c r="FY9" s="18"/>
      <c r="FZ9" s="18">
        <f t="shared" si="0"/>
        <v>59171</v>
      </c>
      <c r="GA9" s="18"/>
      <c r="GB9" s="18"/>
      <c r="GC9" s="6"/>
      <c r="GD9" s="18"/>
      <c r="GE9" s="18"/>
      <c r="GF9" s="18"/>
      <c r="GG9" s="7"/>
      <c r="GH9" s="7"/>
      <c r="GI9" s="7"/>
      <c r="GJ9" s="7"/>
      <c r="GK9" s="7"/>
      <c r="GL9" s="7"/>
      <c r="GM9" s="7"/>
    </row>
    <row r="10" spans="1:256" x14ac:dyDescent="0.2">
      <c r="A10" s="6" t="s">
        <v>433</v>
      </c>
      <c r="B10" s="7" t="s">
        <v>434</v>
      </c>
      <c r="C10" s="19">
        <v>0</v>
      </c>
      <c r="D10" s="20">
        <v>1</v>
      </c>
      <c r="E10" s="20">
        <v>0</v>
      </c>
      <c r="F10" s="20">
        <v>0</v>
      </c>
      <c r="G10" s="20">
        <v>0</v>
      </c>
      <c r="H10" s="20">
        <v>0</v>
      </c>
      <c r="I10" s="20">
        <v>0.5</v>
      </c>
      <c r="J10" s="20">
        <v>0</v>
      </c>
      <c r="K10" s="20">
        <v>0</v>
      </c>
      <c r="L10" s="20">
        <v>0</v>
      </c>
      <c r="M10" s="20">
        <v>0</v>
      </c>
      <c r="N10" s="20">
        <v>21</v>
      </c>
      <c r="O10" s="20">
        <v>0</v>
      </c>
      <c r="P10" s="20">
        <v>0</v>
      </c>
      <c r="Q10" s="20">
        <v>31</v>
      </c>
      <c r="R10" s="20">
        <v>0</v>
      </c>
      <c r="S10" s="20">
        <v>2.5</v>
      </c>
      <c r="T10" s="20">
        <v>0</v>
      </c>
      <c r="U10" s="20">
        <v>0</v>
      </c>
      <c r="V10" s="20">
        <v>0</v>
      </c>
      <c r="W10" s="20">
        <v>7.5</v>
      </c>
      <c r="X10" s="20">
        <v>0</v>
      </c>
      <c r="Y10" s="20">
        <v>0</v>
      </c>
      <c r="Z10" s="20">
        <v>0</v>
      </c>
      <c r="AA10" s="20">
        <v>32.5</v>
      </c>
      <c r="AB10" s="20">
        <v>1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5.5</v>
      </c>
      <c r="AP10" s="20">
        <v>0</v>
      </c>
      <c r="AQ10" s="20">
        <v>0</v>
      </c>
      <c r="AR10" s="20">
        <v>73.5</v>
      </c>
      <c r="AS10" s="20">
        <v>0</v>
      </c>
      <c r="AT10" s="20">
        <v>6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22.5</v>
      </c>
      <c r="BA10" s="20">
        <v>0.5</v>
      </c>
      <c r="BB10" s="20">
        <v>0</v>
      </c>
      <c r="BC10" s="20">
        <v>2</v>
      </c>
      <c r="BD10" s="20">
        <v>0</v>
      </c>
      <c r="BE10" s="20">
        <v>0</v>
      </c>
      <c r="BF10" s="20">
        <v>202</v>
      </c>
      <c r="BG10" s="20">
        <v>0</v>
      </c>
      <c r="BH10" s="20">
        <v>0</v>
      </c>
      <c r="BI10" s="20">
        <v>0</v>
      </c>
      <c r="BJ10" s="20">
        <v>17</v>
      </c>
      <c r="BK10" s="20">
        <v>47.5</v>
      </c>
      <c r="BL10" s="20">
        <v>0</v>
      </c>
      <c r="BM10" s="20">
        <v>0</v>
      </c>
      <c r="BN10" s="20">
        <v>0</v>
      </c>
      <c r="BO10" s="20">
        <v>0.5</v>
      </c>
      <c r="BP10" s="20">
        <v>0</v>
      </c>
      <c r="BQ10" s="20">
        <v>1.5</v>
      </c>
      <c r="BR10" s="20">
        <v>0.5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0.5</v>
      </c>
      <c r="BZ10" s="20">
        <v>0</v>
      </c>
      <c r="CA10" s="20">
        <v>0</v>
      </c>
      <c r="CB10" s="20">
        <v>104.5</v>
      </c>
      <c r="CC10" s="20">
        <v>0</v>
      </c>
      <c r="CD10" s="20">
        <v>6.5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11.5</v>
      </c>
      <c r="CL10" s="20">
        <v>0</v>
      </c>
      <c r="CM10" s="20">
        <v>7</v>
      </c>
      <c r="CN10" s="20">
        <v>69</v>
      </c>
      <c r="CO10" s="20">
        <v>11.5</v>
      </c>
      <c r="CP10" s="20">
        <v>2.5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16</v>
      </c>
      <c r="DG10" s="20">
        <v>0</v>
      </c>
      <c r="DH10" s="20">
        <v>2.5</v>
      </c>
      <c r="DI10" s="20">
        <v>0.5</v>
      </c>
      <c r="DJ10" s="20">
        <v>0</v>
      </c>
      <c r="DK10" s="20">
        <v>0</v>
      </c>
      <c r="DL10" s="20">
        <v>0.5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0.5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0.5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5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2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65.5</v>
      </c>
      <c r="FM10" s="20">
        <v>0</v>
      </c>
      <c r="FN10" s="20">
        <v>7.5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18"/>
      <c r="FZ10" s="18">
        <f t="shared" si="0"/>
        <v>789.5</v>
      </c>
      <c r="GA10" s="18"/>
      <c r="GB10" s="18"/>
      <c r="GC10" s="6"/>
      <c r="GD10" s="18"/>
      <c r="GE10" s="18"/>
      <c r="GF10" s="18"/>
      <c r="GG10" s="7"/>
      <c r="GH10" s="7"/>
      <c r="GI10" s="7"/>
      <c r="GJ10" s="7"/>
      <c r="GK10" s="7"/>
      <c r="GL10" s="7"/>
      <c r="GM10" s="7"/>
    </row>
    <row r="11" spans="1:256" x14ac:dyDescent="0.2">
      <c r="A11" s="21" t="s">
        <v>435</v>
      </c>
      <c r="B11" s="18" t="s">
        <v>436</v>
      </c>
      <c r="C11" s="22">
        <v>38</v>
      </c>
      <c r="D11" s="23">
        <v>149</v>
      </c>
      <c r="E11" s="23">
        <v>37</v>
      </c>
      <c r="F11" s="23">
        <v>109.5</v>
      </c>
      <c r="G11" s="23">
        <v>8.5</v>
      </c>
      <c r="H11" s="23">
        <v>11</v>
      </c>
      <c r="I11" s="23">
        <v>45</v>
      </c>
      <c r="J11" s="23">
        <v>3.5</v>
      </c>
      <c r="K11" s="23">
        <v>0.5</v>
      </c>
      <c r="L11" s="23">
        <v>20.5</v>
      </c>
      <c r="M11" s="23">
        <v>5</v>
      </c>
      <c r="N11" s="23">
        <v>237.5</v>
      </c>
      <c r="O11" s="23">
        <v>56</v>
      </c>
      <c r="P11" s="23">
        <v>3.5</v>
      </c>
      <c r="Q11" s="23">
        <v>192.5</v>
      </c>
      <c r="R11" s="23">
        <v>5</v>
      </c>
      <c r="S11" s="23">
        <v>4.5</v>
      </c>
      <c r="T11" s="23">
        <v>1.5</v>
      </c>
      <c r="U11" s="23">
        <v>1.5</v>
      </c>
      <c r="V11" s="23">
        <v>2</v>
      </c>
      <c r="W11" s="23">
        <v>2</v>
      </c>
      <c r="X11" s="23">
        <v>0</v>
      </c>
      <c r="Y11" s="23">
        <v>2</v>
      </c>
      <c r="Z11" s="23">
        <v>2</v>
      </c>
      <c r="AA11" s="23">
        <v>172</v>
      </c>
      <c r="AB11" s="23">
        <v>115</v>
      </c>
      <c r="AC11" s="23">
        <v>7</v>
      </c>
      <c r="AD11" s="23">
        <v>6</v>
      </c>
      <c r="AE11" s="23">
        <v>0</v>
      </c>
      <c r="AF11" s="23">
        <v>0.5</v>
      </c>
      <c r="AG11" s="23">
        <v>1</v>
      </c>
      <c r="AH11" s="23">
        <v>3</v>
      </c>
      <c r="AI11" s="23">
        <v>1.5</v>
      </c>
      <c r="AJ11" s="23">
        <v>0.5</v>
      </c>
      <c r="AK11" s="23">
        <v>0</v>
      </c>
      <c r="AL11" s="23">
        <v>0.5</v>
      </c>
      <c r="AM11" s="23">
        <v>1</v>
      </c>
      <c r="AN11" s="23">
        <v>1.5</v>
      </c>
      <c r="AO11" s="23">
        <v>16.5</v>
      </c>
      <c r="AP11" s="23">
        <v>266.5</v>
      </c>
      <c r="AQ11" s="23">
        <v>1</v>
      </c>
      <c r="AR11" s="23">
        <v>297</v>
      </c>
      <c r="AS11" s="23">
        <v>44.5</v>
      </c>
      <c r="AT11" s="23">
        <v>10</v>
      </c>
      <c r="AU11" s="23">
        <v>2</v>
      </c>
      <c r="AV11" s="23">
        <v>1</v>
      </c>
      <c r="AW11" s="23">
        <v>2</v>
      </c>
      <c r="AX11" s="23">
        <v>1</v>
      </c>
      <c r="AY11" s="23">
        <v>2</v>
      </c>
      <c r="AZ11" s="23">
        <v>32.5</v>
      </c>
      <c r="BA11" s="23">
        <v>59.5</v>
      </c>
      <c r="BB11" s="23">
        <v>64.5</v>
      </c>
      <c r="BC11" s="23">
        <v>85.5</v>
      </c>
      <c r="BD11" s="23">
        <v>11.5</v>
      </c>
      <c r="BE11" s="23">
        <v>2.5</v>
      </c>
      <c r="BF11" s="23">
        <v>54.5</v>
      </c>
      <c r="BG11" s="23">
        <v>5</v>
      </c>
      <c r="BH11" s="23">
        <v>2.5</v>
      </c>
      <c r="BI11" s="23">
        <v>1</v>
      </c>
      <c r="BJ11" s="23">
        <v>15</v>
      </c>
      <c r="BK11" s="23">
        <v>69</v>
      </c>
      <c r="BL11" s="23">
        <v>0</v>
      </c>
      <c r="BM11" s="23">
        <v>2</v>
      </c>
      <c r="BN11" s="23">
        <v>32.5</v>
      </c>
      <c r="BO11" s="23">
        <v>11.5</v>
      </c>
      <c r="BP11" s="23">
        <v>1</v>
      </c>
      <c r="BQ11" s="23">
        <v>22</v>
      </c>
      <c r="BR11" s="23">
        <v>23.5</v>
      </c>
      <c r="BS11" s="23">
        <v>2</v>
      </c>
      <c r="BT11" s="23">
        <v>1.5</v>
      </c>
      <c r="BU11" s="23">
        <v>5</v>
      </c>
      <c r="BV11" s="23">
        <v>5.5</v>
      </c>
      <c r="BW11" s="23">
        <v>5.5</v>
      </c>
      <c r="BX11" s="23">
        <v>0.5</v>
      </c>
      <c r="BY11" s="23">
        <v>1</v>
      </c>
      <c r="BZ11" s="23">
        <v>1</v>
      </c>
      <c r="CA11" s="23">
        <v>0.5</v>
      </c>
      <c r="CB11" s="23">
        <v>263.5</v>
      </c>
      <c r="CC11" s="23">
        <v>2</v>
      </c>
      <c r="CD11" s="23">
        <v>1.5</v>
      </c>
      <c r="CE11" s="23">
        <v>1.5</v>
      </c>
      <c r="CF11" s="23">
        <v>1.5</v>
      </c>
      <c r="CG11" s="23">
        <v>2</v>
      </c>
      <c r="CH11" s="23">
        <v>1</v>
      </c>
      <c r="CI11" s="23">
        <v>8.5</v>
      </c>
      <c r="CJ11" s="23">
        <v>6.5</v>
      </c>
      <c r="CK11" s="23">
        <v>29</v>
      </c>
      <c r="CL11" s="23">
        <v>5</v>
      </c>
      <c r="CM11" s="23">
        <v>4.5</v>
      </c>
      <c r="CN11" s="23">
        <v>76.5</v>
      </c>
      <c r="CO11" s="23">
        <v>88.5</v>
      </c>
      <c r="CP11" s="23">
        <v>2.5</v>
      </c>
      <c r="CQ11" s="23">
        <v>5</v>
      </c>
      <c r="CR11" s="23">
        <v>1.5</v>
      </c>
      <c r="CS11" s="23">
        <v>0</v>
      </c>
      <c r="CT11" s="23">
        <v>0.5</v>
      </c>
      <c r="CU11" s="23">
        <v>0</v>
      </c>
      <c r="CV11" s="23">
        <v>0</v>
      </c>
      <c r="CW11" s="23">
        <v>1.5</v>
      </c>
      <c r="CX11" s="23">
        <v>6</v>
      </c>
      <c r="CY11" s="23">
        <v>0.5</v>
      </c>
      <c r="CZ11" s="23">
        <v>14</v>
      </c>
      <c r="DA11" s="23">
        <v>2</v>
      </c>
      <c r="DB11" s="23">
        <v>3.5</v>
      </c>
      <c r="DC11" s="23">
        <v>3</v>
      </c>
      <c r="DD11" s="23">
        <v>2</v>
      </c>
      <c r="DE11" s="23">
        <v>1.5</v>
      </c>
      <c r="DF11" s="23">
        <v>138.5</v>
      </c>
      <c r="DG11" s="23">
        <v>1</v>
      </c>
      <c r="DH11" s="23">
        <v>24</v>
      </c>
      <c r="DI11" s="23">
        <v>3.5</v>
      </c>
      <c r="DJ11" s="23">
        <v>3.5</v>
      </c>
      <c r="DK11" s="23">
        <v>1.5</v>
      </c>
      <c r="DL11" s="23">
        <v>34</v>
      </c>
      <c r="DM11" s="23">
        <v>1</v>
      </c>
      <c r="DN11" s="23">
        <v>14</v>
      </c>
      <c r="DO11" s="23">
        <v>23</v>
      </c>
      <c r="DP11" s="23">
        <v>3</v>
      </c>
      <c r="DQ11" s="23">
        <v>10</v>
      </c>
      <c r="DR11" s="23">
        <v>5.5</v>
      </c>
      <c r="DS11" s="23">
        <v>6.5</v>
      </c>
      <c r="DT11" s="23">
        <v>0.5</v>
      </c>
      <c r="DU11" s="23">
        <v>1.5</v>
      </c>
      <c r="DV11" s="23">
        <v>0</v>
      </c>
      <c r="DW11" s="23">
        <v>0</v>
      </c>
      <c r="DX11" s="23">
        <v>2</v>
      </c>
      <c r="DY11" s="23">
        <v>1.5</v>
      </c>
      <c r="DZ11" s="23">
        <v>4</v>
      </c>
      <c r="EA11" s="23">
        <v>3.5</v>
      </c>
      <c r="EB11" s="23">
        <v>6</v>
      </c>
      <c r="EC11" s="23">
        <v>6</v>
      </c>
      <c r="ED11" s="23">
        <v>3.5</v>
      </c>
      <c r="EE11" s="23">
        <v>0</v>
      </c>
      <c r="EF11" s="23">
        <v>21</v>
      </c>
      <c r="EG11" s="23">
        <v>3</v>
      </c>
      <c r="EH11" s="23">
        <v>0.5</v>
      </c>
      <c r="EI11" s="23">
        <v>21.5</v>
      </c>
      <c r="EJ11" s="23">
        <v>30.5</v>
      </c>
      <c r="EK11" s="23">
        <v>3</v>
      </c>
      <c r="EL11" s="23">
        <v>2</v>
      </c>
      <c r="EM11" s="23">
        <v>4</v>
      </c>
      <c r="EN11" s="23">
        <v>6</v>
      </c>
      <c r="EO11" s="23">
        <v>1</v>
      </c>
      <c r="EP11" s="23">
        <v>1</v>
      </c>
      <c r="EQ11" s="23">
        <v>4.5</v>
      </c>
      <c r="ER11" s="23">
        <v>2</v>
      </c>
      <c r="ES11" s="23">
        <v>0</v>
      </c>
      <c r="ET11" s="23">
        <v>0</v>
      </c>
      <c r="EU11" s="23">
        <v>6.5</v>
      </c>
      <c r="EV11" s="23">
        <v>0</v>
      </c>
      <c r="EW11" s="23">
        <v>3.5</v>
      </c>
      <c r="EX11" s="23">
        <v>1.5</v>
      </c>
      <c r="EY11" s="23">
        <v>2.5</v>
      </c>
      <c r="EZ11" s="23">
        <v>1.5</v>
      </c>
      <c r="FA11" s="23">
        <v>19</v>
      </c>
      <c r="FB11" s="23">
        <v>2</v>
      </c>
      <c r="FC11" s="23">
        <v>8</v>
      </c>
      <c r="FD11" s="23">
        <v>5</v>
      </c>
      <c r="FE11" s="23">
        <v>0</v>
      </c>
      <c r="FF11" s="23">
        <v>2</v>
      </c>
      <c r="FG11" s="23">
        <v>0</v>
      </c>
      <c r="FH11" s="23">
        <v>0</v>
      </c>
      <c r="FI11" s="23">
        <v>7.5</v>
      </c>
      <c r="FJ11" s="23">
        <v>10.5</v>
      </c>
      <c r="FK11" s="23">
        <v>10</v>
      </c>
      <c r="FL11" s="23">
        <v>47.5</v>
      </c>
      <c r="FM11" s="23">
        <v>18</v>
      </c>
      <c r="FN11" s="23">
        <v>79.5</v>
      </c>
      <c r="FO11" s="23">
        <v>4.5</v>
      </c>
      <c r="FP11" s="23">
        <v>17</v>
      </c>
      <c r="FQ11" s="23">
        <v>7.5</v>
      </c>
      <c r="FR11" s="23">
        <v>2</v>
      </c>
      <c r="FS11" s="23">
        <v>0</v>
      </c>
      <c r="FT11" s="23">
        <v>0</v>
      </c>
      <c r="FU11" s="23">
        <v>6.5</v>
      </c>
      <c r="FV11" s="23">
        <v>11.5</v>
      </c>
      <c r="FW11" s="23">
        <v>0.5</v>
      </c>
      <c r="FX11" s="23">
        <v>0.5</v>
      </c>
      <c r="FY11" s="20"/>
      <c r="FZ11" s="18">
        <f t="shared" si="0"/>
        <v>3615.5</v>
      </c>
      <c r="GA11" s="18"/>
      <c r="GB11" s="18"/>
      <c r="GC11" s="18"/>
      <c r="GD11" s="18"/>
      <c r="GE11" s="18"/>
      <c r="GF11" s="18"/>
      <c r="GG11" s="7"/>
      <c r="GH11" s="18"/>
      <c r="GI11" s="18"/>
      <c r="GJ11" s="18"/>
      <c r="GK11" s="18"/>
      <c r="GL11" s="18"/>
      <c r="GM11" s="18"/>
    </row>
    <row r="12" spans="1:256" x14ac:dyDescent="0.2">
      <c r="A12" s="6" t="s">
        <v>437</v>
      </c>
      <c r="B12" s="7" t="s">
        <v>438</v>
      </c>
      <c r="C12" s="23">
        <f t="shared" ref="C12:BN12" si="1">C8+C9+C11</f>
        <v>8508.5</v>
      </c>
      <c r="D12" s="23">
        <f t="shared" si="1"/>
        <v>34781</v>
      </c>
      <c r="E12" s="23">
        <f t="shared" si="1"/>
        <v>5545</v>
      </c>
      <c r="F12" s="23">
        <f t="shared" si="1"/>
        <v>19613</v>
      </c>
      <c r="G12" s="23">
        <f t="shared" si="1"/>
        <v>1208.5</v>
      </c>
      <c r="H12" s="23">
        <f t="shared" si="1"/>
        <v>1099.5</v>
      </c>
      <c r="I12" s="23">
        <f t="shared" si="1"/>
        <v>7785</v>
      </c>
      <c r="J12" s="23">
        <f t="shared" si="1"/>
        <v>2171.5</v>
      </c>
      <c r="K12" s="23">
        <f t="shared" si="1"/>
        <v>233.5</v>
      </c>
      <c r="L12" s="23">
        <f t="shared" si="1"/>
        <v>2220.5</v>
      </c>
      <c r="M12" s="23">
        <f t="shared" si="1"/>
        <v>1047</v>
      </c>
      <c r="N12" s="23">
        <f t="shared" si="1"/>
        <v>51508.5</v>
      </c>
      <c r="O12" s="23">
        <f t="shared" si="1"/>
        <v>13342.5</v>
      </c>
      <c r="P12" s="23">
        <f t="shared" si="1"/>
        <v>270.5</v>
      </c>
      <c r="Q12" s="23">
        <f t="shared" si="1"/>
        <v>36137.5</v>
      </c>
      <c r="R12" s="23">
        <f t="shared" si="1"/>
        <v>4859.5</v>
      </c>
      <c r="S12" s="23">
        <f t="shared" si="1"/>
        <v>1664.5</v>
      </c>
      <c r="T12" s="23">
        <f t="shared" si="1"/>
        <v>144.5</v>
      </c>
      <c r="U12" s="23">
        <f t="shared" si="1"/>
        <v>54.5</v>
      </c>
      <c r="V12" s="23">
        <f t="shared" si="1"/>
        <v>250</v>
      </c>
      <c r="W12" s="23">
        <f t="shared" si="1"/>
        <v>142</v>
      </c>
      <c r="X12" s="23">
        <f t="shared" si="1"/>
        <v>44</v>
      </c>
      <c r="Y12" s="23">
        <f t="shared" si="1"/>
        <v>766.5</v>
      </c>
      <c r="Z12" s="23">
        <f t="shared" si="1"/>
        <v>219</v>
      </c>
      <c r="AA12" s="23">
        <f t="shared" si="1"/>
        <v>30848.5</v>
      </c>
      <c r="AB12" s="23">
        <f t="shared" si="1"/>
        <v>27706.5</v>
      </c>
      <c r="AC12" s="23">
        <f t="shared" si="1"/>
        <v>960</v>
      </c>
      <c r="AD12" s="23">
        <f t="shared" si="1"/>
        <v>1252.5</v>
      </c>
      <c r="AE12" s="23">
        <f t="shared" si="1"/>
        <v>93.5</v>
      </c>
      <c r="AF12" s="23">
        <f t="shared" si="1"/>
        <v>174.5</v>
      </c>
      <c r="AG12" s="23">
        <f t="shared" si="1"/>
        <v>632</v>
      </c>
      <c r="AH12" s="23">
        <f t="shared" si="1"/>
        <v>1008</v>
      </c>
      <c r="AI12" s="23">
        <f t="shared" si="1"/>
        <v>331.5</v>
      </c>
      <c r="AJ12" s="23">
        <f t="shared" si="1"/>
        <v>140.5</v>
      </c>
      <c r="AK12" s="23">
        <f t="shared" si="1"/>
        <v>177.5</v>
      </c>
      <c r="AL12" s="23">
        <f t="shared" si="1"/>
        <v>237.5</v>
      </c>
      <c r="AM12" s="23">
        <f t="shared" si="1"/>
        <v>403</v>
      </c>
      <c r="AN12" s="23">
        <f t="shared" si="1"/>
        <v>331.5</v>
      </c>
      <c r="AO12" s="23">
        <f t="shared" si="1"/>
        <v>4360.5</v>
      </c>
      <c r="AP12" s="23">
        <f t="shared" si="1"/>
        <v>84111.5</v>
      </c>
      <c r="AQ12" s="23">
        <f t="shared" si="1"/>
        <v>241</v>
      </c>
      <c r="AR12" s="23">
        <f t="shared" si="1"/>
        <v>62243</v>
      </c>
      <c r="AS12" s="23">
        <f t="shared" si="1"/>
        <v>6427.5</v>
      </c>
      <c r="AT12" s="23">
        <f t="shared" si="1"/>
        <v>2233</v>
      </c>
      <c r="AU12" s="23">
        <f t="shared" si="1"/>
        <v>255</v>
      </c>
      <c r="AV12" s="23">
        <f t="shared" si="1"/>
        <v>304</v>
      </c>
      <c r="AW12" s="23">
        <f t="shared" si="1"/>
        <v>254</v>
      </c>
      <c r="AX12" s="23">
        <f t="shared" si="1"/>
        <v>71.5</v>
      </c>
      <c r="AY12" s="23">
        <f t="shared" si="1"/>
        <v>426</v>
      </c>
      <c r="AZ12" s="23">
        <f t="shared" si="1"/>
        <v>12726</v>
      </c>
      <c r="BA12" s="23">
        <f t="shared" si="1"/>
        <v>8983</v>
      </c>
      <c r="BB12" s="23">
        <f t="shared" si="1"/>
        <v>7863.5</v>
      </c>
      <c r="BC12" s="23">
        <f t="shared" si="1"/>
        <v>22093.5</v>
      </c>
      <c r="BD12" s="23">
        <f t="shared" si="1"/>
        <v>3545</v>
      </c>
      <c r="BE12" s="23">
        <f t="shared" si="1"/>
        <v>1295.5</v>
      </c>
      <c r="BF12" s="23">
        <f t="shared" si="1"/>
        <v>25353</v>
      </c>
      <c r="BG12" s="23">
        <f t="shared" si="1"/>
        <v>892.5</v>
      </c>
      <c r="BH12" s="23">
        <f t="shared" si="1"/>
        <v>576</v>
      </c>
      <c r="BI12" s="23">
        <f t="shared" si="1"/>
        <v>258</v>
      </c>
      <c r="BJ12" s="23">
        <f t="shared" si="1"/>
        <v>6332.5</v>
      </c>
      <c r="BK12" s="23">
        <f t="shared" si="1"/>
        <v>28041</v>
      </c>
      <c r="BL12" s="23">
        <f t="shared" si="1"/>
        <v>117.5</v>
      </c>
      <c r="BM12" s="23">
        <f t="shared" si="1"/>
        <v>291</v>
      </c>
      <c r="BN12" s="23">
        <f t="shared" si="1"/>
        <v>3266</v>
      </c>
      <c r="BO12" s="23">
        <f t="shared" ref="BO12:DZ12" si="2">BO8+BO9+BO11</f>
        <v>1341</v>
      </c>
      <c r="BP12" s="23">
        <f t="shared" si="2"/>
        <v>194</v>
      </c>
      <c r="BQ12" s="23">
        <f t="shared" si="2"/>
        <v>5181.5</v>
      </c>
      <c r="BR12" s="23">
        <f t="shared" si="2"/>
        <v>4488</v>
      </c>
      <c r="BS12" s="23">
        <f t="shared" si="2"/>
        <v>1138.5</v>
      </c>
      <c r="BT12" s="23">
        <f t="shared" si="2"/>
        <v>412.5</v>
      </c>
      <c r="BU12" s="23">
        <f t="shared" si="2"/>
        <v>398</v>
      </c>
      <c r="BV12" s="23">
        <f t="shared" si="2"/>
        <v>1248.5</v>
      </c>
      <c r="BW12" s="23">
        <f t="shared" si="2"/>
        <v>2006.5</v>
      </c>
      <c r="BX12" s="23">
        <f t="shared" si="2"/>
        <v>69</v>
      </c>
      <c r="BY12" s="23">
        <f t="shared" si="2"/>
        <v>466</v>
      </c>
      <c r="BZ12" s="23">
        <f t="shared" si="2"/>
        <v>199</v>
      </c>
      <c r="CA12" s="23">
        <f t="shared" si="2"/>
        <v>153</v>
      </c>
      <c r="CB12" s="23">
        <f t="shared" si="2"/>
        <v>75223.5</v>
      </c>
      <c r="CC12" s="23">
        <f t="shared" si="2"/>
        <v>187</v>
      </c>
      <c r="CD12" s="23">
        <f t="shared" si="2"/>
        <v>84</v>
      </c>
      <c r="CE12" s="23">
        <f t="shared" si="2"/>
        <v>125.5</v>
      </c>
      <c r="CF12" s="23">
        <f t="shared" si="2"/>
        <v>141.5</v>
      </c>
      <c r="CG12" s="23">
        <f t="shared" si="2"/>
        <v>209</v>
      </c>
      <c r="CH12" s="23">
        <f t="shared" si="2"/>
        <v>102</v>
      </c>
      <c r="CI12" s="23">
        <f t="shared" si="2"/>
        <v>687.5</v>
      </c>
      <c r="CJ12" s="23">
        <f t="shared" si="2"/>
        <v>925.5</v>
      </c>
      <c r="CK12" s="23">
        <f t="shared" si="2"/>
        <v>5583.5</v>
      </c>
      <c r="CL12" s="23">
        <f t="shared" si="2"/>
        <v>1325</v>
      </c>
      <c r="CM12" s="23">
        <f t="shared" si="2"/>
        <v>721.5</v>
      </c>
      <c r="CN12" s="23">
        <f t="shared" si="2"/>
        <v>28929</v>
      </c>
      <c r="CO12" s="23">
        <f t="shared" si="2"/>
        <v>14767.5</v>
      </c>
      <c r="CP12" s="23">
        <f t="shared" si="2"/>
        <v>998</v>
      </c>
      <c r="CQ12" s="23">
        <f t="shared" si="2"/>
        <v>789.5</v>
      </c>
      <c r="CR12" s="23">
        <f t="shared" si="2"/>
        <v>214.5</v>
      </c>
      <c r="CS12" s="23">
        <f t="shared" si="2"/>
        <v>314</v>
      </c>
      <c r="CT12" s="23">
        <f t="shared" si="2"/>
        <v>101.5</v>
      </c>
      <c r="CU12" s="23">
        <f t="shared" si="2"/>
        <v>501</v>
      </c>
      <c r="CV12" s="23">
        <f t="shared" si="2"/>
        <v>28</v>
      </c>
      <c r="CW12" s="23">
        <f t="shared" si="2"/>
        <v>188.5</v>
      </c>
      <c r="CX12" s="23">
        <f t="shared" si="2"/>
        <v>454</v>
      </c>
      <c r="CY12" s="23">
        <f t="shared" si="2"/>
        <v>36.5</v>
      </c>
      <c r="CZ12" s="23">
        <f t="shared" si="2"/>
        <v>1888</v>
      </c>
      <c r="DA12" s="23">
        <f t="shared" si="2"/>
        <v>197</v>
      </c>
      <c r="DB12" s="23">
        <f t="shared" si="2"/>
        <v>308.5</v>
      </c>
      <c r="DC12" s="23">
        <f t="shared" si="2"/>
        <v>142</v>
      </c>
      <c r="DD12" s="23">
        <f t="shared" si="2"/>
        <v>156</v>
      </c>
      <c r="DE12" s="23">
        <f t="shared" si="2"/>
        <v>287.5</v>
      </c>
      <c r="DF12" s="23">
        <f t="shared" si="2"/>
        <v>20460</v>
      </c>
      <c r="DG12" s="23">
        <f t="shared" si="2"/>
        <v>79</v>
      </c>
      <c r="DH12" s="23">
        <f t="shared" si="2"/>
        <v>1945</v>
      </c>
      <c r="DI12" s="23">
        <f t="shared" si="2"/>
        <v>2495</v>
      </c>
      <c r="DJ12" s="23">
        <f t="shared" si="2"/>
        <v>662.5</v>
      </c>
      <c r="DK12" s="23">
        <f t="shared" si="2"/>
        <v>454</v>
      </c>
      <c r="DL12" s="23">
        <f t="shared" si="2"/>
        <v>5766</v>
      </c>
      <c r="DM12" s="23">
        <f t="shared" si="2"/>
        <v>238</v>
      </c>
      <c r="DN12" s="23">
        <f t="shared" si="2"/>
        <v>1321</v>
      </c>
      <c r="DO12" s="23">
        <f t="shared" si="2"/>
        <v>3212.5</v>
      </c>
      <c r="DP12" s="23">
        <f t="shared" si="2"/>
        <v>203.5</v>
      </c>
      <c r="DQ12" s="23">
        <f t="shared" si="2"/>
        <v>764</v>
      </c>
      <c r="DR12" s="23">
        <f t="shared" si="2"/>
        <v>1354</v>
      </c>
      <c r="DS12" s="23">
        <f t="shared" si="2"/>
        <v>679.5</v>
      </c>
      <c r="DT12" s="23">
        <f t="shared" si="2"/>
        <v>150</v>
      </c>
      <c r="DU12" s="23">
        <f t="shared" si="2"/>
        <v>367.5</v>
      </c>
      <c r="DV12" s="23">
        <f t="shared" si="2"/>
        <v>217</v>
      </c>
      <c r="DW12" s="23">
        <f t="shared" si="2"/>
        <v>311.5</v>
      </c>
      <c r="DX12" s="23">
        <f t="shared" si="2"/>
        <v>174</v>
      </c>
      <c r="DY12" s="23">
        <f t="shared" si="2"/>
        <v>310.5</v>
      </c>
      <c r="DZ12" s="23">
        <f t="shared" si="2"/>
        <v>760</v>
      </c>
      <c r="EA12" s="23">
        <f t="shared" ref="EA12:FX12" si="3">EA8+EA9+EA11</f>
        <v>525.5</v>
      </c>
      <c r="EB12" s="23">
        <f t="shared" si="3"/>
        <v>582</v>
      </c>
      <c r="EC12" s="23">
        <f t="shared" si="3"/>
        <v>311</v>
      </c>
      <c r="ED12" s="23">
        <f t="shared" si="3"/>
        <v>1635.5</v>
      </c>
      <c r="EE12" s="23">
        <f t="shared" si="3"/>
        <v>181</v>
      </c>
      <c r="EF12" s="23">
        <f t="shared" si="3"/>
        <v>1473.5</v>
      </c>
      <c r="EG12" s="23">
        <f t="shared" si="3"/>
        <v>247</v>
      </c>
      <c r="EH12" s="23">
        <f t="shared" si="3"/>
        <v>243.5</v>
      </c>
      <c r="EI12" s="23">
        <f t="shared" si="3"/>
        <v>14424.5</v>
      </c>
      <c r="EJ12" s="23">
        <f t="shared" si="3"/>
        <v>9937.5</v>
      </c>
      <c r="EK12" s="23">
        <f t="shared" si="3"/>
        <v>681</v>
      </c>
      <c r="EL12" s="23">
        <f t="shared" si="3"/>
        <v>468</v>
      </c>
      <c r="EM12" s="23">
        <f t="shared" si="3"/>
        <v>407</v>
      </c>
      <c r="EN12" s="23">
        <f t="shared" si="3"/>
        <v>1022</v>
      </c>
      <c r="EO12" s="23">
        <f t="shared" si="3"/>
        <v>329</v>
      </c>
      <c r="EP12" s="23">
        <f t="shared" si="3"/>
        <v>398.5</v>
      </c>
      <c r="EQ12" s="23">
        <f t="shared" si="3"/>
        <v>2589.5</v>
      </c>
      <c r="ER12" s="23">
        <f t="shared" si="3"/>
        <v>303</v>
      </c>
      <c r="ES12" s="23">
        <f t="shared" si="3"/>
        <v>145.5</v>
      </c>
      <c r="ET12" s="23">
        <f t="shared" si="3"/>
        <v>202</v>
      </c>
      <c r="EU12" s="23">
        <f t="shared" si="3"/>
        <v>582.5</v>
      </c>
      <c r="EV12" s="23">
        <f t="shared" si="3"/>
        <v>79</v>
      </c>
      <c r="EW12" s="23">
        <f t="shared" si="3"/>
        <v>879.5</v>
      </c>
      <c r="EX12" s="23">
        <f t="shared" si="3"/>
        <v>174.5</v>
      </c>
      <c r="EY12" s="23">
        <f t="shared" si="3"/>
        <v>755.5</v>
      </c>
      <c r="EZ12" s="23">
        <f t="shared" si="3"/>
        <v>134.5</v>
      </c>
      <c r="FA12" s="23">
        <f t="shared" si="3"/>
        <v>3495</v>
      </c>
      <c r="FB12" s="23">
        <f t="shared" si="3"/>
        <v>336</v>
      </c>
      <c r="FC12" s="23">
        <f t="shared" si="3"/>
        <v>1711.5</v>
      </c>
      <c r="FD12" s="23">
        <f t="shared" si="3"/>
        <v>399.5</v>
      </c>
      <c r="FE12" s="23">
        <f t="shared" si="3"/>
        <v>86</v>
      </c>
      <c r="FF12" s="23">
        <f t="shared" si="3"/>
        <v>201</v>
      </c>
      <c r="FG12" s="23">
        <f t="shared" si="3"/>
        <v>125</v>
      </c>
      <c r="FH12" s="23">
        <f t="shared" si="3"/>
        <v>65</v>
      </c>
      <c r="FI12" s="23">
        <f t="shared" si="3"/>
        <v>1785</v>
      </c>
      <c r="FJ12" s="23">
        <f t="shared" si="3"/>
        <v>1999.5</v>
      </c>
      <c r="FK12" s="23">
        <f t="shared" si="3"/>
        <v>2534</v>
      </c>
      <c r="FL12" s="23">
        <f t="shared" si="3"/>
        <v>7895.5</v>
      </c>
      <c r="FM12" s="23">
        <f t="shared" si="3"/>
        <v>3662</v>
      </c>
      <c r="FN12" s="23">
        <f t="shared" si="3"/>
        <v>21724.5</v>
      </c>
      <c r="FO12" s="23">
        <f t="shared" si="3"/>
        <v>1090.5</v>
      </c>
      <c r="FP12" s="23">
        <f t="shared" si="3"/>
        <v>2312.5</v>
      </c>
      <c r="FQ12" s="23">
        <f t="shared" si="3"/>
        <v>1016.5</v>
      </c>
      <c r="FR12" s="23">
        <f t="shared" si="3"/>
        <v>179</v>
      </c>
      <c r="FS12" s="23">
        <f t="shared" si="3"/>
        <v>183</v>
      </c>
      <c r="FT12" s="23">
        <f t="shared" si="3"/>
        <v>59.5</v>
      </c>
      <c r="FU12" s="23">
        <f t="shared" si="3"/>
        <v>818.5</v>
      </c>
      <c r="FV12" s="23">
        <f t="shared" si="3"/>
        <v>700.5</v>
      </c>
      <c r="FW12" s="23">
        <f t="shared" si="3"/>
        <v>172.5</v>
      </c>
      <c r="FX12" s="23">
        <f t="shared" si="3"/>
        <v>53.5</v>
      </c>
      <c r="FY12" s="18"/>
      <c r="FZ12" s="18">
        <f t="shared" si="0"/>
        <v>826628.5</v>
      </c>
      <c r="GA12" s="18"/>
      <c r="GB12" s="18"/>
      <c r="GC12" s="18"/>
      <c r="GD12" s="18"/>
      <c r="GE12" s="18"/>
      <c r="GF12" s="18"/>
      <c r="GG12" s="7"/>
      <c r="GH12" s="7"/>
      <c r="GI12" s="7"/>
      <c r="GJ12" s="7"/>
      <c r="GK12" s="7"/>
      <c r="GL12" s="7"/>
      <c r="GM12" s="7"/>
    </row>
    <row r="13" spans="1:256" x14ac:dyDescent="0.2">
      <c r="A13" s="6" t="s">
        <v>439</v>
      </c>
      <c r="B13" s="7" t="s">
        <v>440</v>
      </c>
      <c r="C13" s="22">
        <v>2151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4383.5</v>
      </c>
      <c r="S13" s="23">
        <v>2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332.5</v>
      </c>
      <c r="Z13" s="23">
        <v>0</v>
      </c>
      <c r="AA13" s="23">
        <v>0</v>
      </c>
      <c r="AB13" s="23">
        <v>368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23">
        <v>239</v>
      </c>
      <c r="AQ13" s="23">
        <v>0</v>
      </c>
      <c r="AR13" s="23">
        <v>1998.5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139</v>
      </c>
      <c r="BA13" s="23">
        <v>0</v>
      </c>
      <c r="BB13" s="23">
        <v>0</v>
      </c>
      <c r="BC13" s="23">
        <v>607.5</v>
      </c>
      <c r="BD13" s="23">
        <v>0</v>
      </c>
      <c r="BE13" s="23">
        <v>0</v>
      </c>
      <c r="BF13" s="23">
        <v>1182</v>
      </c>
      <c r="BG13" s="23">
        <v>0</v>
      </c>
      <c r="BH13" s="23">
        <v>27.5</v>
      </c>
      <c r="BI13" s="23">
        <v>0</v>
      </c>
      <c r="BJ13" s="23">
        <v>0</v>
      </c>
      <c r="BK13" s="23">
        <v>9443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1399.5</v>
      </c>
      <c r="CC13" s="23">
        <v>0</v>
      </c>
      <c r="CD13" s="23">
        <v>0</v>
      </c>
      <c r="CE13" s="23">
        <v>0</v>
      </c>
      <c r="CF13" s="23">
        <v>0</v>
      </c>
      <c r="CG13" s="23">
        <v>0</v>
      </c>
      <c r="CH13" s="23">
        <v>0</v>
      </c>
      <c r="CI13" s="23">
        <v>0</v>
      </c>
      <c r="CJ13" s="23">
        <v>0</v>
      </c>
      <c r="CK13" s="23">
        <v>1152</v>
      </c>
      <c r="CL13" s="23">
        <v>13.5</v>
      </c>
      <c r="CM13" s="23">
        <v>33.5</v>
      </c>
      <c r="CN13" s="23">
        <v>491.5</v>
      </c>
      <c r="CO13" s="23">
        <v>0</v>
      </c>
      <c r="CP13" s="23">
        <v>0</v>
      </c>
      <c r="CQ13" s="23">
        <v>0</v>
      </c>
      <c r="CR13" s="23">
        <v>0</v>
      </c>
      <c r="CS13" s="23">
        <v>0</v>
      </c>
      <c r="CT13" s="23">
        <v>0</v>
      </c>
      <c r="CU13" s="23">
        <v>416</v>
      </c>
      <c r="CV13" s="23">
        <v>0</v>
      </c>
      <c r="CW13" s="23">
        <v>0</v>
      </c>
      <c r="CX13" s="23">
        <v>0</v>
      </c>
      <c r="CY13" s="23">
        <v>0</v>
      </c>
      <c r="CZ13" s="23">
        <v>0</v>
      </c>
      <c r="DA13" s="23">
        <v>0</v>
      </c>
      <c r="DB13" s="23">
        <v>0</v>
      </c>
      <c r="DC13" s="23">
        <v>0</v>
      </c>
      <c r="DD13" s="23">
        <v>0</v>
      </c>
      <c r="DE13" s="23">
        <v>0</v>
      </c>
      <c r="DF13" s="23">
        <v>0</v>
      </c>
      <c r="DG13" s="23">
        <v>0</v>
      </c>
      <c r="DH13" s="23">
        <v>0</v>
      </c>
      <c r="DI13" s="23">
        <v>1</v>
      </c>
      <c r="DJ13" s="23">
        <v>0</v>
      </c>
      <c r="DK13" s="23">
        <v>0</v>
      </c>
      <c r="DL13" s="23">
        <v>0</v>
      </c>
      <c r="DM13" s="23">
        <v>0</v>
      </c>
      <c r="DN13" s="23">
        <v>0</v>
      </c>
      <c r="DO13" s="23">
        <v>0</v>
      </c>
      <c r="DP13" s="23">
        <v>0</v>
      </c>
      <c r="DQ13" s="23">
        <v>0</v>
      </c>
      <c r="DR13" s="23">
        <v>0</v>
      </c>
      <c r="DS13" s="23">
        <v>0</v>
      </c>
      <c r="DT13" s="23">
        <v>0</v>
      </c>
      <c r="DU13" s="23">
        <v>0</v>
      </c>
      <c r="DV13" s="23">
        <v>0</v>
      </c>
      <c r="DW13" s="23">
        <v>0</v>
      </c>
      <c r="DX13" s="23">
        <v>0</v>
      </c>
      <c r="DY13" s="23">
        <v>0</v>
      </c>
      <c r="DZ13" s="23">
        <v>0</v>
      </c>
      <c r="EA13" s="23">
        <v>0</v>
      </c>
      <c r="EB13" s="23">
        <v>0</v>
      </c>
      <c r="EC13" s="23">
        <v>0</v>
      </c>
      <c r="ED13" s="23">
        <v>0</v>
      </c>
      <c r="EE13" s="23">
        <v>0</v>
      </c>
      <c r="EF13" s="23">
        <v>0</v>
      </c>
      <c r="EG13" s="23">
        <v>0</v>
      </c>
      <c r="EH13" s="23">
        <v>0</v>
      </c>
      <c r="EI13" s="23">
        <v>0</v>
      </c>
      <c r="EJ13" s="23">
        <v>213</v>
      </c>
      <c r="EK13" s="23">
        <v>0</v>
      </c>
      <c r="EL13" s="23">
        <v>0</v>
      </c>
      <c r="EM13" s="23">
        <v>0</v>
      </c>
      <c r="EN13" s="23">
        <v>92</v>
      </c>
      <c r="EO13" s="23">
        <v>0</v>
      </c>
      <c r="EP13" s="23">
        <v>0</v>
      </c>
      <c r="EQ13" s="23">
        <v>0</v>
      </c>
      <c r="ER13" s="23">
        <v>0</v>
      </c>
      <c r="ES13" s="23">
        <v>0</v>
      </c>
      <c r="ET13" s="23">
        <v>0</v>
      </c>
      <c r="EU13" s="23">
        <v>0</v>
      </c>
      <c r="EV13" s="23">
        <v>0</v>
      </c>
      <c r="EW13" s="23">
        <v>0</v>
      </c>
      <c r="EX13" s="23">
        <v>0</v>
      </c>
      <c r="EY13" s="23">
        <v>545</v>
      </c>
      <c r="EZ13" s="23">
        <v>0</v>
      </c>
      <c r="FA13" s="23">
        <v>0</v>
      </c>
      <c r="FB13" s="23">
        <v>0</v>
      </c>
      <c r="FC13" s="23">
        <v>0</v>
      </c>
      <c r="FD13" s="23">
        <v>0</v>
      </c>
      <c r="FE13" s="23">
        <v>0</v>
      </c>
      <c r="FF13" s="23">
        <v>0</v>
      </c>
      <c r="FG13" s="23">
        <v>0</v>
      </c>
      <c r="FH13" s="23">
        <v>0</v>
      </c>
      <c r="FI13" s="23">
        <v>0</v>
      </c>
      <c r="FJ13" s="23">
        <v>0</v>
      </c>
      <c r="FK13" s="23">
        <v>0</v>
      </c>
      <c r="FL13" s="23">
        <v>0</v>
      </c>
      <c r="FM13" s="23">
        <v>0</v>
      </c>
      <c r="FN13" s="23">
        <v>607.5</v>
      </c>
      <c r="FO13" s="23">
        <v>0</v>
      </c>
      <c r="FP13" s="23">
        <v>0</v>
      </c>
      <c r="FQ13" s="23">
        <v>0</v>
      </c>
      <c r="FR13" s="23">
        <v>0</v>
      </c>
      <c r="FS13" s="23">
        <v>0</v>
      </c>
      <c r="FT13" s="23">
        <v>0</v>
      </c>
      <c r="FU13" s="23">
        <v>0</v>
      </c>
      <c r="FV13" s="23">
        <v>0</v>
      </c>
      <c r="FW13" s="23">
        <v>0</v>
      </c>
      <c r="FX13" s="23">
        <v>0</v>
      </c>
      <c r="FY13" s="20"/>
      <c r="FZ13" s="18">
        <f t="shared" si="0"/>
        <v>25838</v>
      </c>
      <c r="GA13" s="18"/>
      <c r="GB13" s="18"/>
      <c r="GC13" s="18"/>
      <c r="GD13" s="18"/>
      <c r="GE13" s="18"/>
      <c r="GF13" s="18"/>
      <c r="GG13" s="7"/>
      <c r="GH13" s="7"/>
      <c r="GI13" s="7"/>
      <c r="GJ13" s="7"/>
      <c r="GK13" s="7"/>
      <c r="GL13" s="7"/>
      <c r="GM13" s="7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pans="1:256" x14ac:dyDescent="0.2">
      <c r="A14" s="6" t="s">
        <v>441</v>
      </c>
      <c r="B14" s="7" t="s">
        <v>442</v>
      </c>
      <c r="C14" s="25">
        <v>1</v>
      </c>
      <c r="D14" s="26">
        <v>6</v>
      </c>
      <c r="E14" s="26">
        <v>1</v>
      </c>
      <c r="F14" s="26">
        <v>0</v>
      </c>
      <c r="G14" s="26">
        <v>1</v>
      </c>
      <c r="H14" s="26">
        <v>3</v>
      </c>
      <c r="I14" s="26">
        <v>4</v>
      </c>
      <c r="J14" s="26">
        <v>0</v>
      </c>
      <c r="K14" s="26">
        <v>0</v>
      </c>
      <c r="L14" s="26">
        <v>1</v>
      </c>
      <c r="M14" s="26">
        <v>0</v>
      </c>
      <c r="N14" s="26">
        <v>22</v>
      </c>
      <c r="O14" s="26">
        <v>0</v>
      </c>
      <c r="P14" s="26">
        <v>0</v>
      </c>
      <c r="Q14" s="26">
        <v>67</v>
      </c>
      <c r="R14" s="26">
        <v>1.5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3</v>
      </c>
      <c r="AC14" s="26">
        <v>0</v>
      </c>
      <c r="AD14" s="26">
        <v>0</v>
      </c>
      <c r="AE14" s="26">
        <v>1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79.5</v>
      </c>
      <c r="AQ14" s="26">
        <v>0</v>
      </c>
      <c r="AR14" s="26">
        <v>5</v>
      </c>
      <c r="AS14" s="26">
        <v>2</v>
      </c>
      <c r="AT14" s="26">
        <v>1</v>
      </c>
      <c r="AU14" s="26">
        <v>0</v>
      </c>
      <c r="AV14" s="26">
        <v>0</v>
      </c>
      <c r="AW14" s="26">
        <v>0</v>
      </c>
      <c r="AX14" s="26">
        <v>0</v>
      </c>
      <c r="AY14" s="26">
        <v>0</v>
      </c>
      <c r="AZ14" s="26">
        <v>0</v>
      </c>
      <c r="BA14" s="26">
        <v>2</v>
      </c>
      <c r="BB14" s="26">
        <v>1</v>
      </c>
      <c r="BC14" s="26">
        <v>6.5</v>
      </c>
      <c r="BD14" s="26">
        <v>0</v>
      </c>
      <c r="BE14" s="26">
        <v>0</v>
      </c>
      <c r="BF14" s="26">
        <v>16.5</v>
      </c>
      <c r="BG14" s="26">
        <v>1</v>
      </c>
      <c r="BH14" s="26">
        <v>2</v>
      </c>
      <c r="BI14" s="26">
        <v>0</v>
      </c>
      <c r="BJ14" s="26">
        <v>4</v>
      </c>
      <c r="BK14" s="26">
        <v>29.5</v>
      </c>
      <c r="BL14" s="26">
        <v>8</v>
      </c>
      <c r="BM14" s="26">
        <v>3</v>
      </c>
      <c r="BN14" s="26">
        <v>8</v>
      </c>
      <c r="BO14" s="26">
        <v>0</v>
      </c>
      <c r="BP14" s="26">
        <v>0</v>
      </c>
      <c r="BQ14" s="26">
        <v>0</v>
      </c>
      <c r="BR14" s="26">
        <v>1</v>
      </c>
      <c r="BS14" s="26">
        <v>0</v>
      </c>
      <c r="BT14" s="26">
        <v>0</v>
      </c>
      <c r="BU14" s="26">
        <v>0</v>
      </c>
      <c r="BV14" s="26">
        <v>0</v>
      </c>
      <c r="BW14" s="26">
        <v>0</v>
      </c>
      <c r="BX14" s="26">
        <v>0</v>
      </c>
      <c r="BY14" s="26">
        <v>0</v>
      </c>
      <c r="BZ14" s="26">
        <v>0</v>
      </c>
      <c r="CA14" s="26">
        <v>0</v>
      </c>
      <c r="CB14" s="26">
        <v>40</v>
      </c>
      <c r="CC14" s="26">
        <v>0</v>
      </c>
      <c r="CD14" s="26">
        <v>0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  <c r="CM14" s="26">
        <v>0</v>
      </c>
      <c r="CN14" s="26">
        <v>88.5</v>
      </c>
      <c r="CO14" s="26">
        <v>21</v>
      </c>
      <c r="CP14" s="26">
        <v>1</v>
      </c>
      <c r="CQ14" s="26">
        <v>0</v>
      </c>
      <c r="CR14" s="26">
        <v>0</v>
      </c>
      <c r="CS14" s="26">
        <v>0</v>
      </c>
      <c r="CT14" s="26">
        <v>0</v>
      </c>
      <c r="CU14" s="26">
        <v>2</v>
      </c>
      <c r="CV14" s="26">
        <v>0</v>
      </c>
      <c r="CW14" s="26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20</v>
      </c>
      <c r="DG14" s="26">
        <v>0</v>
      </c>
      <c r="DH14" s="26">
        <v>0</v>
      </c>
      <c r="DI14" s="26">
        <v>3</v>
      </c>
      <c r="DJ14" s="26">
        <v>0</v>
      </c>
      <c r="DK14" s="26">
        <v>0</v>
      </c>
      <c r="DL14" s="26">
        <v>0</v>
      </c>
      <c r="DM14" s="26">
        <v>0</v>
      </c>
      <c r="DN14" s="26">
        <v>0</v>
      </c>
      <c r="DO14" s="26">
        <v>0</v>
      </c>
      <c r="DP14" s="26">
        <v>0</v>
      </c>
      <c r="DQ14" s="26">
        <v>0</v>
      </c>
      <c r="DR14" s="26">
        <v>0</v>
      </c>
      <c r="DS14" s="26">
        <v>0</v>
      </c>
      <c r="DT14" s="26">
        <v>0</v>
      </c>
      <c r="DU14" s="26">
        <v>0</v>
      </c>
      <c r="DV14" s="26">
        <v>0</v>
      </c>
      <c r="DW14" s="26">
        <v>0</v>
      </c>
      <c r="DX14" s="26">
        <v>0</v>
      </c>
      <c r="DY14" s="26">
        <v>0</v>
      </c>
      <c r="DZ14" s="26">
        <v>1</v>
      </c>
      <c r="EA14" s="26">
        <v>0</v>
      </c>
      <c r="EB14" s="26">
        <v>0</v>
      </c>
      <c r="EC14" s="26">
        <v>0</v>
      </c>
      <c r="ED14" s="26">
        <v>0</v>
      </c>
      <c r="EE14" s="26">
        <v>0</v>
      </c>
      <c r="EF14" s="26">
        <v>2.5</v>
      </c>
      <c r="EG14" s="26">
        <v>0</v>
      </c>
      <c r="EH14" s="26">
        <v>1</v>
      </c>
      <c r="EI14" s="26">
        <v>3</v>
      </c>
      <c r="EJ14" s="26">
        <v>11</v>
      </c>
      <c r="EK14" s="26">
        <v>0</v>
      </c>
      <c r="EL14" s="26">
        <v>0</v>
      </c>
      <c r="EM14" s="26">
        <v>1</v>
      </c>
      <c r="EN14" s="26">
        <v>0</v>
      </c>
      <c r="EO14" s="26">
        <v>0</v>
      </c>
      <c r="EP14" s="26">
        <v>0</v>
      </c>
      <c r="EQ14" s="26">
        <v>0</v>
      </c>
      <c r="ER14" s="26">
        <v>1</v>
      </c>
      <c r="ES14" s="26">
        <v>0</v>
      </c>
      <c r="ET14" s="26">
        <v>0</v>
      </c>
      <c r="EU14" s="26">
        <v>0</v>
      </c>
      <c r="EV14" s="26">
        <v>5</v>
      </c>
      <c r="EW14" s="26">
        <v>0</v>
      </c>
      <c r="EX14" s="26">
        <v>0</v>
      </c>
      <c r="EY14" s="26">
        <v>0</v>
      </c>
      <c r="EZ14" s="26">
        <v>0</v>
      </c>
      <c r="FA14" s="26">
        <v>3</v>
      </c>
      <c r="FB14" s="26">
        <v>0</v>
      </c>
      <c r="FC14" s="26">
        <v>2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0</v>
      </c>
      <c r="FJ14" s="26">
        <v>0</v>
      </c>
      <c r="FK14" s="26">
        <v>0</v>
      </c>
      <c r="FL14" s="26">
        <v>0</v>
      </c>
      <c r="FM14" s="26">
        <v>0</v>
      </c>
      <c r="FN14" s="26">
        <v>6.5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/>
      <c r="FZ14" s="18">
        <f t="shared" si="0"/>
        <v>494</v>
      </c>
      <c r="GA14" s="18"/>
      <c r="GB14" s="18"/>
      <c r="GC14" s="18"/>
      <c r="GD14" s="18"/>
      <c r="GE14" s="18"/>
      <c r="GF14" s="18"/>
      <c r="GG14" s="7"/>
      <c r="GH14" s="7"/>
      <c r="GI14" s="7"/>
      <c r="GJ14" s="7"/>
      <c r="GK14" s="7"/>
      <c r="GL14" s="7"/>
      <c r="GM14" s="7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pans="1:256" x14ac:dyDescent="0.2">
      <c r="A15" s="6" t="s">
        <v>443</v>
      </c>
      <c r="B15" s="7" t="s">
        <v>444</v>
      </c>
      <c r="C15" s="18">
        <f t="shared" ref="C15:BN15" si="4">C12-C13-C14</f>
        <v>6356.5</v>
      </c>
      <c r="D15" s="18">
        <f t="shared" si="4"/>
        <v>34775</v>
      </c>
      <c r="E15" s="18">
        <f t="shared" si="4"/>
        <v>5544</v>
      </c>
      <c r="F15" s="18">
        <f t="shared" si="4"/>
        <v>19613</v>
      </c>
      <c r="G15" s="18">
        <f t="shared" si="4"/>
        <v>1207.5</v>
      </c>
      <c r="H15" s="18">
        <f t="shared" si="4"/>
        <v>1096.5</v>
      </c>
      <c r="I15" s="18">
        <f t="shared" si="4"/>
        <v>7781</v>
      </c>
      <c r="J15" s="18">
        <f t="shared" si="4"/>
        <v>2171.5</v>
      </c>
      <c r="K15" s="18">
        <f t="shared" si="4"/>
        <v>233.5</v>
      </c>
      <c r="L15" s="18">
        <f t="shared" si="4"/>
        <v>2219.5</v>
      </c>
      <c r="M15" s="18">
        <f t="shared" si="4"/>
        <v>1047</v>
      </c>
      <c r="N15" s="18">
        <f t="shared" si="4"/>
        <v>51486.5</v>
      </c>
      <c r="O15" s="18">
        <f t="shared" si="4"/>
        <v>13342.5</v>
      </c>
      <c r="P15" s="18">
        <f t="shared" si="4"/>
        <v>270.5</v>
      </c>
      <c r="Q15" s="18">
        <f t="shared" si="4"/>
        <v>36070.5</v>
      </c>
      <c r="R15" s="18">
        <f t="shared" si="4"/>
        <v>474.5</v>
      </c>
      <c r="S15" s="18">
        <f t="shared" si="4"/>
        <v>1662.5</v>
      </c>
      <c r="T15" s="18">
        <f t="shared" si="4"/>
        <v>144.5</v>
      </c>
      <c r="U15" s="18">
        <f t="shared" si="4"/>
        <v>54.5</v>
      </c>
      <c r="V15" s="18">
        <f t="shared" si="4"/>
        <v>250</v>
      </c>
      <c r="W15" s="18">
        <f t="shared" si="4"/>
        <v>142</v>
      </c>
      <c r="X15" s="18">
        <f t="shared" si="4"/>
        <v>44</v>
      </c>
      <c r="Y15" s="18">
        <f t="shared" si="4"/>
        <v>434</v>
      </c>
      <c r="Z15" s="18">
        <f t="shared" si="4"/>
        <v>219</v>
      </c>
      <c r="AA15" s="18">
        <f t="shared" si="4"/>
        <v>30848.5</v>
      </c>
      <c r="AB15" s="18">
        <f t="shared" si="4"/>
        <v>27335.5</v>
      </c>
      <c r="AC15" s="18">
        <f t="shared" si="4"/>
        <v>960</v>
      </c>
      <c r="AD15" s="18">
        <f t="shared" si="4"/>
        <v>1252.5</v>
      </c>
      <c r="AE15" s="18">
        <f t="shared" si="4"/>
        <v>92.5</v>
      </c>
      <c r="AF15" s="18">
        <f t="shared" si="4"/>
        <v>174.5</v>
      </c>
      <c r="AG15" s="18">
        <f t="shared" si="4"/>
        <v>632</v>
      </c>
      <c r="AH15" s="18">
        <f t="shared" si="4"/>
        <v>1008</v>
      </c>
      <c r="AI15" s="18">
        <f t="shared" si="4"/>
        <v>331.5</v>
      </c>
      <c r="AJ15" s="18">
        <f t="shared" si="4"/>
        <v>140.5</v>
      </c>
      <c r="AK15" s="18">
        <f t="shared" si="4"/>
        <v>177.5</v>
      </c>
      <c r="AL15" s="18">
        <f t="shared" si="4"/>
        <v>237.5</v>
      </c>
      <c r="AM15" s="18">
        <f t="shared" si="4"/>
        <v>403</v>
      </c>
      <c r="AN15" s="18">
        <f t="shared" si="4"/>
        <v>331.5</v>
      </c>
      <c r="AO15" s="18">
        <f t="shared" si="4"/>
        <v>4360.5</v>
      </c>
      <c r="AP15" s="18">
        <f t="shared" si="4"/>
        <v>83793</v>
      </c>
      <c r="AQ15" s="18">
        <f t="shared" si="4"/>
        <v>241</v>
      </c>
      <c r="AR15" s="18">
        <f t="shared" si="4"/>
        <v>60239.5</v>
      </c>
      <c r="AS15" s="18">
        <f t="shared" si="4"/>
        <v>6425.5</v>
      </c>
      <c r="AT15" s="18">
        <f t="shared" si="4"/>
        <v>2232</v>
      </c>
      <c r="AU15" s="18">
        <f t="shared" si="4"/>
        <v>255</v>
      </c>
      <c r="AV15" s="18">
        <f t="shared" si="4"/>
        <v>304</v>
      </c>
      <c r="AW15" s="18">
        <f t="shared" si="4"/>
        <v>254</v>
      </c>
      <c r="AX15" s="18">
        <f t="shared" si="4"/>
        <v>71.5</v>
      </c>
      <c r="AY15" s="18">
        <f t="shared" si="4"/>
        <v>426</v>
      </c>
      <c r="AZ15" s="18">
        <f t="shared" si="4"/>
        <v>12587</v>
      </c>
      <c r="BA15" s="18">
        <f t="shared" si="4"/>
        <v>8981</v>
      </c>
      <c r="BB15" s="18">
        <f t="shared" si="4"/>
        <v>7862.5</v>
      </c>
      <c r="BC15" s="18">
        <f t="shared" si="4"/>
        <v>21479.5</v>
      </c>
      <c r="BD15" s="18">
        <f t="shared" si="4"/>
        <v>3545</v>
      </c>
      <c r="BE15" s="18">
        <f t="shared" si="4"/>
        <v>1295.5</v>
      </c>
      <c r="BF15" s="18">
        <f t="shared" si="4"/>
        <v>24154.5</v>
      </c>
      <c r="BG15" s="18">
        <f t="shared" si="4"/>
        <v>891.5</v>
      </c>
      <c r="BH15" s="18">
        <f t="shared" si="4"/>
        <v>546.5</v>
      </c>
      <c r="BI15" s="18">
        <f t="shared" si="4"/>
        <v>258</v>
      </c>
      <c r="BJ15" s="18">
        <f t="shared" si="4"/>
        <v>6328.5</v>
      </c>
      <c r="BK15" s="18">
        <f t="shared" si="4"/>
        <v>18568.5</v>
      </c>
      <c r="BL15" s="18">
        <f t="shared" si="4"/>
        <v>109.5</v>
      </c>
      <c r="BM15" s="18">
        <f t="shared" si="4"/>
        <v>288</v>
      </c>
      <c r="BN15" s="18">
        <f t="shared" si="4"/>
        <v>3258</v>
      </c>
      <c r="BO15" s="18">
        <f t="shared" ref="BO15:DZ15" si="5">BO12-BO13-BO14</f>
        <v>1341</v>
      </c>
      <c r="BP15" s="18">
        <f t="shared" si="5"/>
        <v>194</v>
      </c>
      <c r="BQ15" s="18">
        <f t="shared" si="5"/>
        <v>5181.5</v>
      </c>
      <c r="BR15" s="18">
        <f t="shared" si="5"/>
        <v>4487</v>
      </c>
      <c r="BS15" s="18">
        <f t="shared" si="5"/>
        <v>1138.5</v>
      </c>
      <c r="BT15" s="18">
        <f t="shared" si="5"/>
        <v>412.5</v>
      </c>
      <c r="BU15" s="18">
        <f t="shared" si="5"/>
        <v>398</v>
      </c>
      <c r="BV15" s="18">
        <f t="shared" si="5"/>
        <v>1248.5</v>
      </c>
      <c r="BW15" s="18">
        <f t="shared" si="5"/>
        <v>2006.5</v>
      </c>
      <c r="BX15" s="18">
        <f t="shared" si="5"/>
        <v>69</v>
      </c>
      <c r="BY15" s="18">
        <f t="shared" si="5"/>
        <v>466</v>
      </c>
      <c r="BZ15" s="18">
        <f t="shared" si="5"/>
        <v>199</v>
      </c>
      <c r="CA15" s="18">
        <f t="shared" si="5"/>
        <v>153</v>
      </c>
      <c r="CB15" s="18">
        <f t="shared" si="5"/>
        <v>73784</v>
      </c>
      <c r="CC15" s="18">
        <f t="shared" si="5"/>
        <v>187</v>
      </c>
      <c r="CD15" s="18">
        <f t="shared" si="5"/>
        <v>84</v>
      </c>
      <c r="CE15" s="18">
        <f t="shared" si="5"/>
        <v>125.5</v>
      </c>
      <c r="CF15" s="18">
        <f t="shared" si="5"/>
        <v>141.5</v>
      </c>
      <c r="CG15" s="18">
        <f t="shared" si="5"/>
        <v>209</v>
      </c>
      <c r="CH15" s="18">
        <f t="shared" si="5"/>
        <v>102</v>
      </c>
      <c r="CI15" s="18">
        <f t="shared" si="5"/>
        <v>687.5</v>
      </c>
      <c r="CJ15" s="18">
        <f t="shared" si="5"/>
        <v>925.5</v>
      </c>
      <c r="CK15" s="18">
        <f t="shared" si="5"/>
        <v>4431.5</v>
      </c>
      <c r="CL15" s="18">
        <f t="shared" si="5"/>
        <v>1311.5</v>
      </c>
      <c r="CM15" s="18">
        <f t="shared" si="5"/>
        <v>688</v>
      </c>
      <c r="CN15" s="18">
        <f t="shared" si="5"/>
        <v>28349</v>
      </c>
      <c r="CO15" s="18">
        <f t="shared" si="5"/>
        <v>14746.5</v>
      </c>
      <c r="CP15" s="18">
        <f t="shared" si="5"/>
        <v>997</v>
      </c>
      <c r="CQ15" s="18">
        <f t="shared" si="5"/>
        <v>789.5</v>
      </c>
      <c r="CR15" s="18">
        <f t="shared" si="5"/>
        <v>214.5</v>
      </c>
      <c r="CS15" s="18">
        <f t="shared" si="5"/>
        <v>314</v>
      </c>
      <c r="CT15" s="18">
        <f t="shared" si="5"/>
        <v>101.5</v>
      </c>
      <c r="CU15" s="18">
        <f t="shared" si="5"/>
        <v>83</v>
      </c>
      <c r="CV15" s="18">
        <f t="shared" si="5"/>
        <v>28</v>
      </c>
      <c r="CW15" s="18">
        <f t="shared" si="5"/>
        <v>188.5</v>
      </c>
      <c r="CX15" s="18">
        <f t="shared" si="5"/>
        <v>454</v>
      </c>
      <c r="CY15" s="18">
        <f t="shared" si="5"/>
        <v>36.5</v>
      </c>
      <c r="CZ15" s="18">
        <f t="shared" si="5"/>
        <v>1888</v>
      </c>
      <c r="DA15" s="18">
        <f t="shared" si="5"/>
        <v>197</v>
      </c>
      <c r="DB15" s="18">
        <f t="shared" si="5"/>
        <v>308.5</v>
      </c>
      <c r="DC15" s="18">
        <f t="shared" si="5"/>
        <v>142</v>
      </c>
      <c r="DD15" s="18">
        <f t="shared" si="5"/>
        <v>156</v>
      </c>
      <c r="DE15" s="18">
        <f t="shared" si="5"/>
        <v>287.5</v>
      </c>
      <c r="DF15" s="18">
        <f t="shared" si="5"/>
        <v>20440</v>
      </c>
      <c r="DG15" s="18">
        <f t="shared" si="5"/>
        <v>79</v>
      </c>
      <c r="DH15" s="18">
        <f t="shared" si="5"/>
        <v>1945</v>
      </c>
      <c r="DI15" s="18">
        <f t="shared" si="5"/>
        <v>2491</v>
      </c>
      <c r="DJ15" s="18">
        <f t="shared" si="5"/>
        <v>662.5</v>
      </c>
      <c r="DK15" s="18">
        <f t="shared" si="5"/>
        <v>454</v>
      </c>
      <c r="DL15" s="18">
        <f t="shared" si="5"/>
        <v>5766</v>
      </c>
      <c r="DM15" s="18">
        <f t="shared" si="5"/>
        <v>238</v>
      </c>
      <c r="DN15" s="18">
        <f t="shared" si="5"/>
        <v>1321</v>
      </c>
      <c r="DO15" s="18">
        <f t="shared" si="5"/>
        <v>3212.5</v>
      </c>
      <c r="DP15" s="18">
        <f t="shared" si="5"/>
        <v>203.5</v>
      </c>
      <c r="DQ15" s="18">
        <f t="shared" si="5"/>
        <v>764</v>
      </c>
      <c r="DR15" s="18">
        <f t="shared" si="5"/>
        <v>1354</v>
      </c>
      <c r="DS15" s="18">
        <f t="shared" si="5"/>
        <v>679.5</v>
      </c>
      <c r="DT15" s="18">
        <f t="shared" si="5"/>
        <v>150</v>
      </c>
      <c r="DU15" s="18">
        <f t="shared" si="5"/>
        <v>367.5</v>
      </c>
      <c r="DV15" s="18">
        <f t="shared" si="5"/>
        <v>217</v>
      </c>
      <c r="DW15" s="18">
        <f t="shared" si="5"/>
        <v>311.5</v>
      </c>
      <c r="DX15" s="18">
        <f t="shared" si="5"/>
        <v>174</v>
      </c>
      <c r="DY15" s="18">
        <f t="shared" si="5"/>
        <v>310.5</v>
      </c>
      <c r="DZ15" s="18">
        <f t="shared" si="5"/>
        <v>759</v>
      </c>
      <c r="EA15" s="18">
        <f t="shared" ref="EA15:FX15" si="6">EA12-EA13-EA14</f>
        <v>525.5</v>
      </c>
      <c r="EB15" s="18">
        <f t="shared" si="6"/>
        <v>582</v>
      </c>
      <c r="EC15" s="18">
        <f t="shared" si="6"/>
        <v>311</v>
      </c>
      <c r="ED15" s="18">
        <f t="shared" si="6"/>
        <v>1635.5</v>
      </c>
      <c r="EE15" s="18">
        <f t="shared" si="6"/>
        <v>181</v>
      </c>
      <c r="EF15" s="18">
        <f t="shared" si="6"/>
        <v>1471</v>
      </c>
      <c r="EG15" s="18">
        <f t="shared" si="6"/>
        <v>247</v>
      </c>
      <c r="EH15" s="18">
        <f t="shared" si="6"/>
        <v>242.5</v>
      </c>
      <c r="EI15" s="18">
        <f t="shared" si="6"/>
        <v>14421.5</v>
      </c>
      <c r="EJ15" s="18">
        <f t="shared" si="6"/>
        <v>9713.5</v>
      </c>
      <c r="EK15" s="18">
        <f t="shared" si="6"/>
        <v>681</v>
      </c>
      <c r="EL15" s="18">
        <f t="shared" si="6"/>
        <v>468</v>
      </c>
      <c r="EM15" s="18">
        <f t="shared" si="6"/>
        <v>406</v>
      </c>
      <c r="EN15" s="18">
        <f t="shared" si="6"/>
        <v>930</v>
      </c>
      <c r="EO15" s="18">
        <f t="shared" si="6"/>
        <v>329</v>
      </c>
      <c r="EP15" s="18">
        <f t="shared" si="6"/>
        <v>398.5</v>
      </c>
      <c r="EQ15" s="18">
        <f t="shared" si="6"/>
        <v>2589.5</v>
      </c>
      <c r="ER15" s="18">
        <f t="shared" si="6"/>
        <v>302</v>
      </c>
      <c r="ES15" s="18">
        <f t="shared" si="6"/>
        <v>145.5</v>
      </c>
      <c r="ET15" s="18">
        <f t="shared" si="6"/>
        <v>202</v>
      </c>
      <c r="EU15" s="18">
        <f t="shared" si="6"/>
        <v>582.5</v>
      </c>
      <c r="EV15" s="18">
        <f t="shared" si="6"/>
        <v>74</v>
      </c>
      <c r="EW15" s="18">
        <f t="shared" si="6"/>
        <v>879.5</v>
      </c>
      <c r="EX15" s="18">
        <f t="shared" si="6"/>
        <v>174.5</v>
      </c>
      <c r="EY15" s="18">
        <f t="shared" si="6"/>
        <v>210.5</v>
      </c>
      <c r="EZ15" s="18">
        <f t="shared" si="6"/>
        <v>134.5</v>
      </c>
      <c r="FA15" s="18">
        <f t="shared" si="6"/>
        <v>3492</v>
      </c>
      <c r="FB15" s="18">
        <f t="shared" si="6"/>
        <v>336</v>
      </c>
      <c r="FC15" s="18">
        <f t="shared" si="6"/>
        <v>1709.5</v>
      </c>
      <c r="FD15" s="18">
        <f t="shared" si="6"/>
        <v>399.5</v>
      </c>
      <c r="FE15" s="18">
        <f t="shared" si="6"/>
        <v>86</v>
      </c>
      <c r="FF15" s="18">
        <f t="shared" si="6"/>
        <v>201</v>
      </c>
      <c r="FG15" s="18">
        <f t="shared" si="6"/>
        <v>125</v>
      </c>
      <c r="FH15" s="18">
        <f t="shared" si="6"/>
        <v>65</v>
      </c>
      <c r="FI15" s="18">
        <f t="shared" si="6"/>
        <v>1785</v>
      </c>
      <c r="FJ15" s="18">
        <f t="shared" si="6"/>
        <v>1999.5</v>
      </c>
      <c r="FK15" s="18">
        <f t="shared" si="6"/>
        <v>2534</v>
      </c>
      <c r="FL15" s="18">
        <f t="shared" si="6"/>
        <v>7895.5</v>
      </c>
      <c r="FM15" s="18">
        <f t="shared" si="6"/>
        <v>3662</v>
      </c>
      <c r="FN15" s="18">
        <f t="shared" si="6"/>
        <v>21110.5</v>
      </c>
      <c r="FO15" s="18">
        <f t="shared" si="6"/>
        <v>1090.5</v>
      </c>
      <c r="FP15" s="18">
        <f t="shared" si="6"/>
        <v>2312.5</v>
      </c>
      <c r="FQ15" s="18">
        <f t="shared" si="6"/>
        <v>1016.5</v>
      </c>
      <c r="FR15" s="18">
        <f t="shared" si="6"/>
        <v>179</v>
      </c>
      <c r="FS15" s="18">
        <f t="shared" si="6"/>
        <v>183</v>
      </c>
      <c r="FT15" s="18">
        <f t="shared" si="6"/>
        <v>59.5</v>
      </c>
      <c r="FU15" s="18">
        <f t="shared" si="6"/>
        <v>818.5</v>
      </c>
      <c r="FV15" s="18">
        <f t="shared" si="6"/>
        <v>700.5</v>
      </c>
      <c r="FW15" s="18">
        <f t="shared" si="6"/>
        <v>172.5</v>
      </c>
      <c r="FX15" s="18">
        <f t="shared" si="6"/>
        <v>53.5</v>
      </c>
      <c r="FY15" s="18"/>
      <c r="FZ15" s="18">
        <f t="shared" si="0"/>
        <v>800296.5</v>
      </c>
      <c r="GA15" s="18"/>
      <c r="GB15" s="18"/>
      <c r="GC15" s="18"/>
      <c r="GD15" s="18"/>
      <c r="GE15" s="18"/>
      <c r="GF15" s="18"/>
      <c r="GG15" s="7"/>
      <c r="GH15" s="7"/>
      <c r="GI15" s="7"/>
      <c r="GJ15" s="7"/>
      <c r="GK15" s="7"/>
      <c r="GL15" s="7"/>
      <c r="GM15" s="7"/>
      <c r="GN15" s="27"/>
      <c r="GO15" s="27"/>
    </row>
    <row r="16" spans="1:256" x14ac:dyDescent="0.2">
      <c r="A16" s="6" t="s">
        <v>445</v>
      </c>
      <c r="B16" s="18" t="s">
        <v>446</v>
      </c>
      <c r="C16" s="28">
        <v>2511</v>
      </c>
      <c r="D16" s="28">
        <v>9785</v>
      </c>
      <c r="E16" s="28">
        <v>2809</v>
      </c>
      <c r="F16" s="28">
        <v>3989</v>
      </c>
      <c r="G16" s="28">
        <v>189</v>
      </c>
      <c r="H16" s="28">
        <v>169</v>
      </c>
      <c r="I16" s="28">
        <v>4032</v>
      </c>
      <c r="J16" s="28">
        <v>831</v>
      </c>
      <c r="K16" s="28">
        <v>83</v>
      </c>
      <c r="L16" s="28">
        <v>732</v>
      </c>
      <c r="M16" s="28">
        <v>521</v>
      </c>
      <c r="N16" s="28">
        <v>8671</v>
      </c>
      <c r="O16" s="28">
        <v>1022</v>
      </c>
      <c r="P16" s="28">
        <v>65</v>
      </c>
      <c r="Q16" s="28">
        <v>17070</v>
      </c>
      <c r="R16" s="28">
        <v>839</v>
      </c>
      <c r="S16" s="28">
        <v>529</v>
      </c>
      <c r="T16" s="28">
        <v>57</v>
      </c>
      <c r="U16" s="28">
        <v>26</v>
      </c>
      <c r="V16" s="28">
        <v>100</v>
      </c>
      <c r="W16" s="28">
        <v>70</v>
      </c>
      <c r="X16" s="28">
        <v>14</v>
      </c>
      <c r="Y16" s="28">
        <v>276</v>
      </c>
      <c r="Z16" s="28">
        <v>60</v>
      </c>
      <c r="AA16" s="28">
        <v>5295</v>
      </c>
      <c r="AB16" s="28">
        <v>3397</v>
      </c>
      <c r="AC16" s="20">
        <v>123</v>
      </c>
      <c r="AD16" s="20">
        <v>283</v>
      </c>
      <c r="AE16" s="20">
        <v>20</v>
      </c>
      <c r="AF16" s="20">
        <v>34</v>
      </c>
      <c r="AG16" s="20">
        <v>74</v>
      </c>
      <c r="AH16" s="28">
        <v>356</v>
      </c>
      <c r="AI16" s="28">
        <v>129</v>
      </c>
      <c r="AJ16" s="28">
        <v>71</v>
      </c>
      <c r="AK16" s="28">
        <v>106</v>
      </c>
      <c r="AL16" s="28">
        <v>109</v>
      </c>
      <c r="AM16" s="28">
        <v>175</v>
      </c>
      <c r="AN16" s="28">
        <v>104</v>
      </c>
      <c r="AO16" s="28">
        <v>1189</v>
      </c>
      <c r="AP16" s="28">
        <v>30699</v>
      </c>
      <c r="AQ16" s="28">
        <v>74</v>
      </c>
      <c r="AR16" s="28">
        <v>3849</v>
      </c>
      <c r="AS16" s="28">
        <v>1103</v>
      </c>
      <c r="AT16" s="28">
        <v>221</v>
      </c>
      <c r="AU16" s="28">
        <v>48</v>
      </c>
      <c r="AV16" s="28">
        <v>107</v>
      </c>
      <c r="AW16" s="28">
        <v>42</v>
      </c>
      <c r="AX16" s="28">
        <v>32</v>
      </c>
      <c r="AY16" s="28">
        <v>133</v>
      </c>
      <c r="AZ16" s="28">
        <v>5157</v>
      </c>
      <c r="BA16" s="28">
        <v>2317</v>
      </c>
      <c r="BB16" s="28">
        <v>2184</v>
      </c>
      <c r="BC16" s="28">
        <v>8604</v>
      </c>
      <c r="BD16" s="28">
        <v>170</v>
      </c>
      <c r="BE16" s="28">
        <v>215</v>
      </c>
      <c r="BF16" s="28">
        <v>1507</v>
      </c>
      <c r="BG16" s="28">
        <v>224</v>
      </c>
      <c r="BH16" s="28">
        <v>65</v>
      </c>
      <c r="BI16" s="28">
        <v>101</v>
      </c>
      <c r="BJ16" s="28">
        <v>387</v>
      </c>
      <c r="BK16" s="28">
        <v>3764</v>
      </c>
      <c r="BL16" s="28">
        <v>24</v>
      </c>
      <c r="BM16" s="28">
        <v>92</v>
      </c>
      <c r="BN16" s="28">
        <v>1087</v>
      </c>
      <c r="BO16" s="28">
        <v>366</v>
      </c>
      <c r="BP16" s="28">
        <v>82</v>
      </c>
      <c r="BQ16" s="28">
        <v>1279</v>
      </c>
      <c r="BR16" s="28">
        <v>1093</v>
      </c>
      <c r="BS16" s="28">
        <v>465</v>
      </c>
      <c r="BT16" s="28">
        <v>61</v>
      </c>
      <c r="BU16" s="28">
        <v>78</v>
      </c>
      <c r="BV16" s="28">
        <v>219</v>
      </c>
      <c r="BW16" s="28">
        <v>217</v>
      </c>
      <c r="BX16" s="28">
        <v>14</v>
      </c>
      <c r="BY16" s="28">
        <v>256</v>
      </c>
      <c r="BZ16" s="28">
        <v>55</v>
      </c>
      <c r="CA16" s="28">
        <v>33</v>
      </c>
      <c r="CB16" s="28">
        <v>13384</v>
      </c>
      <c r="CC16" s="28">
        <v>49</v>
      </c>
      <c r="CD16" s="28">
        <v>17</v>
      </c>
      <c r="CE16" s="28">
        <v>25</v>
      </c>
      <c r="CF16" s="28">
        <v>41</v>
      </c>
      <c r="CG16" s="28">
        <v>63</v>
      </c>
      <c r="CH16" s="28">
        <v>36</v>
      </c>
      <c r="CI16" s="28">
        <v>281</v>
      </c>
      <c r="CJ16" s="28">
        <v>280</v>
      </c>
      <c r="CK16" s="28">
        <v>852</v>
      </c>
      <c r="CL16" s="28">
        <v>250</v>
      </c>
      <c r="CM16" s="28">
        <v>180</v>
      </c>
      <c r="CN16" s="28">
        <v>4931</v>
      </c>
      <c r="CO16" s="28">
        <v>2428</v>
      </c>
      <c r="CP16" s="20">
        <v>198</v>
      </c>
      <c r="CQ16" s="20">
        <v>352</v>
      </c>
      <c r="CR16" s="20">
        <v>69</v>
      </c>
      <c r="CS16" s="20">
        <v>80</v>
      </c>
      <c r="CT16" s="28">
        <v>54</v>
      </c>
      <c r="CU16" s="28">
        <v>68</v>
      </c>
      <c r="CV16" s="28">
        <v>4</v>
      </c>
      <c r="CW16" s="28">
        <v>53</v>
      </c>
      <c r="CX16" s="28">
        <v>117</v>
      </c>
      <c r="CY16" s="28">
        <v>14</v>
      </c>
      <c r="CZ16" s="28">
        <v>677</v>
      </c>
      <c r="DA16" s="28">
        <v>36</v>
      </c>
      <c r="DB16" s="28">
        <v>59</v>
      </c>
      <c r="DC16" s="28">
        <v>28</v>
      </c>
      <c r="DD16" s="28">
        <v>41</v>
      </c>
      <c r="DE16" s="28">
        <v>34</v>
      </c>
      <c r="DF16" s="28">
        <v>5994</v>
      </c>
      <c r="DG16" s="28">
        <v>20</v>
      </c>
      <c r="DH16" s="28">
        <v>548</v>
      </c>
      <c r="DI16" s="28">
        <v>1006</v>
      </c>
      <c r="DJ16" s="28">
        <v>126</v>
      </c>
      <c r="DK16" s="28">
        <v>172</v>
      </c>
      <c r="DL16" s="28">
        <v>1818</v>
      </c>
      <c r="DM16" s="20">
        <v>81</v>
      </c>
      <c r="DN16" s="20">
        <v>418</v>
      </c>
      <c r="DO16" s="28">
        <v>925</v>
      </c>
      <c r="DP16" s="28">
        <v>47</v>
      </c>
      <c r="DQ16" s="28">
        <v>162</v>
      </c>
      <c r="DR16" s="28">
        <v>640</v>
      </c>
      <c r="DS16" s="28">
        <v>342</v>
      </c>
      <c r="DT16" s="28">
        <v>72</v>
      </c>
      <c r="DU16" s="28">
        <v>128</v>
      </c>
      <c r="DV16" s="28">
        <v>56</v>
      </c>
      <c r="DW16" s="28">
        <v>91</v>
      </c>
      <c r="DX16" s="28">
        <v>33</v>
      </c>
      <c r="DY16" s="28">
        <v>27</v>
      </c>
      <c r="DZ16" s="28">
        <v>74</v>
      </c>
      <c r="EA16" s="28">
        <v>130</v>
      </c>
      <c r="EB16" s="20">
        <v>172</v>
      </c>
      <c r="EC16" s="20">
        <v>68</v>
      </c>
      <c r="ED16" s="20">
        <v>24</v>
      </c>
      <c r="EE16" s="28">
        <v>69</v>
      </c>
      <c r="EF16" s="28">
        <v>603</v>
      </c>
      <c r="EG16" s="28">
        <v>100</v>
      </c>
      <c r="EH16" s="28">
        <v>68</v>
      </c>
      <c r="EI16" s="28">
        <v>6981</v>
      </c>
      <c r="EJ16" s="28">
        <v>2957</v>
      </c>
      <c r="EK16" s="28">
        <v>147</v>
      </c>
      <c r="EL16" s="28">
        <v>123</v>
      </c>
      <c r="EM16" s="28">
        <v>111</v>
      </c>
      <c r="EN16" s="28">
        <v>401</v>
      </c>
      <c r="EO16" s="28">
        <v>68</v>
      </c>
      <c r="EP16" s="28">
        <v>53</v>
      </c>
      <c r="EQ16" s="28">
        <v>54</v>
      </c>
      <c r="ER16" s="28">
        <v>58</v>
      </c>
      <c r="ES16" s="28">
        <v>62</v>
      </c>
      <c r="ET16" s="28">
        <v>105</v>
      </c>
      <c r="EU16" s="28">
        <v>308</v>
      </c>
      <c r="EV16" s="28">
        <v>32</v>
      </c>
      <c r="EW16" s="28">
        <v>111</v>
      </c>
      <c r="EX16" s="28">
        <v>40</v>
      </c>
      <c r="EY16" s="28">
        <v>163</v>
      </c>
      <c r="EZ16" s="28">
        <v>39</v>
      </c>
      <c r="FA16" s="28">
        <v>619</v>
      </c>
      <c r="FB16" s="28">
        <v>87</v>
      </c>
      <c r="FC16" s="28">
        <v>275</v>
      </c>
      <c r="FD16" s="28">
        <v>127</v>
      </c>
      <c r="FE16" s="28">
        <v>25</v>
      </c>
      <c r="FF16" s="28">
        <v>63</v>
      </c>
      <c r="FG16" s="28">
        <v>16</v>
      </c>
      <c r="FH16" s="28">
        <v>18</v>
      </c>
      <c r="FI16" s="28">
        <v>453</v>
      </c>
      <c r="FJ16" s="28">
        <v>369</v>
      </c>
      <c r="FK16" s="28">
        <v>506</v>
      </c>
      <c r="FL16" s="28">
        <v>657</v>
      </c>
      <c r="FM16" s="28">
        <v>275</v>
      </c>
      <c r="FN16" s="28">
        <v>8885</v>
      </c>
      <c r="FO16" s="28">
        <v>307</v>
      </c>
      <c r="FP16" s="28">
        <v>752</v>
      </c>
      <c r="FQ16" s="28">
        <v>184</v>
      </c>
      <c r="FR16" s="28">
        <v>31</v>
      </c>
      <c r="FS16" s="28">
        <v>18</v>
      </c>
      <c r="FT16" s="28">
        <v>16</v>
      </c>
      <c r="FU16" s="28">
        <v>332</v>
      </c>
      <c r="FV16" s="28">
        <v>237</v>
      </c>
      <c r="FW16" s="28">
        <v>50</v>
      </c>
      <c r="FX16" s="28">
        <v>16</v>
      </c>
      <c r="FY16" s="18"/>
      <c r="FZ16" s="18">
        <f t="shared" si="0"/>
        <v>197185</v>
      </c>
      <c r="GA16" s="18"/>
      <c r="GB16" s="18"/>
      <c r="GC16" s="18"/>
      <c r="GD16" s="18"/>
      <c r="GE16" s="18"/>
      <c r="GF16" s="18"/>
      <c r="GG16" s="7"/>
      <c r="GH16" s="18"/>
      <c r="GI16" s="18"/>
      <c r="GJ16" s="18"/>
      <c r="GK16" s="18"/>
      <c r="GL16" s="18"/>
      <c r="GM16" s="18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</row>
    <row r="17" spans="1:256" x14ac:dyDescent="0.2">
      <c r="A17" s="21" t="s">
        <v>447</v>
      </c>
      <c r="B17" s="18" t="s">
        <v>448</v>
      </c>
      <c r="C17" s="29">
        <v>3967</v>
      </c>
      <c r="D17" s="29">
        <v>15375</v>
      </c>
      <c r="E17" s="29">
        <v>4360</v>
      </c>
      <c r="F17" s="29">
        <v>6134</v>
      </c>
      <c r="G17" s="29">
        <v>278</v>
      </c>
      <c r="H17" s="29">
        <v>252</v>
      </c>
      <c r="I17" s="29">
        <v>6406</v>
      </c>
      <c r="J17" s="29">
        <v>1230</v>
      </c>
      <c r="K17" s="29">
        <v>125</v>
      </c>
      <c r="L17" s="29">
        <v>1214</v>
      </c>
      <c r="M17" s="29">
        <v>936</v>
      </c>
      <c r="N17" s="29">
        <v>13992</v>
      </c>
      <c r="O17" s="29">
        <v>1684</v>
      </c>
      <c r="P17" s="29">
        <v>107</v>
      </c>
      <c r="Q17" s="29">
        <v>26449</v>
      </c>
      <c r="R17" s="29">
        <v>1622</v>
      </c>
      <c r="S17" s="29">
        <v>754</v>
      </c>
      <c r="T17" s="29">
        <v>75</v>
      </c>
      <c r="U17" s="29">
        <v>42</v>
      </c>
      <c r="V17" s="29">
        <v>145</v>
      </c>
      <c r="W17" s="29">
        <v>105</v>
      </c>
      <c r="X17" s="29">
        <v>21</v>
      </c>
      <c r="Y17" s="29">
        <v>548</v>
      </c>
      <c r="Z17" s="29">
        <v>90</v>
      </c>
      <c r="AA17" s="29">
        <v>8486</v>
      </c>
      <c r="AB17" s="29">
        <v>5628</v>
      </c>
      <c r="AC17" s="29">
        <v>176</v>
      </c>
      <c r="AD17" s="29">
        <v>422</v>
      </c>
      <c r="AE17" s="29">
        <v>28</v>
      </c>
      <c r="AF17" s="29">
        <v>53</v>
      </c>
      <c r="AG17" s="29">
        <v>116</v>
      </c>
      <c r="AH17" s="29">
        <v>540</v>
      </c>
      <c r="AI17" s="29">
        <v>187</v>
      </c>
      <c r="AJ17" s="29">
        <v>105</v>
      </c>
      <c r="AK17" s="29">
        <v>158</v>
      </c>
      <c r="AL17" s="29">
        <v>177</v>
      </c>
      <c r="AM17" s="29">
        <v>284</v>
      </c>
      <c r="AN17" s="29">
        <v>141</v>
      </c>
      <c r="AO17" s="29">
        <v>1792</v>
      </c>
      <c r="AP17" s="29">
        <v>50215</v>
      </c>
      <c r="AQ17" s="29">
        <v>111</v>
      </c>
      <c r="AR17" s="29">
        <v>7049</v>
      </c>
      <c r="AS17" s="29">
        <v>1713</v>
      </c>
      <c r="AT17" s="29">
        <v>341</v>
      </c>
      <c r="AU17" s="29">
        <v>89</v>
      </c>
      <c r="AV17" s="29">
        <v>141</v>
      </c>
      <c r="AW17" s="29">
        <v>61</v>
      </c>
      <c r="AX17" s="29">
        <v>42</v>
      </c>
      <c r="AY17" s="29">
        <v>194</v>
      </c>
      <c r="AZ17" s="29">
        <v>7816</v>
      </c>
      <c r="BA17" s="29">
        <v>3458</v>
      </c>
      <c r="BB17" s="29">
        <v>3248</v>
      </c>
      <c r="BC17" s="29">
        <v>13338</v>
      </c>
      <c r="BD17" s="29">
        <v>258</v>
      </c>
      <c r="BE17" s="29">
        <v>323</v>
      </c>
      <c r="BF17" s="29">
        <v>2324</v>
      </c>
      <c r="BG17" s="29">
        <v>386</v>
      </c>
      <c r="BH17" s="29">
        <v>114</v>
      </c>
      <c r="BI17" s="29">
        <v>176</v>
      </c>
      <c r="BJ17" s="29">
        <v>635</v>
      </c>
      <c r="BK17" s="29">
        <v>8836</v>
      </c>
      <c r="BL17" s="29">
        <v>39</v>
      </c>
      <c r="BM17" s="29">
        <v>138</v>
      </c>
      <c r="BN17" s="29">
        <v>1514</v>
      </c>
      <c r="BO17" s="29">
        <v>522</v>
      </c>
      <c r="BP17" s="29">
        <v>113</v>
      </c>
      <c r="BQ17" s="29">
        <v>2014</v>
      </c>
      <c r="BR17" s="29">
        <v>1636</v>
      </c>
      <c r="BS17" s="29">
        <v>691</v>
      </c>
      <c r="BT17" s="29">
        <v>97</v>
      </c>
      <c r="BU17" s="29">
        <v>130</v>
      </c>
      <c r="BV17" s="29">
        <v>339</v>
      </c>
      <c r="BW17" s="29">
        <v>346</v>
      </c>
      <c r="BX17" s="29">
        <v>25</v>
      </c>
      <c r="BY17" s="29">
        <v>379</v>
      </c>
      <c r="BZ17" s="29">
        <v>84</v>
      </c>
      <c r="CA17" s="29">
        <v>59</v>
      </c>
      <c r="CB17" s="29">
        <v>21358</v>
      </c>
      <c r="CC17" s="29">
        <v>81</v>
      </c>
      <c r="CD17" s="29">
        <v>28</v>
      </c>
      <c r="CE17" s="29">
        <v>42</v>
      </c>
      <c r="CF17" s="29">
        <v>67</v>
      </c>
      <c r="CG17" s="29">
        <v>93</v>
      </c>
      <c r="CH17" s="29">
        <v>67</v>
      </c>
      <c r="CI17" s="29">
        <v>419</v>
      </c>
      <c r="CJ17" s="29">
        <v>479</v>
      </c>
      <c r="CK17" s="29">
        <v>1331</v>
      </c>
      <c r="CL17" s="29">
        <v>365</v>
      </c>
      <c r="CM17" s="29">
        <v>281</v>
      </c>
      <c r="CN17" s="29">
        <v>8039</v>
      </c>
      <c r="CO17" s="29">
        <v>3648</v>
      </c>
      <c r="CP17" s="29">
        <v>306</v>
      </c>
      <c r="CQ17" s="29">
        <v>550</v>
      </c>
      <c r="CR17" s="29">
        <v>102</v>
      </c>
      <c r="CS17" s="29">
        <v>131</v>
      </c>
      <c r="CT17" s="29">
        <v>80</v>
      </c>
      <c r="CU17" s="29">
        <v>113</v>
      </c>
      <c r="CV17" s="29">
        <v>6</v>
      </c>
      <c r="CW17" s="29">
        <v>79</v>
      </c>
      <c r="CX17" s="29">
        <v>181</v>
      </c>
      <c r="CY17" s="29">
        <v>21</v>
      </c>
      <c r="CZ17" s="29">
        <v>964</v>
      </c>
      <c r="DA17" s="29">
        <v>53</v>
      </c>
      <c r="DB17" s="29">
        <v>82</v>
      </c>
      <c r="DC17" s="29">
        <v>41</v>
      </c>
      <c r="DD17" s="29">
        <v>58</v>
      </c>
      <c r="DE17" s="29">
        <v>63</v>
      </c>
      <c r="DF17" s="29">
        <v>9316</v>
      </c>
      <c r="DG17" s="29">
        <v>31</v>
      </c>
      <c r="DH17" s="29">
        <v>807</v>
      </c>
      <c r="DI17" s="29">
        <v>1495</v>
      </c>
      <c r="DJ17" s="29">
        <v>190</v>
      </c>
      <c r="DK17" s="29">
        <v>254</v>
      </c>
      <c r="DL17" s="29">
        <v>2832</v>
      </c>
      <c r="DM17" s="29">
        <v>126</v>
      </c>
      <c r="DN17" s="29">
        <v>618</v>
      </c>
      <c r="DO17" s="29">
        <v>1388</v>
      </c>
      <c r="DP17" s="29">
        <v>66</v>
      </c>
      <c r="DQ17" s="29">
        <v>242</v>
      </c>
      <c r="DR17" s="29">
        <v>1022</v>
      </c>
      <c r="DS17" s="29">
        <v>529</v>
      </c>
      <c r="DT17" s="29">
        <v>115</v>
      </c>
      <c r="DU17" s="29">
        <v>194</v>
      </c>
      <c r="DV17" s="29">
        <v>89</v>
      </c>
      <c r="DW17" s="29">
        <v>132</v>
      </c>
      <c r="DX17" s="29">
        <v>44</v>
      </c>
      <c r="DY17" s="29">
        <v>48</v>
      </c>
      <c r="DZ17" s="29">
        <v>123</v>
      </c>
      <c r="EA17" s="29">
        <v>176</v>
      </c>
      <c r="EB17" s="29">
        <v>299</v>
      </c>
      <c r="EC17" s="29">
        <v>95</v>
      </c>
      <c r="ED17" s="29">
        <v>61</v>
      </c>
      <c r="EE17" s="29">
        <v>110</v>
      </c>
      <c r="EF17" s="29">
        <v>950</v>
      </c>
      <c r="EG17" s="29">
        <v>160</v>
      </c>
      <c r="EH17" s="29">
        <v>93</v>
      </c>
      <c r="EI17" s="29">
        <v>10748</v>
      </c>
      <c r="EJ17" s="29">
        <v>4487</v>
      </c>
      <c r="EK17" s="29">
        <v>234</v>
      </c>
      <c r="EL17" s="29">
        <v>176</v>
      </c>
      <c r="EM17" s="29">
        <v>169</v>
      </c>
      <c r="EN17" s="29">
        <v>632</v>
      </c>
      <c r="EO17" s="29">
        <v>106</v>
      </c>
      <c r="EP17" s="29">
        <v>77</v>
      </c>
      <c r="EQ17" s="29">
        <v>103</v>
      </c>
      <c r="ER17" s="29">
        <v>87</v>
      </c>
      <c r="ES17" s="29">
        <v>99</v>
      </c>
      <c r="ET17" s="29">
        <v>166</v>
      </c>
      <c r="EU17" s="29">
        <v>517</v>
      </c>
      <c r="EV17" s="29">
        <v>51</v>
      </c>
      <c r="EW17" s="29">
        <v>166</v>
      </c>
      <c r="EX17" s="29">
        <v>56</v>
      </c>
      <c r="EY17" s="29">
        <v>328</v>
      </c>
      <c r="EZ17" s="29">
        <v>60</v>
      </c>
      <c r="FA17" s="29">
        <v>939</v>
      </c>
      <c r="FB17" s="29">
        <v>139</v>
      </c>
      <c r="FC17" s="29">
        <v>441</v>
      </c>
      <c r="FD17" s="29">
        <v>179</v>
      </c>
      <c r="FE17" s="29">
        <v>36</v>
      </c>
      <c r="FF17" s="29">
        <v>102</v>
      </c>
      <c r="FG17" s="29">
        <v>27</v>
      </c>
      <c r="FH17" s="29">
        <v>26</v>
      </c>
      <c r="FI17" s="29">
        <v>662</v>
      </c>
      <c r="FJ17" s="29">
        <v>553</v>
      </c>
      <c r="FK17" s="29">
        <v>770</v>
      </c>
      <c r="FL17" s="29">
        <v>981</v>
      </c>
      <c r="FM17" s="29">
        <v>409</v>
      </c>
      <c r="FN17" s="29">
        <v>13827</v>
      </c>
      <c r="FO17" s="29">
        <v>474</v>
      </c>
      <c r="FP17" s="29">
        <v>1217</v>
      </c>
      <c r="FQ17" s="29">
        <v>302</v>
      </c>
      <c r="FR17" s="29">
        <v>45</v>
      </c>
      <c r="FS17" s="29">
        <v>36</v>
      </c>
      <c r="FT17" s="29">
        <v>26</v>
      </c>
      <c r="FU17" s="29">
        <v>499</v>
      </c>
      <c r="FV17" s="29">
        <v>366</v>
      </c>
      <c r="FW17" s="29">
        <v>88</v>
      </c>
      <c r="FX17" s="29">
        <v>20</v>
      </c>
      <c r="FY17" s="18"/>
      <c r="FZ17" s="18">
        <f t="shared" si="0"/>
        <v>314357</v>
      </c>
      <c r="GA17" s="30"/>
      <c r="GB17" s="18"/>
      <c r="GC17" s="18"/>
      <c r="GD17" s="18"/>
      <c r="GE17" s="18"/>
      <c r="GF17" s="18"/>
      <c r="GG17" s="7"/>
      <c r="GH17" s="18"/>
      <c r="GI17" s="18"/>
      <c r="GJ17" s="18"/>
      <c r="GK17" s="18"/>
      <c r="GL17" s="18"/>
      <c r="GM17" s="18"/>
      <c r="GN17" s="31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pans="1:256" x14ac:dyDescent="0.2">
      <c r="A18" s="21" t="s">
        <v>449</v>
      </c>
      <c r="B18" s="7" t="s">
        <v>450</v>
      </c>
      <c r="C18" s="32">
        <f>ROUND(FZ137/FZ20,4)</f>
        <v>0.38669999999999999</v>
      </c>
      <c r="D18" s="33">
        <v>0.38669999999999999</v>
      </c>
      <c r="E18" s="33">
        <v>0.38669999999999999</v>
      </c>
      <c r="F18" s="33">
        <v>0.38669999999999999</v>
      </c>
      <c r="G18" s="33">
        <v>0.38669999999999999</v>
      </c>
      <c r="H18" s="33">
        <v>0.38669999999999999</v>
      </c>
      <c r="I18" s="33">
        <v>0.38669999999999999</v>
      </c>
      <c r="J18" s="33">
        <v>0.38669999999999999</v>
      </c>
      <c r="K18" s="33">
        <v>0.38669999999999999</v>
      </c>
      <c r="L18" s="33">
        <v>0.38669999999999999</v>
      </c>
      <c r="M18" s="33">
        <v>0.38669999999999999</v>
      </c>
      <c r="N18" s="33">
        <v>0.38669999999999999</v>
      </c>
      <c r="O18" s="33">
        <v>0.38669999999999999</v>
      </c>
      <c r="P18" s="33">
        <v>0.38669999999999999</v>
      </c>
      <c r="Q18" s="33">
        <v>0.38669999999999999</v>
      </c>
      <c r="R18" s="33">
        <v>0.38669999999999999</v>
      </c>
      <c r="S18" s="33">
        <v>0.38669999999999999</v>
      </c>
      <c r="T18" s="33">
        <v>0.38669999999999999</v>
      </c>
      <c r="U18" s="33">
        <v>0.38669999999999999</v>
      </c>
      <c r="V18" s="33">
        <v>0.38669999999999999</v>
      </c>
      <c r="W18" s="33">
        <v>0.38669999999999999</v>
      </c>
      <c r="X18" s="33">
        <v>0.38669999999999999</v>
      </c>
      <c r="Y18" s="33">
        <v>0.38669999999999999</v>
      </c>
      <c r="Z18" s="33">
        <v>0.38669999999999999</v>
      </c>
      <c r="AA18" s="33">
        <v>0.38669999999999999</v>
      </c>
      <c r="AB18" s="33">
        <v>0.38669999999999999</v>
      </c>
      <c r="AC18" s="33">
        <v>0.38669999999999999</v>
      </c>
      <c r="AD18" s="33">
        <v>0.38669999999999999</v>
      </c>
      <c r="AE18" s="33">
        <v>0.38669999999999999</v>
      </c>
      <c r="AF18" s="33">
        <v>0.38669999999999999</v>
      </c>
      <c r="AG18" s="33">
        <v>0.38669999999999999</v>
      </c>
      <c r="AH18" s="33">
        <v>0.38669999999999999</v>
      </c>
      <c r="AI18" s="33">
        <v>0.38669999999999999</v>
      </c>
      <c r="AJ18" s="33">
        <v>0.38669999999999999</v>
      </c>
      <c r="AK18" s="33">
        <v>0.38669999999999999</v>
      </c>
      <c r="AL18" s="33">
        <v>0.38669999999999999</v>
      </c>
      <c r="AM18" s="33">
        <v>0.38669999999999999</v>
      </c>
      <c r="AN18" s="33">
        <v>0.38669999999999999</v>
      </c>
      <c r="AO18" s="33">
        <v>0.38669999999999999</v>
      </c>
      <c r="AP18" s="33">
        <v>0.38669999999999999</v>
      </c>
      <c r="AQ18" s="33">
        <v>0.38669999999999999</v>
      </c>
      <c r="AR18" s="33">
        <v>0.38669999999999999</v>
      </c>
      <c r="AS18" s="33">
        <v>0.38669999999999999</v>
      </c>
      <c r="AT18" s="33">
        <v>0.38669999999999999</v>
      </c>
      <c r="AU18" s="33">
        <v>0.38669999999999999</v>
      </c>
      <c r="AV18" s="33">
        <v>0.38669999999999999</v>
      </c>
      <c r="AW18" s="33">
        <v>0.38669999999999999</v>
      </c>
      <c r="AX18" s="33">
        <v>0.38669999999999999</v>
      </c>
      <c r="AY18" s="33">
        <v>0.38669999999999999</v>
      </c>
      <c r="AZ18" s="33">
        <v>0.38669999999999999</v>
      </c>
      <c r="BA18" s="33">
        <v>0.38669999999999999</v>
      </c>
      <c r="BB18" s="33">
        <v>0.38669999999999999</v>
      </c>
      <c r="BC18" s="33">
        <v>0.38669999999999999</v>
      </c>
      <c r="BD18" s="33">
        <v>0.38669999999999999</v>
      </c>
      <c r="BE18" s="33">
        <v>0.38669999999999999</v>
      </c>
      <c r="BF18" s="33">
        <v>0.38669999999999999</v>
      </c>
      <c r="BG18" s="33">
        <v>0.38669999999999999</v>
      </c>
      <c r="BH18" s="33">
        <v>0.38669999999999999</v>
      </c>
      <c r="BI18" s="33">
        <v>0.38669999999999999</v>
      </c>
      <c r="BJ18" s="33">
        <v>0.38669999999999999</v>
      </c>
      <c r="BK18" s="33">
        <v>0.38669999999999999</v>
      </c>
      <c r="BL18" s="33">
        <v>0.38669999999999999</v>
      </c>
      <c r="BM18" s="33">
        <v>0.38669999999999999</v>
      </c>
      <c r="BN18" s="33">
        <v>0.38669999999999999</v>
      </c>
      <c r="BO18" s="33">
        <v>0.38669999999999999</v>
      </c>
      <c r="BP18" s="33">
        <v>0.38669999999999999</v>
      </c>
      <c r="BQ18" s="33">
        <v>0.38669999999999999</v>
      </c>
      <c r="BR18" s="33">
        <v>0.38669999999999999</v>
      </c>
      <c r="BS18" s="33">
        <v>0.38669999999999999</v>
      </c>
      <c r="BT18" s="33">
        <v>0.38669999999999999</v>
      </c>
      <c r="BU18" s="33">
        <v>0.38669999999999999</v>
      </c>
      <c r="BV18" s="33">
        <v>0.38669999999999999</v>
      </c>
      <c r="BW18" s="33">
        <v>0.38669999999999999</v>
      </c>
      <c r="BX18" s="33">
        <v>0.38669999999999999</v>
      </c>
      <c r="BY18" s="33">
        <v>0.38669999999999999</v>
      </c>
      <c r="BZ18" s="33">
        <v>0.38669999999999999</v>
      </c>
      <c r="CA18" s="33">
        <v>0.38669999999999999</v>
      </c>
      <c r="CB18" s="33">
        <v>0.38669999999999999</v>
      </c>
      <c r="CC18" s="33">
        <v>0.38669999999999999</v>
      </c>
      <c r="CD18" s="33">
        <v>0.38669999999999999</v>
      </c>
      <c r="CE18" s="33">
        <v>0.38669999999999999</v>
      </c>
      <c r="CF18" s="33">
        <v>0.38669999999999999</v>
      </c>
      <c r="CG18" s="33">
        <v>0.38669999999999999</v>
      </c>
      <c r="CH18" s="33">
        <v>0.38669999999999999</v>
      </c>
      <c r="CI18" s="33">
        <v>0.38669999999999999</v>
      </c>
      <c r="CJ18" s="33">
        <v>0.38669999999999999</v>
      </c>
      <c r="CK18" s="33">
        <v>0.38669999999999999</v>
      </c>
      <c r="CL18" s="33">
        <v>0.38669999999999999</v>
      </c>
      <c r="CM18" s="33">
        <v>0.38669999999999999</v>
      </c>
      <c r="CN18" s="33">
        <v>0.38669999999999999</v>
      </c>
      <c r="CO18" s="33">
        <v>0.38669999999999999</v>
      </c>
      <c r="CP18" s="33">
        <v>0.38669999999999999</v>
      </c>
      <c r="CQ18" s="33">
        <v>0.38669999999999999</v>
      </c>
      <c r="CR18" s="33">
        <v>0.38669999999999999</v>
      </c>
      <c r="CS18" s="33">
        <v>0.38669999999999999</v>
      </c>
      <c r="CT18" s="33">
        <v>0.38669999999999999</v>
      </c>
      <c r="CU18" s="33">
        <v>0.38669999999999999</v>
      </c>
      <c r="CV18" s="33">
        <v>0.38669999999999999</v>
      </c>
      <c r="CW18" s="33">
        <v>0.38669999999999999</v>
      </c>
      <c r="CX18" s="33">
        <v>0.38669999999999999</v>
      </c>
      <c r="CY18" s="33">
        <v>0.38669999999999999</v>
      </c>
      <c r="CZ18" s="33">
        <v>0.38669999999999999</v>
      </c>
      <c r="DA18" s="33">
        <v>0.38669999999999999</v>
      </c>
      <c r="DB18" s="33">
        <v>0.38669999999999999</v>
      </c>
      <c r="DC18" s="33">
        <v>0.38669999999999999</v>
      </c>
      <c r="DD18" s="33">
        <v>0.38669999999999999</v>
      </c>
      <c r="DE18" s="33">
        <v>0.38669999999999999</v>
      </c>
      <c r="DF18" s="33">
        <v>0.38669999999999999</v>
      </c>
      <c r="DG18" s="33">
        <v>0.38669999999999999</v>
      </c>
      <c r="DH18" s="33">
        <v>0.38669999999999999</v>
      </c>
      <c r="DI18" s="33">
        <v>0.38669999999999999</v>
      </c>
      <c r="DJ18" s="33">
        <v>0.38669999999999999</v>
      </c>
      <c r="DK18" s="33">
        <v>0.38669999999999999</v>
      </c>
      <c r="DL18" s="33">
        <v>0.38669999999999999</v>
      </c>
      <c r="DM18" s="33">
        <v>0.38669999999999999</v>
      </c>
      <c r="DN18" s="33">
        <v>0.38669999999999999</v>
      </c>
      <c r="DO18" s="33">
        <v>0.38669999999999999</v>
      </c>
      <c r="DP18" s="33">
        <v>0.38669999999999999</v>
      </c>
      <c r="DQ18" s="33">
        <v>0.38669999999999999</v>
      </c>
      <c r="DR18" s="33">
        <v>0.38669999999999999</v>
      </c>
      <c r="DS18" s="33">
        <v>0.38669999999999999</v>
      </c>
      <c r="DT18" s="33">
        <v>0.38669999999999999</v>
      </c>
      <c r="DU18" s="33">
        <v>0.38669999999999999</v>
      </c>
      <c r="DV18" s="33">
        <v>0.38669999999999999</v>
      </c>
      <c r="DW18" s="33">
        <v>0.38669999999999999</v>
      </c>
      <c r="DX18" s="33">
        <v>0.38669999999999999</v>
      </c>
      <c r="DY18" s="33">
        <v>0.38669999999999999</v>
      </c>
      <c r="DZ18" s="33">
        <v>0.38669999999999999</v>
      </c>
      <c r="EA18" s="33">
        <v>0.38669999999999999</v>
      </c>
      <c r="EB18" s="33">
        <v>0.38669999999999999</v>
      </c>
      <c r="EC18" s="33">
        <v>0.38669999999999999</v>
      </c>
      <c r="ED18" s="33">
        <v>0.38669999999999999</v>
      </c>
      <c r="EE18" s="33">
        <v>0.38669999999999999</v>
      </c>
      <c r="EF18" s="33">
        <v>0.38669999999999999</v>
      </c>
      <c r="EG18" s="33">
        <v>0.38669999999999999</v>
      </c>
      <c r="EH18" s="33">
        <v>0.38669999999999999</v>
      </c>
      <c r="EI18" s="33">
        <v>0.38669999999999999</v>
      </c>
      <c r="EJ18" s="33">
        <v>0.38669999999999999</v>
      </c>
      <c r="EK18" s="33">
        <v>0.38669999999999999</v>
      </c>
      <c r="EL18" s="33">
        <v>0.38669999999999999</v>
      </c>
      <c r="EM18" s="33">
        <v>0.38669999999999999</v>
      </c>
      <c r="EN18" s="33">
        <v>0.38669999999999999</v>
      </c>
      <c r="EO18" s="33">
        <v>0.38669999999999999</v>
      </c>
      <c r="EP18" s="33">
        <v>0.38669999999999999</v>
      </c>
      <c r="EQ18" s="33">
        <v>0.38669999999999999</v>
      </c>
      <c r="ER18" s="33">
        <v>0.38669999999999999</v>
      </c>
      <c r="ES18" s="33">
        <v>0.38669999999999999</v>
      </c>
      <c r="ET18" s="33">
        <v>0.38669999999999999</v>
      </c>
      <c r="EU18" s="33">
        <v>0.38669999999999999</v>
      </c>
      <c r="EV18" s="33">
        <v>0.38669999999999999</v>
      </c>
      <c r="EW18" s="33">
        <v>0.38669999999999999</v>
      </c>
      <c r="EX18" s="33">
        <v>0.38669999999999999</v>
      </c>
      <c r="EY18" s="33">
        <v>0.38669999999999999</v>
      </c>
      <c r="EZ18" s="33">
        <v>0.38669999999999999</v>
      </c>
      <c r="FA18" s="33">
        <v>0.38669999999999999</v>
      </c>
      <c r="FB18" s="33">
        <v>0.38669999999999999</v>
      </c>
      <c r="FC18" s="33">
        <v>0.38669999999999999</v>
      </c>
      <c r="FD18" s="33">
        <v>0.38669999999999999</v>
      </c>
      <c r="FE18" s="33">
        <v>0.38669999999999999</v>
      </c>
      <c r="FF18" s="33">
        <v>0.38669999999999999</v>
      </c>
      <c r="FG18" s="33">
        <v>0.38669999999999999</v>
      </c>
      <c r="FH18" s="33">
        <v>0.38669999999999999</v>
      </c>
      <c r="FI18" s="33">
        <v>0.38669999999999999</v>
      </c>
      <c r="FJ18" s="33">
        <v>0.38669999999999999</v>
      </c>
      <c r="FK18" s="33">
        <v>0.38669999999999999</v>
      </c>
      <c r="FL18" s="33">
        <v>0.38669999999999999</v>
      </c>
      <c r="FM18" s="33">
        <v>0.38669999999999999</v>
      </c>
      <c r="FN18" s="33">
        <v>0.38669999999999999</v>
      </c>
      <c r="FO18" s="33">
        <v>0.38669999999999999</v>
      </c>
      <c r="FP18" s="33">
        <v>0.38669999999999999</v>
      </c>
      <c r="FQ18" s="33">
        <v>0.38669999999999999</v>
      </c>
      <c r="FR18" s="33">
        <v>0.38669999999999999</v>
      </c>
      <c r="FS18" s="33">
        <v>0.38669999999999999</v>
      </c>
      <c r="FT18" s="33">
        <v>0.38669999999999999</v>
      </c>
      <c r="FU18" s="33">
        <v>0.38669999999999999</v>
      </c>
      <c r="FV18" s="33">
        <v>0.38669999999999999</v>
      </c>
      <c r="FW18" s="33">
        <v>0.38669999999999999</v>
      </c>
      <c r="FX18" s="33">
        <v>0.38669999999999999</v>
      </c>
      <c r="FY18" s="33"/>
      <c r="FZ18" s="33">
        <f>FX18</f>
        <v>0.38669999999999999</v>
      </c>
      <c r="GA18" s="33"/>
      <c r="GB18" s="33"/>
      <c r="GC18" s="33"/>
      <c r="GD18" s="33"/>
      <c r="GE18" s="33"/>
      <c r="GF18" s="33"/>
      <c r="GG18" s="7"/>
      <c r="GH18" s="33"/>
      <c r="GI18" s="33"/>
      <c r="GJ18" s="33"/>
      <c r="GK18" s="33"/>
      <c r="GL18" s="33"/>
      <c r="GM18" s="33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x14ac:dyDescent="0.2">
      <c r="A19" s="6" t="s">
        <v>451</v>
      </c>
      <c r="B19" s="18" t="s">
        <v>452</v>
      </c>
      <c r="C19" s="28">
        <v>4947</v>
      </c>
      <c r="D19" s="28">
        <v>24078</v>
      </c>
      <c r="E19" s="28">
        <v>3724</v>
      </c>
      <c r="F19" s="28">
        <v>12793</v>
      </c>
      <c r="G19" s="28">
        <v>709</v>
      </c>
      <c r="H19" s="28">
        <v>662</v>
      </c>
      <c r="I19" s="28">
        <v>5387</v>
      </c>
      <c r="J19" s="28">
        <v>1386</v>
      </c>
      <c r="K19" s="28">
        <v>155</v>
      </c>
      <c r="L19" s="28">
        <v>1253</v>
      </c>
      <c r="M19" s="28">
        <v>571</v>
      </c>
      <c r="N19" s="28">
        <v>30745</v>
      </c>
      <c r="O19" s="28">
        <v>7515</v>
      </c>
      <c r="P19" s="28">
        <v>157</v>
      </c>
      <c r="Q19" s="28">
        <v>23384</v>
      </c>
      <c r="R19" s="28">
        <v>2502</v>
      </c>
      <c r="S19" s="28">
        <v>1062</v>
      </c>
      <c r="T19" s="28">
        <v>104</v>
      </c>
      <c r="U19" s="28">
        <v>31</v>
      </c>
      <c r="V19" s="28">
        <v>174</v>
      </c>
      <c r="W19" s="28">
        <v>151</v>
      </c>
      <c r="X19" s="28">
        <v>30</v>
      </c>
      <c r="Y19" s="28">
        <v>384</v>
      </c>
      <c r="Z19" s="28">
        <v>142</v>
      </c>
      <c r="AA19" s="28">
        <v>18616</v>
      </c>
      <c r="AB19" s="28">
        <v>16093</v>
      </c>
      <c r="AC19" s="28">
        <v>599</v>
      </c>
      <c r="AD19" s="28">
        <v>842</v>
      </c>
      <c r="AE19" s="28">
        <v>56</v>
      </c>
      <c r="AF19" s="28">
        <v>118</v>
      </c>
      <c r="AG19" s="28">
        <v>346</v>
      </c>
      <c r="AH19" s="28">
        <v>592</v>
      </c>
      <c r="AI19" s="28">
        <v>219</v>
      </c>
      <c r="AJ19" s="28">
        <v>90</v>
      </c>
      <c r="AK19" s="28">
        <v>116</v>
      </c>
      <c r="AL19" s="28">
        <v>141</v>
      </c>
      <c r="AM19" s="28">
        <v>246</v>
      </c>
      <c r="AN19" s="28">
        <v>207</v>
      </c>
      <c r="AO19" s="28">
        <v>2690</v>
      </c>
      <c r="AP19" s="28">
        <v>50704</v>
      </c>
      <c r="AQ19" s="28">
        <v>143</v>
      </c>
      <c r="AR19" s="28">
        <v>37990</v>
      </c>
      <c r="AS19" s="28">
        <v>3911</v>
      </c>
      <c r="AT19" s="28">
        <v>1419</v>
      </c>
      <c r="AU19" s="28">
        <v>148</v>
      </c>
      <c r="AV19" s="28">
        <v>192</v>
      </c>
      <c r="AW19" s="28">
        <v>149</v>
      </c>
      <c r="AX19" s="28">
        <v>51</v>
      </c>
      <c r="AY19" s="28">
        <v>266</v>
      </c>
      <c r="AZ19" s="28">
        <v>8406</v>
      </c>
      <c r="BA19" s="28">
        <v>5640</v>
      </c>
      <c r="BB19" s="28">
        <v>5024</v>
      </c>
      <c r="BC19" s="28">
        <v>16170</v>
      </c>
      <c r="BD19" s="28">
        <v>2021</v>
      </c>
      <c r="BE19" s="28">
        <v>766</v>
      </c>
      <c r="BF19" s="28">
        <v>15408</v>
      </c>
      <c r="BG19" s="28">
        <v>547</v>
      </c>
      <c r="BH19" s="28">
        <v>299</v>
      </c>
      <c r="BI19" s="28">
        <v>148</v>
      </c>
      <c r="BJ19" s="28">
        <v>3595</v>
      </c>
      <c r="BK19" s="28">
        <v>11977</v>
      </c>
      <c r="BL19" s="28">
        <v>48</v>
      </c>
      <c r="BM19" s="28">
        <v>173</v>
      </c>
      <c r="BN19" s="28">
        <v>2042</v>
      </c>
      <c r="BO19" s="28">
        <v>848</v>
      </c>
      <c r="BP19" s="28">
        <v>128</v>
      </c>
      <c r="BQ19" s="28">
        <v>3416</v>
      </c>
      <c r="BR19" s="28">
        <v>2743</v>
      </c>
      <c r="BS19" s="28">
        <v>711</v>
      </c>
      <c r="BT19" s="28">
        <v>243</v>
      </c>
      <c r="BU19" s="28">
        <v>242</v>
      </c>
      <c r="BV19" s="28">
        <v>742</v>
      </c>
      <c r="BW19" s="28">
        <v>1257</v>
      </c>
      <c r="BX19" s="28">
        <v>38</v>
      </c>
      <c r="BY19" s="28">
        <v>310</v>
      </c>
      <c r="BZ19" s="28">
        <v>107</v>
      </c>
      <c r="CA19" s="28">
        <v>89</v>
      </c>
      <c r="CB19" s="28">
        <v>45558</v>
      </c>
      <c r="CC19" s="28">
        <v>116</v>
      </c>
      <c r="CD19" s="28">
        <v>102</v>
      </c>
      <c r="CE19" s="28">
        <v>80</v>
      </c>
      <c r="CF19" s="28">
        <v>83</v>
      </c>
      <c r="CG19" s="28">
        <v>124</v>
      </c>
      <c r="CH19" s="28">
        <v>55</v>
      </c>
      <c r="CI19" s="28">
        <v>426</v>
      </c>
      <c r="CJ19" s="28">
        <v>536</v>
      </c>
      <c r="CK19" s="28">
        <v>3688</v>
      </c>
      <c r="CL19" s="28">
        <v>821</v>
      </c>
      <c r="CM19" s="28">
        <v>380</v>
      </c>
      <c r="CN19" s="28">
        <v>19939</v>
      </c>
      <c r="CO19" s="28">
        <v>8974</v>
      </c>
      <c r="CP19" s="28">
        <v>566</v>
      </c>
      <c r="CQ19" s="28">
        <v>481</v>
      </c>
      <c r="CR19" s="28">
        <v>148</v>
      </c>
      <c r="CS19" s="28">
        <v>200</v>
      </c>
      <c r="CT19" s="28">
        <v>67</v>
      </c>
      <c r="CU19" s="28">
        <v>284</v>
      </c>
      <c r="CV19" s="28">
        <v>12</v>
      </c>
      <c r="CW19" s="28">
        <v>125</v>
      </c>
      <c r="CX19" s="28">
        <v>263</v>
      </c>
      <c r="CY19" s="28">
        <v>22</v>
      </c>
      <c r="CZ19" s="28">
        <v>1195</v>
      </c>
      <c r="DA19" s="28">
        <v>129</v>
      </c>
      <c r="DB19" s="28">
        <v>190</v>
      </c>
      <c r="DC19" s="28">
        <v>96</v>
      </c>
      <c r="DD19" s="28">
        <v>105</v>
      </c>
      <c r="DE19" s="28">
        <v>148</v>
      </c>
      <c r="DF19" s="28">
        <v>12938</v>
      </c>
      <c r="DG19" s="28">
        <v>47</v>
      </c>
      <c r="DH19" s="28">
        <v>1238</v>
      </c>
      <c r="DI19" s="28">
        <v>1583</v>
      </c>
      <c r="DJ19" s="28">
        <v>453</v>
      </c>
      <c r="DK19" s="28">
        <v>282</v>
      </c>
      <c r="DL19" s="28">
        <v>3439</v>
      </c>
      <c r="DM19" s="28">
        <v>145</v>
      </c>
      <c r="DN19" s="28">
        <v>821</v>
      </c>
      <c r="DO19" s="28">
        <v>1995</v>
      </c>
      <c r="DP19" s="28">
        <v>136</v>
      </c>
      <c r="DQ19" s="28">
        <v>475</v>
      </c>
      <c r="DR19" s="28">
        <v>835</v>
      </c>
      <c r="DS19" s="28">
        <v>413</v>
      </c>
      <c r="DT19" s="28">
        <v>89</v>
      </c>
      <c r="DU19" s="28">
        <v>222</v>
      </c>
      <c r="DV19" s="28">
        <v>134</v>
      </c>
      <c r="DW19" s="28">
        <v>196</v>
      </c>
      <c r="DX19" s="28">
        <v>114</v>
      </c>
      <c r="DY19" s="28">
        <v>186</v>
      </c>
      <c r="DZ19" s="28">
        <v>447</v>
      </c>
      <c r="EA19" s="28">
        <v>359</v>
      </c>
      <c r="EB19" s="28">
        <v>329</v>
      </c>
      <c r="EC19" s="28">
        <v>185</v>
      </c>
      <c r="ED19" s="28">
        <v>967</v>
      </c>
      <c r="EE19" s="28">
        <v>102</v>
      </c>
      <c r="EF19" s="28">
        <v>861</v>
      </c>
      <c r="EG19" s="28">
        <v>155</v>
      </c>
      <c r="EH19" s="28">
        <v>165</v>
      </c>
      <c r="EI19" s="28">
        <v>9037</v>
      </c>
      <c r="EJ19" s="28">
        <v>6138</v>
      </c>
      <c r="EK19" s="28">
        <v>409</v>
      </c>
      <c r="EL19" s="28">
        <v>298</v>
      </c>
      <c r="EM19" s="28">
        <v>259</v>
      </c>
      <c r="EN19" s="28">
        <v>583</v>
      </c>
      <c r="EO19" s="28">
        <v>204</v>
      </c>
      <c r="EP19" s="28">
        <v>264</v>
      </c>
      <c r="EQ19" s="28">
        <v>1639</v>
      </c>
      <c r="ER19" s="28">
        <v>177</v>
      </c>
      <c r="ES19" s="28">
        <v>112</v>
      </c>
      <c r="ET19" s="28">
        <v>132</v>
      </c>
      <c r="EU19" s="28">
        <v>340</v>
      </c>
      <c r="EV19" s="28">
        <v>50</v>
      </c>
      <c r="EW19" s="28">
        <v>504</v>
      </c>
      <c r="EX19" s="28">
        <v>117</v>
      </c>
      <c r="EY19" s="28">
        <v>328</v>
      </c>
      <c r="EZ19" s="28">
        <v>83</v>
      </c>
      <c r="FA19" s="28">
        <v>2096</v>
      </c>
      <c r="FB19" s="28">
        <v>184</v>
      </c>
      <c r="FC19" s="28">
        <v>1004</v>
      </c>
      <c r="FD19" s="28">
        <v>255</v>
      </c>
      <c r="FE19" s="28">
        <v>47</v>
      </c>
      <c r="FF19" s="28">
        <v>122</v>
      </c>
      <c r="FG19" s="28">
        <v>77</v>
      </c>
      <c r="FH19" s="28">
        <v>48</v>
      </c>
      <c r="FI19" s="28">
        <v>1069</v>
      </c>
      <c r="FJ19" s="28">
        <v>1259</v>
      </c>
      <c r="FK19" s="28">
        <v>1606</v>
      </c>
      <c r="FL19" s="28">
        <v>4973</v>
      </c>
      <c r="FM19" s="28">
        <v>2308</v>
      </c>
      <c r="FN19" s="28">
        <v>13331</v>
      </c>
      <c r="FO19" s="28">
        <v>652</v>
      </c>
      <c r="FP19" s="28">
        <v>1388</v>
      </c>
      <c r="FQ19" s="28">
        <v>616</v>
      </c>
      <c r="FR19" s="28">
        <v>97</v>
      </c>
      <c r="FS19" s="28">
        <v>118</v>
      </c>
      <c r="FT19" s="28">
        <v>40</v>
      </c>
      <c r="FU19" s="28">
        <v>499</v>
      </c>
      <c r="FV19" s="28">
        <v>425</v>
      </c>
      <c r="FW19" s="28">
        <v>100</v>
      </c>
      <c r="FX19" s="28">
        <v>42</v>
      </c>
      <c r="FY19" s="28"/>
      <c r="FZ19" s="18">
        <f>SUM(C19:FX19)</f>
        <v>508382</v>
      </c>
      <c r="GA19" s="18"/>
      <c r="GB19" s="18"/>
      <c r="GC19" s="18"/>
      <c r="GD19" s="18"/>
      <c r="GE19" s="18"/>
      <c r="GF19" s="18"/>
      <c r="GG19" s="7"/>
      <c r="GH19" s="18"/>
      <c r="GI19" s="18"/>
      <c r="GJ19" s="18"/>
      <c r="GK19" s="18"/>
      <c r="GL19" s="18"/>
      <c r="GM19" s="18"/>
    </row>
    <row r="20" spans="1:256" s="8" customFormat="1" x14ac:dyDescent="0.2">
      <c r="A20" s="6" t="s">
        <v>453</v>
      </c>
      <c r="B20" s="18" t="s">
        <v>454</v>
      </c>
      <c r="C20" s="34">
        <v>8478</v>
      </c>
      <c r="D20" s="29">
        <v>39513</v>
      </c>
      <c r="E20" s="29">
        <v>6136</v>
      </c>
      <c r="F20" s="29">
        <v>20183</v>
      </c>
      <c r="G20" s="29">
        <v>1196</v>
      </c>
      <c r="H20" s="29">
        <v>1089</v>
      </c>
      <c r="I20" s="29">
        <v>8716</v>
      </c>
      <c r="J20" s="29">
        <v>2170</v>
      </c>
      <c r="K20" s="29">
        <v>233</v>
      </c>
      <c r="L20" s="29">
        <v>2200</v>
      </c>
      <c r="M20" s="29">
        <v>1055</v>
      </c>
      <c r="N20" s="29">
        <v>51593</v>
      </c>
      <c r="O20" s="29">
        <v>13293</v>
      </c>
      <c r="P20" s="29">
        <v>265</v>
      </c>
      <c r="Q20" s="29">
        <v>37307</v>
      </c>
      <c r="R20" s="29">
        <v>5248</v>
      </c>
      <c r="S20" s="29">
        <v>1691</v>
      </c>
      <c r="T20" s="29">
        <v>143</v>
      </c>
      <c r="U20" s="29">
        <v>53</v>
      </c>
      <c r="V20" s="29">
        <v>248</v>
      </c>
      <c r="W20" s="29">
        <v>209</v>
      </c>
      <c r="X20" s="29">
        <v>44</v>
      </c>
      <c r="Y20" s="29">
        <v>774</v>
      </c>
      <c r="Z20" s="29">
        <v>217</v>
      </c>
      <c r="AA20" s="29">
        <v>31046</v>
      </c>
      <c r="AB20" s="29">
        <v>28113</v>
      </c>
      <c r="AC20" s="29">
        <v>953</v>
      </c>
      <c r="AD20" s="29">
        <v>1364</v>
      </c>
      <c r="AE20" s="29">
        <v>94</v>
      </c>
      <c r="AF20" s="29">
        <v>174</v>
      </c>
      <c r="AG20" s="29">
        <v>631</v>
      </c>
      <c r="AH20" s="29">
        <v>1005</v>
      </c>
      <c r="AI20" s="29">
        <v>339</v>
      </c>
      <c r="AJ20" s="29">
        <v>140</v>
      </c>
      <c r="AK20" s="29">
        <v>178</v>
      </c>
      <c r="AL20" s="29">
        <v>236</v>
      </c>
      <c r="AM20" s="29">
        <v>405</v>
      </c>
      <c r="AN20" s="29">
        <v>330</v>
      </c>
      <c r="AO20" s="29">
        <v>4412</v>
      </c>
      <c r="AP20" s="29">
        <v>83581</v>
      </c>
      <c r="AQ20" s="29">
        <v>240</v>
      </c>
      <c r="AR20" s="29">
        <v>64244</v>
      </c>
      <c r="AS20" s="29">
        <v>6702</v>
      </c>
      <c r="AT20" s="29">
        <v>2263</v>
      </c>
      <c r="AU20" s="29">
        <v>248</v>
      </c>
      <c r="AV20" s="29">
        <v>303</v>
      </c>
      <c r="AW20" s="29">
        <v>252</v>
      </c>
      <c r="AX20" s="29">
        <v>71</v>
      </c>
      <c r="AY20" s="29">
        <v>424</v>
      </c>
      <c r="AZ20" s="29">
        <v>12879</v>
      </c>
      <c r="BA20" s="29">
        <v>8923</v>
      </c>
      <c r="BB20" s="29">
        <v>7810</v>
      </c>
      <c r="BC20" s="29">
        <v>26393</v>
      </c>
      <c r="BD20" s="29">
        <v>3539</v>
      </c>
      <c r="BE20" s="29">
        <v>1293</v>
      </c>
      <c r="BF20" s="29">
        <v>25961</v>
      </c>
      <c r="BG20" s="29">
        <v>908</v>
      </c>
      <c r="BH20" s="29">
        <v>586</v>
      </c>
      <c r="BI20" s="29">
        <v>257</v>
      </c>
      <c r="BJ20" s="29">
        <v>6389</v>
      </c>
      <c r="BK20" s="29">
        <v>24326</v>
      </c>
      <c r="BL20" s="29">
        <v>130</v>
      </c>
      <c r="BM20" s="29">
        <v>285</v>
      </c>
      <c r="BN20" s="29">
        <v>3243</v>
      </c>
      <c r="BO20" s="29">
        <v>1331</v>
      </c>
      <c r="BP20" s="29">
        <v>194</v>
      </c>
      <c r="BQ20" s="29">
        <v>5819</v>
      </c>
      <c r="BR20" s="29">
        <v>4361</v>
      </c>
      <c r="BS20" s="29">
        <v>1126</v>
      </c>
      <c r="BT20" s="29">
        <v>411</v>
      </c>
      <c r="BU20" s="29">
        <v>393</v>
      </c>
      <c r="BV20" s="29">
        <v>1243</v>
      </c>
      <c r="BW20" s="29">
        <v>2008</v>
      </c>
      <c r="BX20" s="29">
        <v>69</v>
      </c>
      <c r="BY20" s="29">
        <v>467</v>
      </c>
      <c r="BZ20" s="29">
        <v>198</v>
      </c>
      <c r="CA20" s="29">
        <v>154</v>
      </c>
      <c r="CB20" s="29">
        <v>76542</v>
      </c>
      <c r="CC20" s="29">
        <v>185</v>
      </c>
      <c r="CD20" s="29">
        <v>132</v>
      </c>
      <c r="CE20" s="29">
        <v>124</v>
      </c>
      <c r="CF20" s="29">
        <v>140</v>
      </c>
      <c r="CG20" s="29">
        <v>207</v>
      </c>
      <c r="CH20" s="29">
        <v>101</v>
      </c>
      <c r="CI20" s="29">
        <v>679</v>
      </c>
      <c r="CJ20" s="29">
        <v>919</v>
      </c>
      <c r="CK20" s="29">
        <v>6115</v>
      </c>
      <c r="CL20" s="29">
        <v>1308</v>
      </c>
      <c r="CM20" s="29">
        <v>640</v>
      </c>
      <c r="CN20" s="29">
        <v>33017</v>
      </c>
      <c r="CO20" s="29">
        <v>14802</v>
      </c>
      <c r="CP20" s="29">
        <v>1017</v>
      </c>
      <c r="CQ20" s="29">
        <v>785</v>
      </c>
      <c r="CR20" s="29">
        <v>213</v>
      </c>
      <c r="CS20" s="29">
        <v>314</v>
      </c>
      <c r="CT20" s="29">
        <v>101</v>
      </c>
      <c r="CU20" s="29">
        <v>501</v>
      </c>
      <c r="CV20" s="29">
        <v>28</v>
      </c>
      <c r="CW20" s="29">
        <v>187</v>
      </c>
      <c r="CX20" s="29">
        <v>448</v>
      </c>
      <c r="CY20" s="29">
        <v>36</v>
      </c>
      <c r="CZ20" s="29">
        <v>1874</v>
      </c>
      <c r="DA20" s="29">
        <v>195</v>
      </c>
      <c r="DB20" s="29">
        <v>305</v>
      </c>
      <c r="DC20" s="29">
        <v>139</v>
      </c>
      <c r="DD20" s="29">
        <v>155</v>
      </c>
      <c r="DE20" s="29">
        <v>286</v>
      </c>
      <c r="DF20" s="29">
        <v>21399</v>
      </c>
      <c r="DG20" s="29">
        <v>78</v>
      </c>
      <c r="DH20" s="29">
        <v>1958</v>
      </c>
      <c r="DI20" s="29">
        <v>2496</v>
      </c>
      <c r="DJ20" s="29">
        <v>659</v>
      </c>
      <c r="DK20" s="29">
        <v>453</v>
      </c>
      <c r="DL20" s="29">
        <v>5753</v>
      </c>
      <c r="DM20" s="29">
        <v>237</v>
      </c>
      <c r="DN20" s="29">
        <v>1296</v>
      </c>
      <c r="DO20" s="29">
        <v>3191</v>
      </c>
      <c r="DP20" s="29">
        <v>200</v>
      </c>
      <c r="DQ20" s="29">
        <v>748</v>
      </c>
      <c r="DR20" s="29">
        <v>1351</v>
      </c>
      <c r="DS20" s="29">
        <v>673</v>
      </c>
      <c r="DT20" s="29">
        <v>150</v>
      </c>
      <c r="DU20" s="29">
        <v>366</v>
      </c>
      <c r="DV20" s="29">
        <v>217</v>
      </c>
      <c r="DW20" s="29">
        <v>312</v>
      </c>
      <c r="DX20" s="29">
        <v>172</v>
      </c>
      <c r="DY20" s="29">
        <v>309</v>
      </c>
      <c r="DZ20" s="29">
        <v>756</v>
      </c>
      <c r="EA20" s="29">
        <v>527</v>
      </c>
      <c r="EB20" s="29">
        <v>577</v>
      </c>
      <c r="EC20" s="29">
        <v>306</v>
      </c>
      <c r="ED20" s="29">
        <v>1634</v>
      </c>
      <c r="EE20" s="29">
        <v>181</v>
      </c>
      <c r="EF20" s="29">
        <v>1453</v>
      </c>
      <c r="EG20" s="29">
        <v>249</v>
      </c>
      <c r="EH20" s="29">
        <v>249</v>
      </c>
      <c r="EI20" s="29">
        <v>14410</v>
      </c>
      <c r="EJ20" s="29">
        <v>9926</v>
      </c>
      <c r="EK20" s="29">
        <v>681</v>
      </c>
      <c r="EL20" s="29">
        <v>466</v>
      </c>
      <c r="EM20" s="29">
        <v>403</v>
      </c>
      <c r="EN20" s="29">
        <v>1016</v>
      </c>
      <c r="EO20" s="29">
        <v>327</v>
      </c>
      <c r="EP20" s="29">
        <v>399</v>
      </c>
      <c r="EQ20" s="29">
        <v>2715</v>
      </c>
      <c r="ER20" s="29">
        <v>303</v>
      </c>
      <c r="ES20" s="29">
        <v>170</v>
      </c>
      <c r="ET20" s="29">
        <v>202</v>
      </c>
      <c r="EU20" s="29">
        <v>575</v>
      </c>
      <c r="EV20" s="29">
        <v>79</v>
      </c>
      <c r="EW20" s="29">
        <v>876</v>
      </c>
      <c r="EX20" s="29">
        <v>173</v>
      </c>
      <c r="EY20" s="29">
        <v>753</v>
      </c>
      <c r="EZ20" s="29">
        <v>133</v>
      </c>
      <c r="FA20" s="29">
        <v>3480</v>
      </c>
      <c r="FB20" s="29">
        <v>320</v>
      </c>
      <c r="FC20" s="29">
        <v>1717</v>
      </c>
      <c r="FD20" s="29">
        <v>395</v>
      </c>
      <c r="FE20" s="29">
        <v>86</v>
      </c>
      <c r="FF20" s="29">
        <v>199</v>
      </c>
      <c r="FG20" s="29">
        <v>125</v>
      </c>
      <c r="FH20" s="29">
        <v>65</v>
      </c>
      <c r="FI20" s="29">
        <v>1778</v>
      </c>
      <c r="FJ20" s="29">
        <v>1987</v>
      </c>
      <c r="FK20" s="29">
        <v>2524</v>
      </c>
      <c r="FL20" s="29">
        <v>7917</v>
      </c>
      <c r="FM20" s="29">
        <v>3645</v>
      </c>
      <c r="FN20" s="29">
        <v>21765</v>
      </c>
      <c r="FO20" s="29">
        <v>1078</v>
      </c>
      <c r="FP20" s="29">
        <v>2290</v>
      </c>
      <c r="FQ20" s="29">
        <v>1010</v>
      </c>
      <c r="FR20" s="29">
        <v>171</v>
      </c>
      <c r="FS20" s="29">
        <v>183</v>
      </c>
      <c r="FT20" s="29">
        <v>61</v>
      </c>
      <c r="FU20" s="29">
        <v>812</v>
      </c>
      <c r="FV20" s="29">
        <v>692</v>
      </c>
      <c r="FW20" s="29">
        <v>172</v>
      </c>
      <c r="FX20" s="29">
        <v>53</v>
      </c>
      <c r="FY20" s="18"/>
      <c r="FZ20" s="18">
        <f t="shared" ref="FZ20:FZ27" si="7">SUM(C20:FX20)</f>
        <v>846075</v>
      </c>
      <c r="GA20" s="18"/>
      <c r="GB20" s="18"/>
      <c r="GC20" s="18"/>
      <c r="GD20" s="18"/>
      <c r="GE20" s="35"/>
      <c r="GF20" s="35"/>
      <c r="GG20" s="7"/>
      <c r="GH20" s="35"/>
      <c r="GI20" s="35"/>
      <c r="GJ20" s="35"/>
      <c r="GK20" s="35"/>
      <c r="GL20" s="35"/>
      <c r="GM20" s="35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2">
      <c r="A21" s="21" t="s">
        <v>455</v>
      </c>
      <c r="B21" s="7" t="s">
        <v>456</v>
      </c>
      <c r="C21" s="18">
        <v>0</v>
      </c>
      <c r="D21" s="18">
        <v>3733.5</v>
      </c>
      <c r="E21" s="18">
        <v>0</v>
      </c>
      <c r="F21" s="18">
        <v>3964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1175</v>
      </c>
      <c r="O21" s="18">
        <v>974.5</v>
      </c>
      <c r="P21" s="18">
        <v>0</v>
      </c>
      <c r="Q21" s="18">
        <v>6291</v>
      </c>
      <c r="R21" s="18">
        <v>4383.5</v>
      </c>
      <c r="S21" s="18">
        <v>121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3136</v>
      </c>
      <c r="AB21" s="18">
        <v>2328</v>
      </c>
      <c r="AC21" s="18">
        <v>0</v>
      </c>
      <c r="AD21" s="18">
        <v>0</v>
      </c>
      <c r="AE21" s="18">
        <v>0</v>
      </c>
      <c r="AF21" s="18">
        <v>0</v>
      </c>
      <c r="AG21" s="18">
        <v>93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338</v>
      </c>
      <c r="AP21" s="18">
        <v>20086</v>
      </c>
      <c r="AQ21" s="18">
        <v>0</v>
      </c>
      <c r="AR21" s="18">
        <v>15838</v>
      </c>
      <c r="AS21" s="18">
        <v>360</v>
      </c>
      <c r="AT21" s="18">
        <v>457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4254</v>
      </c>
      <c r="BA21" s="18">
        <v>95.5</v>
      </c>
      <c r="BB21" s="18">
        <v>0</v>
      </c>
      <c r="BC21" s="18">
        <v>1309</v>
      </c>
      <c r="BD21" s="18">
        <v>0</v>
      </c>
      <c r="BE21" s="18">
        <v>0</v>
      </c>
      <c r="BF21" s="18">
        <v>3867</v>
      </c>
      <c r="BG21" s="18">
        <v>0</v>
      </c>
      <c r="BH21" s="18">
        <v>0</v>
      </c>
      <c r="BI21" s="18">
        <v>0</v>
      </c>
      <c r="BJ21" s="18">
        <v>1081</v>
      </c>
      <c r="BK21" s="18">
        <v>10654.5</v>
      </c>
      <c r="BL21" s="18">
        <v>0</v>
      </c>
      <c r="BM21" s="18">
        <v>0</v>
      </c>
      <c r="BN21" s="18">
        <v>252</v>
      </c>
      <c r="BO21" s="18">
        <v>0</v>
      </c>
      <c r="BP21" s="18">
        <v>0</v>
      </c>
      <c r="BQ21" s="18">
        <v>135</v>
      </c>
      <c r="BR21" s="18">
        <v>0</v>
      </c>
      <c r="BS21" s="18">
        <v>0</v>
      </c>
      <c r="BT21" s="18">
        <v>0</v>
      </c>
      <c r="BU21" s="18">
        <v>0</v>
      </c>
      <c r="BV21" s="18">
        <v>0</v>
      </c>
      <c r="BW21" s="18">
        <v>42</v>
      </c>
      <c r="BX21" s="18">
        <v>0</v>
      </c>
      <c r="BY21" s="18">
        <v>73.5</v>
      </c>
      <c r="BZ21" s="18">
        <v>0</v>
      </c>
      <c r="CA21" s="18">
        <v>0</v>
      </c>
      <c r="CB21" s="18">
        <v>7769</v>
      </c>
      <c r="CC21" s="18">
        <v>0</v>
      </c>
      <c r="CD21" s="18">
        <v>0</v>
      </c>
      <c r="CE21" s="18">
        <v>0</v>
      </c>
      <c r="CF21" s="18">
        <v>0</v>
      </c>
      <c r="CG21" s="18">
        <v>0</v>
      </c>
      <c r="CH21" s="18">
        <v>0</v>
      </c>
      <c r="CI21" s="18">
        <v>0</v>
      </c>
      <c r="CJ21" s="18">
        <v>0</v>
      </c>
      <c r="CK21" s="18">
        <v>143</v>
      </c>
      <c r="CL21" s="18">
        <v>0</v>
      </c>
      <c r="CM21" s="18">
        <v>0</v>
      </c>
      <c r="CN21" s="18">
        <v>2397.5</v>
      </c>
      <c r="CO21" s="18">
        <v>1877.5</v>
      </c>
      <c r="CP21" s="18">
        <v>0</v>
      </c>
      <c r="CQ21" s="18">
        <v>0</v>
      </c>
      <c r="CR21" s="18">
        <v>0</v>
      </c>
      <c r="CS21" s="18">
        <v>0</v>
      </c>
      <c r="CT21" s="18">
        <v>0</v>
      </c>
      <c r="CU21" s="18">
        <v>0</v>
      </c>
      <c r="CV21" s="18">
        <v>0</v>
      </c>
      <c r="CW21" s="18">
        <v>0</v>
      </c>
      <c r="CX21" s="18">
        <v>0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8">
        <v>1253</v>
      </c>
      <c r="DG21" s="18">
        <v>0</v>
      </c>
      <c r="DH21" s="18">
        <v>0</v>
      </c>
      <c r="DI21" s="18">
        <v>356</v>
      </c>
      <c r="DJ21" s="18">
        <v>0</v>
      </c>
      <c r="DK21" s="18">
        <v>0</v>
      </c>
      <c r="DL21" s="18">
        <v>155</v>
      </c>
      <c r="DM21" s="18">
        <v>38.5</v>
      </c>
      <c r="DN21" s="18">
        <v>0</v>
      </c>
      <c r="DO21" s="18">
        <v>0</v>
      </c>
      <c r="DP21" s="18">
        <v>0</v>
      </c>
      <c r="DQ21" s="18">
        <v>0</v>
      </c>
      <c r="DR21" s="18">
        <v>0</v>
      </c>
      <c r="DS21" s="18">
        <v>0</v>
      </c>
      <c r="DT21" s="18">
        <v>0</v>
      </c>
      <c r="DU21" s="18">
        <v>0</v>
      </c>
      <c r="DV21" s="18">
        <v>0</v>
      </c>
      <c r="DW21" s="18">
        <v>0</v>
      </c>
      <c r="DX21" s="18">
        <v>0</v>
      </c>
      <c r="DY21" s="18">
        <v>0</v>
      </c>
      <c r="DZ21" s="18">
        <v>0</v>
      </c>
      <c r="EA21" s="18">
        <v>141.5</v>
      </c>
      <c r="EB21" s="18">
        <v>0</v>
      </c>
      <c r="EC21" s="18">
        <v>0</v>
      </c>
      <c r="ED21" s="18">
        <v>135</v>
      </c>
      <c r="EE21" s="18">
        <v>0</v>
      </c>
      <c r="EF21" s="18">
        <v>130</v>
      </c>
      <c r="EG21" s="18">
        <v>0</v>
      </c>
      <c r="EH21" s="18">
        <v>0</v>
      </c>
      <c r="EI21" s="18">
        <v>1802</v>
      </c>
      <c r="EJ21" s="18">
        <v>1312</v>
      </c>
      <c r="EK21" s="18">
        <v>0</v>
      </c>
      <c r="EL21" s="18">
        <v>0</v>
      </c>
      <c r="EM21" s="18">
        <v>0</v>
      </c>
      <c r="EN21" s="18">
        <v>0</v>
      </c>
      <c r="EO21" s="18">
        <v>0</v>
      </c>
      <c r="EP21" s="18">
        <v>0</v>
      </c>
      <c r="EQ21" s="18">
        <v>103</v>
      </c>
      <c r="ER21" s="18">
        <v>0</v>
      </c>
      <c r="ES21" s="18">
        <v>0</v>
      </c>
      <c r="ET21" s="18">
        <v>83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0</v>
      </c>
      <c r="FA21" s="18">
        <v>0</v>
      </c>
      <c r="FB21" s="18">
        <v>0</v>
      </c>
      <c r="FC21" s="18">
        <v>0</v>
      </c>
      <c r="FD21" s="18">
        <v>0</v>
      </c>
      <c r="FE21" s="18">
        <v>0</v>
      </c>
      <c r="FF21" s="18">
        <v>0</v>
      </c>
      <c r="FG21" s="18">
        <v>0</v>
      </c>
      <c r="FH21" s="18">
        <v>0</v>
      </c>
      <c r="FI21" s="18">
        <v>0</v>
      </c>
      <c r="FJ21" s="18">
        <v>0</v>
      </c>
      <c r="FK21" s="18">
        <v>179</v>
      </c>
      <c r="FL21" s="18">
        <v>1501.5</v>
      </c>
      <c r="FM21" s="18">
        <v>538</v>
      </c>
      <c r="FN21" s="18">
        <v>5008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/>
      <c r="FZ21" s="18">
        <f t="shared" si="7"/>
        <v>109964.5</v>
      </c>
      <c r="GA21" s="18"/>
      <c r="GB21" s="18"/>
      <c r="GC21" s="18"/>
      <c r="GD21" s="18"/>
      <c r="GE21" s="18"/>
      <c r="GF21" s="18"/>
      <c r="GG21" s="7"/>
      <c r="GH21" s="7"/>
      <c r="GI21" s="7"/>
      <c r="GJ21" s="7"/>
      <c r="GK21" s="7"/>
      <c r="GL21" s="7"/>
      <c r="GM21" s="7"/>
    </row>
    <row r="22" spans="1:256" x14ac:dyDescent="0.2">
      <c r="A22" s="21" t="s">
        <v>457</v>
      </c>
      <c r="B22" s="7" t="s">
        <v>458</v>
      </c>
      <c r="C22" s="29">
        <v>8980.7999999999993</v>
      </c>
      <c r="D22" s="29">
        <v>41996.6</v>
      </c>
      <c r="E22" s="29">
        <v>7199.2</v>
      </c>
      <c r="F22" s="29">
        <v>19536.5</v>
      </c>
      <c r="G22" s="29">
        <v>1141.5</v>
      </c>
      <c r="H22" s="29">
        <v>1027.3</v>
      </c>
      <c r="I22" s="29">
        <v>9892.7000000000007</v>
      </c>
      <c r="J22" s="29">
        <v>2393.6</v>
      </c>
      <c r="K22" s="29">
        <v>278.2</v>
      </c>
      <c r="L22" s="29">
        <v>2515.1999999999998</v>
      </c>
      <c r="M22" s="29">
        <v>1292.9000000000001</v>
      </c>
      <c r="N22" s="29">
        <v>53974.1</v>
      </c>
      <c r="O22" s="29">
        <v>14513.4</v>
      </c>
      <c r="P22" s="29">
        <v>229.5</v>
      </c>
      <c r="Q22" s="29">
        <v>39520.800000000003</v>
      </c>
      <c r="R22" s="29">
        <v>5001.3</v>
      </c>
      <c r="S22" s="29">
        <v>1667.5</v>
      </c>
      <c r="T22" s="29">
        <v>144.1</v>
      </c>
      <c r="U22" s="29">
        <v>56.5</v>
      </c>
      <c r="V22" s="29">
        <v>289.5</v>
      </c>
      <c r="W22" s="29">
        <v>135.1</v>
      </c>
      <c r="X22" s="29">
        <v>50</v>
      </c>
      <c r="Y22" s="29">
        <v>2320.3000000000002</v>
      </c>
      <c r="Z22" s="29">
        <v>235.8</v>
      </c>
      <c r="AA22" s="29">
        <v>30736.7</v>
      </c>
      <c r="AB22" s="29">
        <v>30410.2</v>
      </c>
      <c r="AC22" s="29">
        <v>1008.9</v>
      </c>
      <c r="AD22" s="29">
        <v>1347</v>
      </c>
      <c r="AE22" s="29">
        <v>104.5</v>
      </c>
      <c r="AF22" s="29">
        <v>175</v>
      </c>
      <c r="AG22" s="29">
        <v>718.2</v>
      </c>
      <c r="AH22" s="29">
        <v>1063.5</v>
      </c>
      <c r="AI22" s="29">
        <v>352.8</v>
      </c>
      <c r="AJ22" s="29">
        <v>174.3</v>
      </c>
      <c r="AK22" s="29">
        <v>218.7</v>
      </c>
      <c r="AL22" s="29">
        <v>275.89999999999998</v>
      </c>
      <c r="AM22" s="29">
        <v>448.8</v>
      </c>
      <c r="AN22" s="29">
        <v>358.6</v>
      </c>
      <c r="AO22" s="29">
        <v>4731.3</v>
      </c>
      <c r="AP22" s="29">
        <v>89785.2</v>
      </c>
      <c r="AQ22" s="29">
        <v>228</v>
      </c>
      <c r="AR22" s="29">
        <v>64954.2</v>
      </c>
      <c r="AS22" s="29">
        <v>7000.8</v>
      </c>
      <c r="AT22" s="29">
        <v>2252.6999999999998</v>
      </c>
      <c r="AU22" s="29">
        <v>247.2</v>
      </c>
      <c r="AV22" s="29">
        <v>301.5</v>
      </c>
      <c r="AW22" s="29">
        <v>255.5</v>
      </c>
      <c r="AX22" s="29">
        <v>67</v>
      </c>
      <c r="AY22" s="29">
        <v>448.8</v>
      </c>
      <c r="AZ22" s="29">
        <v>11620</v>
      </c>
      <c r="BA22" s="29">
        <v>9229.9</v>
      </c>
      <c r="BB22" s="29">
        <v>8186.3</v>
      </c>
      <c r="BC22" s="29">
        <v>29809.200000000001</v>
      </c>
      <c r="BD22" s="29">
        <v>5172.8999999999996</v>
      </c>
      <c r="BE22" s="29">
        <v>1397.2</v>
      </c>
      <c r="BF22" s="29">
        <v>25262.7</v>
      </c>
      <c r="BG22" s="29">
        <v>1034.8</v>
      </c>
      <c r="BH22" s="29">
        <v>608.5</v>
      </c>
      <c r="BI22" s="29">
        <v>252.6</v>
      </c>
      <c r="BJ22" s="29">
        <v>6413</v>
      </c>
      <c r="BK22" s="29">
        <v>28434.7</v>
      </c>
      <c r="BL22" s="29">
        <v>190.8</v>
      </c>
      <c r="BM22" s="29">
        <v>275.5</v>
      </c>
      <c r="BN22" s="29">
        <v>3643.9</v>
      </c>
      <c r="BO22" s="29">
        <v>1363</v>
      </c>
      <c r="BP22" s="29">
        <v>201.7</v>
      </c>
      <c r="BQ22" s="29">
        <v>6195.1</v>
      </c>
      <c r="BR22" s="29">
        <v>4744.8</v>
      </c>
      <c r="BS22" s="29">
        <v>1207.8</v>
      </c>
      <c r="BT22" s="29">
        <v>445.5</v>
      </c>
      <c r="BU22" s="29">
        <v>428</v>
      </c>
      <c r="BV22" s="29">
        <v>1305.7</v>
      </c>
      <c r="BW22" s="29">
        <v>2054.3000000000002</v>
      </c>
      <c r="BX22" s="29">
        <v>80.900000000000006</v>
      </c>
      <c r="BY22" s="29">
        <v>526.5</v>
      </c>
      <c r="BZ22" s="29">
        <v>215.8</v>
      </c>
      <c r="CA22" s="29">
        <v>164</v>
      </c>
      <c r="CB22" s="29">
        <v>81739.100000000006</v>
      </c>
      <c r="CC22" s="29">
        <v>195.5</v>
      </c>
      <c r="CD22" s="29">
        <v>50.6</v>
      </c>
      <c r="CE22" s="29">
        <v>157.80000000000001</v>
      </c>
      <c r="CF22" s="29">
        <v>141</v>
      </c>
      <c r="CG22" s="29">
        <v>213</v>
      </c>
      <c r="CH22" s="29">
        <v>110.8</v>
      </c>
      <c r="CI22" s="29">
        <v>724.3</v>
      </c>
      <c r="CJ22" s="29">
        <v>997.5</v>
      </c>
      <c r="CK22" s="29">
        <v>7300.2</v>
      </c>
      <c r="CL22" s="29">
        <v>1389.2</v>
      </c>
      <c r="CM22" s="29">
        <v>851.1</v>
      </c>
      <c r="CN22" s="29">
        <v>32210.3</v>
      </c>
      <c r="CO22" s="29">
        <v>15268.9</v>
      </c>
      <c r="CP22" s="29">
        <v>1066.9000000000001</v>
      </c>
      <c r="CQ22" s="29">
        <v>966.1</v>
      </c>
      <c r="CR22" s="29">
        <v>207.5</v>
      </c>
      <c r="CS22" s="29">
        <v>358.8</v>
      </c>
      <c r="CT22" s="29">
        <v>110.1</v>
      </c>
      <c r="CU22" s="29">
        <v>593.9</v>
      </c>
      <c r="CV22" s="29">
        <v>50</v>
      </c>
      <c r="CW22" s="29">
        <v>200.6</v>
      </c>
      <c r="CX22" s="29">
        <v>481.9</v>
      </c>
      <c r="CY22" s="29">
        <v>50</v>
      </c>
      <c r="CZ22" s="29">
        <v>2133.6</v>
      </c>
      <c r="DA22" s="29">
        <v>191</v>
      </c>
      <c r="DB22" s="29">
        <v>311</v>
      </c>
      <c r="DC22" s="29">
        <v>154.5</v>
      </c>
      <c r="DD22" s="29">
        <v>165</v>
      </c>
      <c r="DE22" s="29">
        <v>408.3</v>
      </c>
      <c r="DF22" s="29">
        <v>21994.5</v>
      </c>
      <c r="DG22" s="29">
        <v>90.8</v>
      </c>
      <c r="DH22" s="29">
        <v>2104.6</v>
      </c>
      <c r="DI22" s="29">
        <v>2702.2</v>
      </c>
      <c r="DJ22" s="29">
        <v>671.1</v>
      </c>
      <c r="DK22" s="29">
        <v>464.8</v>
      </c>
      <c r="DL22" s="29">
        <v>5913.7</v>
      </c>
      <c r="DM22" s="29">
        <v>260.39999999999998</v>
      </c>
      <c r="DN22" s="29">
        <v>1446.4</v>
      </c>
      <c r="DO22" s="29">
        <v>3269.3</v>
      </c>
      <c r="DP22" s="29">
        <v>205.5</v>
      </c>
      <c r="DQ22" s="29">
        <v>737</v>
      </c>
      <c r="DR22" s="29">
        <v>1461.8</v>
      </c>
      <c r="DS22" s="29">
        <v>809.1</v>
      </c>
      <c r="DT22" s="29">
        <v>166</v>
      </c>
      <c r="DU22" s="29">
        <v>388.3</v>
      </c>
      <c r="DV22" s="29">
        <v>221.7</v>
      </c>
      <c r="DW22" s="29">
        <v>342.7</v>
      </c>
      <c r="DX22" s="29">
        <v>177.5</v>
      </c>
      <c r="DY22" s="29">
        <v>333.5</v>
      </c>
      <c r="DZ22" s="29">
        <v>835.2</v>
      </c>
      <c r="EA22" s="29">
        <v>633.4</v>
      </c>
      <c r="EB22" s="29">
        <v>607</v>
      </c>
      <c r="EC22" s="29">
        <v>320.10000000000002</v>
      </c>
      <c r="ED22" s="29">
        <v>1659.1</v>
      </c>
      <c r="EE22" s="29">
        <v>189.3</v>
      </c>
      <c r="EF22" s="29">
        <v>1517.1</v>
      </c>
      <c r="EG22" s="29">
        <v>287.89999999999998</v>
      </c>
      <c r="EH22" s="29">
        <v>255.5</v>
      </c>
      <c r="EI22" s="29">
        <v>16131.7</v>
      </c>
      <c r="EJ22" s="29">
        <v>10164.9</v>
      </c>
      <c r="EK22" s="29">
        <v>702</v>
      </c>
      <c r="EL22" s="29">
        <v>484.8</v>
      </c>
      <c r="EM22" s="29">
        <v>434.9</v>
      </c>
      <c r="EN22" s="29">
        <v>1144</v>
      </c>
      <c r="EO22" s="29">
        <v>370.5</v>
      </c>
      <c r="EP22" s="29">
        <v>394.5</v>
      </c>
      <c r="EQ22" s="29">
        <v>2774.5</v>
      </c>
      <c r="ER22" s="29">
        <v>315.3</v>
      </c>
      <c r="ES22" s="29">
        <v>152.30000000000001</v>
      </c>
      <c r="ET22" s="29">
        <v>224</v>
      </c>
      <c r="EU22" s="29">
        <v>624</v>
      </c>
      <c r="EV22" s="29">
        <v>83</v>
      </c>
      <c r="EW22" s="29">
        <v>907.8</v>
      </c>
      <c r="EX22" s="29">
        <v>201.6</v>
      </c>
      <c r="EY22" s="29">
        <v>1032.2</v>
      </c>
      <c r="EZ22" s="29">
        <v>141.30000000000001</v>
      </c>
      <c r="FA22" s="29">
        <v>3466.3</v>
      </c>
      <c r="FB22" s="29">
        <v>347.1</v>
      </c>
      <c r="FC22" s="29">
        <v>2236.3000000000002</v>
      </c>
      <c r="FD22" s="29">
        <v>404.5</v>
      </c>
      <c r="FE22" s="29">
        <v>103</v>
      </c>
      <c r="FF22" s="29">
        <v>224.7</v>
      </c>
      <c r="FG22" s="29">
        <v>139</v>
      </c>
      <c r="FH22" s="29">
        <v>90.8</v>
      </c>
      <c r="FI22" s="29">
        <v>1891.1</v>
      </c>
      <c r="FJ22" s="29">
        <v>2018.8</v>
      </c>
      <c r="FK22" s="29">
        <v>2520.5</v>
      </c>
      <c r="FL22" s="29">
        <v>7343.1</v>
      </c>
      <c r="FM22" s="29">
        <v>3779.3</v>
      </c>
      <c r="FN22" s="29">
        <v>22216.2</v>
      </c>
      <c r="FO22" s="29">
        <v>1131.9000000000001</v>
      </c>
      <c r="FP22" s="29">
        <v>2258.6</v>
      </c>
      <c r="FQ22" s="29">
        <v>949.3</v>
      </c>
      <c r="FR22" s="29">
        <v>173.8</v>
      </c>
      <c r="FS22" s="29">
        <v>210.5</v>
      </c>
      <c r="FT22" s="29">
        <v>72.2</v>
      </c>
      <c r="FU22" s="29">
        <v>864</v>
      </c>
      <c r="FV22" s="29">
        <v>720.5</v>
      </c>
      <c r="FW22" s="29">
        <v>197.5</v>
      </c>
      <c r="FX22" s="29">
        <v>60.5</v>
      </c>
      <c r="FY22" s="23"/>
      <c r="FZ22" s="18">
        <f t="shared" si="7"/>
        <v>891089.60000000056</v>
      </c>
      <c r="GA22" s="18"/>
      <c r="GB22" s="18"/>
      <c r="GC22" s="18"/>
      <c r="GD22" s="18"/>
      <c r="GE22" s="18"/>
      <c r="GF22" s="18"/>
      <c r="GG22" s="7"/>
      <c r="GH22" s="7"/>
      <c r="GI22" s="7"/>
      <c r="GJ22" s="7"/>
      <c r="GK22" s="7"/>
      <c r="GL22" s="7"/>
      <c r="GM22" s="7"/>
    </row>
    <row r="23" spans="1:256" x14ac:dyDescent="0.2">
      <c r="A23" s="6" t="s">
        <v>459</v>
      </c>
      <c r="B23" s="7" t="s">
        <v>460</v>
      </c>
      <c r="C23" s="18">
        <v>6206.5</v>
      </c>
      <c r="D23" s="18">
        <v>35353</v>
      </c>
      <c r="E23" s="18">
        <v>5620</v>
      </c>
      <c r="F23" s="18">
        <v>18697</v>
      </c>
      <c r="G23" s="18">
        <v>1129</v>
      </c>
      <c r="H23" s="18">
        <v>1008.5</v>
      </c>
      <c r="I23" s="18">
        <v>7839.5</v>
      </c>
      <c r="J23" s="18">
        <v>2173</v>
      </c>
      <c r="K23" s="18">
        <v>227.5</v>
      </c>
      <c r="L23" s="18">
        <v>2253</v>
      </c>
      <c r="M23" s="18">
        <v>1130.5</v>
      </c>
      <c r="N23" s="18">
        <v>52424.5</v>
      </c>
      <c r="O23" s="18">
        <v>13743.5</v>
      </c>
      <c r="P23" s="18">
        <v>225.5</v>
      </c>
      <c r="Q23" s="18">
        <v>35788.5</v>
      </c>
      <c r="R23" s="18">
        <v>461</v>
      </c>
      <c r="S23" s="18">
        <v>1567</v>
      </c>
      <c r="T23" s="18">
        <v>134.5</v>
      </c>
      <c r="U23" s="18">
        <v>55.5</v>
      </c>
      <c r="V23" s="18">
        <v>265.5</v>
      </c>
      <c r="W23" s="18">
        <v>131.5</v>
      </c>
      <c r="X23" s="18">
        <v>46</v>
      </c>
      <c r="Y23" s="18">
        <v>410</v>
      </c>
      <c r="Z23" s="18">
        <v>202.5</v>
      </c>
      <c r="AA23" s="18">
        <v>30000.5</v>
      </c>
      <c r="AB23" s="18">
        <v>27543.5</v>
      </c>
      <c r="AC23" s="18">
        <v>891.5</v>
      </c>
      <c r="AD23" s="18">
        <v>1188.5</v>
      </c>
      <c r="AE23" s="18">
        <v>92</v>
      </c>
      <c r="AF23" s="18">
        <v>164.5</v>
      </c>
      <c r="AG23" s="18">
        <v>635.5</v>
      </c>
      <c r="AH23" s="18">
        <v>994</v>
      </c>
      <c r="AI23" s="18">
        <v>335.5</v>
      </c>
      <c r="AJ23" s="18">
        <v>145</v>
      </c>
      <c r="AK23" s="18">
        <v>193</v>
      </c>
      <c r="AL23" s="18">
        <v>242</v>
      </c>
      <c r="AM23" s="18">
        <v>393</v>
      </c>
      <c r="AN23" s="18">
        <v>316.5</v>
      </c>
      <c r="AO23" s="18">
        <v>4455</v>
      </c>
      <c r="AP23" s="18">
        <v>85068.5</v>
      </c>
      <c r="AQ23" s="18">
        <v>212.5</v>
      </c>
      <c r="AR23" s="18">
        <v>60561</v>
      </c>
      <c r="AS23" s="18">
        <v>6434</v>
      </c>
      <c r="AT23" s="18">
        <v>2065.5</v>
      </c>
      <c r="AU23" s="18">
        <v>229.5</v>
      </c>
      <c r="AV23" s="18">
        <v>281.5</v>
      </c>
      <c r="AW23" s="18">
        <v>250.5</v>
      </c>
      <c r="AX23" s="18">
        <v>64</v>
      </c>
      <c r="AY23" s="18">
        <v>433</v>
      </c>
      <c r="AZ23" s="18">
        <v>12480.5</v>
      </c>
      <c r="BA23" s="18">
        <v>8836.5</v>
      </c>
      <c r="BB23" s="18">
        <v>7811.5</v>
      </c>
      <c r="BC23" s="18">
        <v>22495.5</v>
      </c>
      <c r="BD23" s="18">
        <v>3592.5</v>
      </c>
      <c r="BE23" s="18">
        <v>1312.5</v>
      </c>
      <c r="BF23" s="18">
        <v>23847</v>
      </c>
      <c r="BG23" s="18">
        <v>941.5</v>
      </c>
      <c r="BH23" s="18">
        <v>554</v>
      </c>
      <c r="BI23" s="18">
        <v>236</v>
      </c>
      <c r="BJ23" s="18">
        <v>6205.5</v>
      </c>
      <c r="BK23" s="18">
        <v>17370</v>
      </c>
      <c r="BL23" s="18">
        <v>152</v>
      </c>
      <c r="BM23" s="18">
        <v>229</v>
      </c>
      <c r="BN23" s="18">
        <v>3248.5</v>
      </c>
      <c r="BO23" s="18">
        <v>1291.5</v>
      </c>
      <c r="BP23" s="18">
        <v>177</v>
      </c>
      <c r="BQ23" s="18">
        <v>5170.5</v>
      </c>
      <c r="BR23" s="18">
        <v>4380.5</v>
      </c>
      <c r="BS23" s="18">
        <v>1082</v>
      </c>
      <c r="BT23" s="18">
        <v>409</v>
      </c>
      <c r="BU23" s="18">
        <v>400.5</v>
      </c>
      <c r="BV23" s="18">
        <v>1232</v>
      </c>
      <c r="BW23" s="18">
        <v>2002.5</v>
      </c>
      <c r="BX23" s="18">
        <v>55.5</v>
      </c>
      <c r="BY23" s="18">
        <v>500</v>
      </c>
      <c r="BZ23" s="18">
        <v>196</v>
      </c>
      <c r="CA23" s="18">
        <v>135.5</v>
      </c>
      <c r="CB23" s="18">
        <v>76761</v>
      </c>
      <c r="CC23" s="18">
        <v>188</v>
      </c>
      <c r="CD23" s="18">
        <v>39</v>
      </c>
      <c r="CE23" s="18">
        <v>140.5</v>
      </c>
      <c r="CF23" s="18">
        <v>137</v>
      </c>
      <c r="CG23" s="18">
        <v>192</v>
      </c>
      <c r="CH23" s="18">
        <v>101</v>
      </c>
      <c r="CI23" s="18">
        <v>681</v>
      </c>
      <c r="CJ23" s="18">
        <v>932</v>
      </c>
      <c r="CK23" s="18">
        <v>4386</v>
      </c>
      <c r="CL23" s="18">
        <v>1306</v>
      </c>
      <c r="CM23" s="18">
        <v>712.5</v>
      </c>
      <c r="CN23" s="18">
        <v>28365.5</v>
      </c>
      <c r="CO23" s="18">
        <v>14463</v>
      </c>
      <c r="CP23" s="18">
        <v>992</v>
      </c>
      <c r="CQ23" s="18">
        <v>784.5</v>
      </c>
      <c r="CR23" s="18">
        <v>204</v>
      </c>
      <c r="CS23" s="18">
        <v>319</v>
      </c>
      <c r="CT23" s="18">
        <v>90</v>
      </c>
      <c r="CU23" s="18">
        <v>71</v>
      </c>
      <c r="CV23" s="18">
        <v>37</v>
      </c>
      <c r="CW23" s="18">
        <v>195.5</v>
      </c>
      <c r="CX23" s="18">
        <v>437</v>
      </c>
      <c r="CY23" s="18">
        <v>39</v>
      </c>
      <c r="CZ23" s="18">
        <v>1973.5</v>
      </c>
      <c r="DA23" s="18">
        <v>173.5</v>
      </c>
      <c r="DB23" s="18">
        <v>308.5</v>
      </c>
      <c r="DC23" s="18">
        <v>140.5</v>
      </c>
      <c r="DD23" s="18">
        <v>159</v>
      </c>
      <c r="DE23" s="18">
        <v>335.5</v>
      </c>
      <c r="DF23" s="18">
        <v>20321.5</v>
      </c>
      <c r="DG23" s="18">
        <v>81</v>
      </c>
      <c r="DH23" s="18">
        <v>1890</v>
      </c>
      <c r="DI23" s="18">
        <v>2497.5</v>
      </c>
      <c r="DJ23" s="18">
        <v>613</v>
      </c>
      <c r="DK23" s="18">
        <v>437.5</v>
      </c>
      <c r="DL23" s="18">
        <v>5575.5</v>
      </c>
      <c r="DM23" s="18">
        <v>234.5</v>
      </c>
      <c r="DN23" s="18">
        <v>1260.5</v>
      </c>
      <c r="DO23" s="18">
        <v>3148.5</v>
      </c>
      <c r="DP23" s="18">
        <v>198</v>
      </c>
      <c r="DQ23" s="18">
        <v>701.5</v>
      </c>
      <c r="DR23" s="18">
        <v>1384.5</v>
      </c>
      <c r="DS23" s="18">
        <v>715.5</v>
      </c>
      <c r="DT23" s="18">
        <v>165</v>
      </c>
      <c r="DU23" s="18">
        <v>369.5</v>
      </c>
      <c r="DV23" s="18">
        <v>205</v>
      </c>
      <c r="DW23" s="18">
        <v>312</v>
      </c>
      <c r="DX23" s="18">
        <v>173.5</v>
      </c>
      <c r="DY23" s="18">
        <v>317</v>
      </c>
      <c r="DZ23" s="18">
        <v>724.5</v>
      </c>
      <c r="EA23" s="18">
        <v>560</v>
      </c>
      <c r="EB23" s="18">
        <v>593</v>
      </c>
      <c r="EC23" s="18">
        <v>301</v>
      </c>
      <c r="ED23" s="18">
        <v>1584</v>
      </c>
      <c r="EE23" s="18">
        <v>171.5</v>
      </c>
      <c r="EF23" s="18">
        <v>1443.5</v>
      </c>
      <c r="EG23" s="18">
        <v>257</v>
      </c>
      <c r="EH23" s="18">
        <v>247.5</v>
      </c>
      <c r="EI23" s="18">
        <v>14573.5</v>
      </c>
      <c r="EJ23" s="18">
        <v>9701.5</v>
      </c>
      <c r="EK23" s="18">
        <v>643</v>
      </c>
      <c r="EL23" s="18">
        <v>458</v>
      </c>
      <c r="EM23" s="18">
        <v>382</v>
      </c>
      <c r="EN23" s="18">
        <v>1009.5</v>
      </c>
      <c r="EO23" s="18">
        <v>332</v>
      </c>
      <c r="EP23" s="18">
        <v>354</v>
      </c>
      <c r="EQ23" s="18">
        <v>2533</v>
      </c>
      <c r="ER23" s="18">
        <v>277</v>
      </c>
      <c r="ES23" s="18">
        <v>132.5</v>
      </c>
      <c r="ET23" s="18">
        <v>217</v>
      </c>
      <c r="EU23" s="18">
        <v>565</v>
      </c>
      <c r="EV23" s="18">
        <v>74</v>
      </c>
      <c r="EW23" s="18">
        <v>872.5</v>
      </c>
      <c r="EX23" s="18">
        <v>162</v>
      </c>
      <c r="EY23" s="18">
        <v>225</v>
      </c>
      <c r="EZ23" s="18">
        <v>126</v>
      </c>
      <c r="FA23" s="18">
        <v>3331</v>
      </c>
      <c r="FB23" s="18">
        <v>313.5</v>
      </c>
      <c r="FC23" s="18">
        <v>1957.5</v>
      </c>
      <c r="FD23" s="18">
        <v>381</v>
      </c>
      <c r="FE23" s="18">
        <v>87</v>
      </c>
      <c r="FF23" s="18">
        <v>210.5</v>
      </c>
      <c r="FG23" s="18">
        <v>139</v>
      </c>
      <c r="FH23" s="18">
        <v>70</v>
      </c>
      <c r="FI23" s="18">
        <v>1796.5</v>
      </c>
      <c r="FJ23" s="18">
        <v>1954.5</v>
      </c>
      <c r="FK23" s="18">
        <v>2442.5</v>
      </c>
      <c r="FL23" s="18">
        <v>7316</v>
      </c>
      <c r="FM23" s="18">
        <v>3616.5</v>
      </c>
      <c r="FN23" s="18">
        <v>21483</v>
      </c>
      <c r="FO23" s="18">
        <v>1044.5</v>
      </c>
      <c r="FP23" s="18">
        <v>2128.5</v>
      </c>
      <c r="FQ23" s="18">
        <v>898.5</v>
      </c>
      <c r="FR23" s="18">
        <v>165</v>
      </c>
      <c r="FS23" s="18">
        <v>206.5</v>
      </c>
      <c r="FT23" s="18">
        <v>54</v>
      </c>
      <c r="FU23" s="18">
        <v>849</v>
      </c>
      <c r="FV23" s="18">
        <v>698.5</v>
      </c>
      <c r="FW23" s="18">
        <v>178.5</v>
      </c>
      <c r="FX23" s="18">
        <v>56</v>
      </c>
      <c r="FY23" s="18"/>
      <c r="FZ23" s="18">
        <f t="shared" si="7"/>
        <v>801790</v>
      </c>
      <c r="GA23" s="18"/>
      <c r="GB23" s="18"/>
      <c r="GC23" s="18"/>
      <c r="GD23" s="18"/>
      <c r="GE23" s="18"/>
      <c r="GF23" s="18"/>
      <c r="GG23" s="7"/>
      <c r="GH23" s="7"/>
      <c r="GI23" s="7"/>
      <c r="GJ23" s="7"/>
      <c r="GK23" s="7"/>
      <c r="GL23" s="7"/>
      <c r="GM23" s="7"/>
    </row>
    <row r="24" spans="1:256" x14ac:dyDescent="0.2">
      <c r="A24" s="6" t="s">
        <v>461</v>
      </c>
      <c r="B24" s="7" t="s">
        <v>462</v>
      </c>
      <c r="C24" s="18">
        <v>6370</v>
      </c>
      <c r="D24" s="18">
        <v>37392</v>
      </c>
      <c r="E24" s="18">
        <v>6075.5</v>
      </c>
      <c r="F24" s="18">
        <v>18594</v>
      </c>
      <c r="G24" s="18">
        <v>1069</v>
      </c>
      <c r="H24" s="18">
        <v>1019</v>
      </c>
      <c r="I24" s="18">
        <v>8482.5</v>
      </c>
      <c r="J24" s="18">
        <v>2302</v>
      </c>
      <c r="K24" s="18">
        <v>271</v>
      </c>
      <c r="L24" s="18">
        <v>2402.5</v>
      </c>
      <c r="M24" s="18">
        <v>1210.5</v>
      </c>
      <c r="N24" s="18">
        <v>54233</v>
      </c>
      <c r="O24" s="18">
        <v>14424.5</v>
      </c>
      <c r="P24" s="18">
        <v>220.5</v>
      </c>
      <c r="Q24" s="18">
        <v>37464.5</v>
      </c>
      <c r="R24" s="18">
        <v>508</v>
      </c>
      <c r="S24" s="18">
        <v>1680.5</v>
      </c>
      <c r="T24" s="18">
        <v>139</v>
      </c>
      <c r="U24" s="18">
        <v>53</v>
      </c>
      <c r="V24" s="18">
        <v>277</v>
      </c>
      <c r="W24" s="18">
        <v>80</v>
      </c>
      <c r="X24" s="18">
        <v>39</v>
      </c>
      <c r="Y24" s="18">
        <v>454.5</v>
      </c>
      <c r="Z24" s="18">
        <v>213.5</v>
      </c>
      <c r="AA24" s="18">
        <v>31033.5</v>
      </c>
      <c r="AB24" s="18">
        <v>29992.5</v>
      </c>
      <c r="AC24" s="18">
        <v>984</v>
      </c>
      <c r="AD24" s="18">
        <v>1250.5</v>
      </c>
      <c r="AE24" s="18">
        <v>102.5</v>
      </c>
      <c r="AF24" s="18">
        <v>181.5</v>
      </c>
      <c r="AG24" s="18">
        <v>657.5</v>
      </c>
      <c r="AH24" s="18">
        <v>1073</v>
      </c>
      <c r="AI24" s="18">
        <v>326</v>
      </c>
      <c r="AJ24" s="18">
        <v>146</v>
      </c>
      <c r="AK24" s="18">
        <v>191</v>
      </c>
      <c r="AL24" s="18">
        <v>247.5</v>
      </c>
      <c r="AM24" s="18">
        <v>421.5</v>
      </c>
      <c r="AN24" s="18">
        <v>366</v>
      </c>
      <c r="AO24" s="18">
        <v>4676.5</v>
      </c>
      <c r="AP24" s="18">
        <v>86844</v>
      </c>
      <c r="AQ24" s="18">
        <v>218.5</v>
      </c>
      <c r="AR24" s="18">
        <v>63331</v>
      </c>
      <c r="AS24" s="18">
        <v>6556.5</v>
      </c>
      <c r="AT24" s="18">
        <v>2197</v>
      </c>
      <c r="AU24" s="18">
        <v>223</v>
      </c>
      <c r="AV24" s="18">
        <v>309.5</v>
      </c>
      <c r="AW24" s="18">
        <v>227.5</v>
      </c>
      <c r="AX24" s="18">
        <v>37.5</v>
      </c>
      <c r="AY24" s="18">
        <v>444.5</v>
      </c>
      <c r="AZ24" s="18">
        <v>12842.5</v>
      </c>
      <c r="BA24" s="18">
        <v>9292.5</v>
      </c>
      <c r="BB24" s="18">
        <v>8083.5</v>
      </c>
      <c r="BC24" s="18">
        <v>24645.5</v>
      </c>
      <c r="BD24" s="18">
        <v>3672</v>
      </c>
      <c r="BE24" s="18">
        <v>1393</v>
      </c>
      <c r="BF24" s="18">
        <v>24709</v>
      </c>
      <c r="BG24" s="18">
        <v>1038.5</v>
      </c>
      <c r="BH24" s="18">
        <v>575.5</v>
      </c>
      <c r="BI24" s="18">
        <v>226.5</v>
      </c>
      <c r="BJ24" s="18">
        <v>6433</v>
      </c>
      <c r="BK24" s="18">
        <v>17504</v>
      </c>
      <c r="BL24" s="18">
        <v>197</v>
      </c>
      <c r="BM24" s="18">
        <v>264.5</v>
      </c>
      <c r="BN24" s="18">
        <v>3495</v>
      </c>
      <c r="BO24" s="18">
        <v>1308.5</v>
      </c>
      <c r="BP24" s="18">
        <v>211</v>
      </c>
      <c r="BQ24" s="18">
        <v>5517</v>
      </c>
      <c r="BR24" s="18">
        <v>4650</v>
      </c>
      <c r="BS24" s="18">
        <v>1232.5</v>
      </c>
      <c r="BT24" s="18">
        <v>457.5</v>
      </c>
      <c r="BU24" s="18">
        <v>435.5</v>
      </c>
      <c r="BV24" s="18">
        <v>1305.5</v>
      </c>
      <c r="BW24" s="18">
        <v>2027</v>
      </c>
      <c r="BX24" s="18">
        <v>78.5</v>
      </c>
      <c r="BY24" s="18">
        <v>495</v>
      </c>
      <c r="BZ24" s="18">
        <v>200</v>
      </c>
      <c r="CA24" s="18">
        <v>158.5</v>
      </c>
      <c r="CB24" s="18">
        <v>79941</v>
      </c>
      <c r="CC24" s="18">
        <v>173</v>
      </c>
      <c r="CD24" s="18">
        <v>47.5</v>
      </c>
      <c r="CE24" s="18">
        <v>141</v>
      </c>
      <c r="CF24" s="18">
        <v>112.5</v>
      </c>
      <c r="CG24" s="18">
        <v>209.5</v>
      </c>
      <c r="CH24" s="18">
        <v>112.5</v>
      </c>
      <c r="CI24" s="18">
        <v>703</v>
      </c>
      <c r="CJ24" s="18">
        <v>1007.5</v>
      </c>
      <c r="CK24" s="18">
        <v>4473</v>
      </c>
      <c r="CL24" s="18">
        <v>1366</v>
      </c>
      <c r="CM24" s="18">
        <v>784.5</v>
      </c>
      <c r="CN24" s="18">
        <v>29377</v>
      </c>
      <c r="CO24" s="18">
        <v>15434</v>
      </c>
      <c r="CP24" s="18">
        <v>1075</v>
      </c>
      <c r="CQ24" s="18">
        <v>891.5</v>
      </c>
      <c r="CR24" s="18">
        <v>187</v>
      </c>
      <c r="CS24" s="18">
        <v>366</v>
      </c>
      <c r="CT24" s="18">
        <v>108.5</v>
      </c>
      <c r="CU24" s="18">
        <v>65</v>
      </c>
      <c r="CV24" s="18">
        <v>42</v>
      </c>
      <c r="CW24" s="18">
        <v>195.5</v>
      </c>
      <c r="CX24" s="18">
        <v>456</v>
      </c>
      <c r="CY24" s="18">
        <v>43</v>
      </c>
      <c r="CZ24" s="18">
        <v>2080</v>
      </c>
      <c r="DA24" s="18">
        <v>190.5</v>
      </c>
      <c r="DB24" s="18">
        <v>303.5</v>
      </c>
      <c r="DC24" s="18">
        <v>150.5</v>
      </c>
      <c r="DD24" s="18">
        <v>149.5</v>
      </c>
      <c r="DE24" s="18">
        <v>382</v>
      </c>
      <c r="DF24" s="18">
        <v>21119</v>
      </c>
      <c r="DG24" s="18">
        <v>80.5</v>
      </c>
      <c r="DH24" s="18">
        <v>1989</v>
      </c>
      <c r="DI24" s="18">
        <v>2641.5</v>
      </c>
      <c r="DJ24" s="18">
        <v>633.5</v>
      </c>
      <c r="DK24" s="18">
        <v>465.5</v>
      </c>
      <c r="DL24" s="18">
        <v>5885</v>
      </c>
      <c r="DM24" s="18">
        <v>236.5</v>
      </c>
      <c r="DN24" s="18">
        <v>1374</v>
      </c>
      <c r="DO24" s="18">
        <v>3256</v>
      </c>
      <c r="DP24" s="18">
        <v>196.5</v>
      </c>
      <c r="DQ24" s="18">
        <v>655.5</v>
      </c>
      <c r="DR24" s="18">
        <v>1425.5</v>
      </c>
      <c r="DS24" s="18">
        <v>740</v>
      </c>
      <c r="DT24" s="18">
        <v>167</v>
      </c>
      <c r="DU24" s="18">
        <v>360</v>
      </c>
      <c r="DV24" s="18">
        <v>209</v>
      </c>
      <c r="DW24" s="18">
        <v>321</v>
      </c>
      <c r="DX24" s="18">
        <v>157.5</v>
      </c>
      <c r="DY24" s="18">
        <v>330.5</v>
      </c>
      <c r="DZ24" s="18">
        <v>802</v>
      </c>
      <c r="EA24" s="18">
        <v>624.5</v>
      </c>
      <c r="EB24" s="18">
        <v>596</v>
      </c>
      <c r="EC24" s="18">
        <v>311</v>
      </c>
      <c r="ED24" s="18">
        <v>1638</v>
      </c>
      <c r="EE24" s="18">
        <v>177.5</v>
      </c>
      <c r="EF24" s="18">
        <v>1484.5</v>
      </c>
      <c r="EG24" s="18">
        <v>280.5</v>
      </c>
      <c r="EH24" s="18">
        <v>214</v>
      </c>
      <c r="EI24" s="18">
        <v>15221.5</v>
      </c>
      <c r="EJ24" s="18">
        <v>9946</v>
      </c>
      <c r="EK24" s="18">
        <v>707</v>
      </c>
      <c r="EL24" s="18">
        <v>475</v>
      </c>
      <c r="EM24" s="18">
        <v>422</v>
      </c>
      <c r="EN24" s="18">
        <v>998</v>
      </c>
      <c r="EO24" s="18">
        <v>358.5</v>
      </c>
      <c r="EP24" s="18">
        <v>385.5</v>
      </c>
      <c r="EQ24" s="18">
        <v>2613.5</v>
      </c>
      <c r="ER24" s="18">
        <v>290.5</v>
      </c>
      <c r="ES24" s="18">
        <v>141</v>
      </c>
      <c r="ET24" s="18">
        <v>215</v>
      </c>
      <c r="EU24" s="18">
        <v>570.5</v>
      </c>
      <c r="EV24" s="18">
        <v>72</v>
      </c>
      <c r="EW24" s="18">
        <v>894</v>
      </c>
      <c r="EX24" s="18">
        <v>171.5</v>
      </c>
      <c r="EY24" s="18">
        <v>260</v>
      </c>
      <c r="EZ24" s="18">
        <v>142</v>
      </c>
      <c r="FA24" s="18">
        <v>3452</v>
      </c>
      <c r="FB24" s="18">
        <v>340.5</v>
      </c>
      <c r="FC24" s="18">
        <v>2135</v>
      </c>
      <c r="FD24" s="18">
        <v>361.5</v>
      </c>
      <c r="FE24" s="18">
        <v>94</v>
      </c>
      <c r="FF24" s="18">
        <v>202.5</v>
      </c>
      <c r="FG24" s="18">
        <v>128</v>
      </c>
      <c r="FH24" s="18">
        <v>80</v>
      </c>
      <c r="FI24" s="18">
        <v>1840</v>
      </c>
      <c r="FJ24" s="18">
        <v>1983</v>
      </c>
      <c r="FK24" s="18">
        <v>2526.5</v>
      </c>
      <c r="FL24" s="18">
        <v>7095</v>
      </c>
      <c r="FM24" s="18">
        <v>3847</v>
      </c>
      <c r="FN24" s="18">
        <v>22102</v>
      </c>
      <c r="FO24" s="18">
        <v>1109.5</v>
      </c>
      <c r="FP24" s="18">
        <v>2254.5</v>
      </c>
      <c r="FQ24" s="18">
        <v>940.5</v>
      </c>
      <c r="FR24" s="18">
        <v>175.5</v>
      </c>
      <c r="FS24" s="18">
        <v>210.5</v>
      </c>
      <c r="FT24" s="18">
        <v>73</v>
      </c>
      <c r="FU24" s="18">
        <v>849</v>
      </c>
      <c r="FV24" s="18">
        <v>713.5</v>
      </c>
      <c r="FW24" s="18">
        <v>184</v>
      </c>
      <c r="FX24" s="18">
        <v>59</v>
      </c>
      <c r="FY24" s="18"/>
      <c r="FZ24" s="18">
        <f t="shared" si="7"/>
        <v>835040</v>
      </c>
      <c r="GA24" s="18"/>
      <c r="GB24" s="18"/>
      <c r="GC24" s="18"/>
      <c r="GD24" s="18"/>
      <c r="GE24" s="18"/>
      <c r="GF24" s="18"/>
      <c r="GG24" s="7"/>
      <c r="GH24" s="7"/>
      <c r="GI24" s="7"/>
      <c r="GJ24" s="7"/>
      <c r="GK24" s="7"/>
      <c r="GL24" s="7"/>
      <c r="GM24" s="7"/>
    </row>
    <row r="25" spans="1:256" x14ac:dyDescent="0.2">
      <c r="A25" s="6" t="s">
        <v>463</v>
      </c>
      <c r="B25" s="7" t="s">
        <v>464</v>
      </c>
      <c r="C25" s="18">
        <v>6239</v>
      </c>
      <c r="D25" s="18">
        <v>37649.5</v>
      </c>
      <c r="E25" s="18">
        <v>6398</v>
      </c>
      <c r="F25" s="18">
        <v>17953.5</v>
      </c>
      <c r="G25" s="18">
        <v>999.5</v>
      </c>
      <c r="H25" s="18">
        <v>993.5</v>
      </c>
      <c r="I25" s="18">
        <v>8600</v>
      </c>
      <c r="J25" s="18">
        <v>2333</v>
      </c>
      <c r="K25" s="18">
        <v>290</v>
      </c>
      <c r="L25" s="18">
        <v>2427</v>
      </c>
      <c r="M25" s="18">
        <v>1242</v>
      </c>
      <c r="N25" s="18">
        <v>54172</v>
      </c>
      <c r="O25" s="18">
        <v>14607</v>
      </c>
      <c r="P25" s="18">
        <v>184</v>
      </c>
      <c r="Q25" s="18">
        <v>37304</v>
      </c>
      <c r="R25" s="18">
        <v>500.5</v>
      </c>
      <c r="S25" s="18">
        <v>1658.5</v>
      </c>
      <c r="T25" s="18">
        <v>151</v>
      </c>
      <c r="U25" s="18">
        <v>52</v>
      </c>
      <c r="V25" s="18">
        <v>276.5</v>
      </c>
      <c r="W25" s="18">
        <v>41.5</v>
      </c>
      <c r="X25" s="18">
        <v>38</v>
      </c>
      <c r="Y25" s="18">
        <v>456</v>
      </c>
      <c r="Z25" s="18">
        <v>243.5</v>
      </c>
      <c r="AA25" s="18">
        <v>30575</v>
      </c>
      <c r="AB25" s="18">
        <v>29609.5</v>
      </c>
      <c r="AC25" s="18">
        <v>968.5</v>
      </c>
      <c r="AD25" s="18">
        <v>1210</v>
      </c>
      <c r="AE25" s="18">
        <v>98</v>
      </c>
      <c r="AF25" s="18">
        <v>165</v>
      </c>
      <c r="AG25" s="18">
        <v>689</v>
      </c>
      <c r="AH25" s="18">
        <v>1029</v>
      </c>
      <c r="AI25" s="18">
        <v>334.5</v>
      </c>
      <c r="AJ25" s="18">
        <v>154.5</v>
      </c>
      <c r="AK25" s="18">
        <v>199.5</v>
      </c>
      <c r="AL25" s="18">
        <v>271.5</v>
      </c>
      <c r="AM25" s="18">
        <v>434.5</v>
      </c>
      <c r="AN25" s="18">
        <v>353</v>
      </c>
      <c r="AO25" s="18">
        <v>4622</v>
      </c>
      <c r="AP25" s="18">
        <v>86729.5</v>
      </c>
      <c r="AQ25" s="18">
        <v>219</v>
      </c>
      <c r="AR25" s="18">
        <v>62836.5</v>
      </c>
      <c r="AS25" s="18">
        <v>6631.5</v>
      </c>
      <c r="AT25" s="18">
        <v>2235</v>
      </c>
      <c r="AU25" s="18">
        <v>234</v>
      </c>
      <c r="AV25" s="18">
        <v>288.5</v>
      </c>
      <c r="AW25" s="18">
        <v>224.5</v>
      </c>
      <c r="AX25" s="18">
        <v>46.5</v>
      </c>
      <c r="AY25" s="18">
        <v>442</v>
      </c>
      <c r="AZ25" s="18">
        <v>12859</v>
      </c>
      <c r="BA25" s="18">
        <v>9168</v>
      </c>
      <c r="BB25" s="18">
        <v>7940.5</v>
      </c>
      <c r="BC25" s="18">
        <v>25239</v>
      </c>
      <c r="BD25" s="18">
        <v>3776.5</v>
      </c>
      <c r="BE25" s="18">
        <v>1454</v>
      </c>
      <c r="BF25" s="18">
        <v>24171.5</v>
      </c>
      <c r="BG25" s="18">
        <v>1013.5</v>
      </c>
      <c r="BH25" s="18">
        <v>533.5</v>
      </c>
      <c r="BI25" s="18">
        <v>222.5</v>
      </c>
      <c r="BJ25" s="18">
        <v>6527.5</v>
      </c>
      <c r="BK25" s="18">
        <v>16924</v>
      </c>
      <c r="BL25" s="18">
        <v>186</v>
      </c>
      <c r="BM25" s="18">
        <v>282</v>
      </c>
      <c r="BN25" s="18">
        <v>3544</v>
      </c>
      <c r="BO25" s="18">
        <v>1341.5</v>
      </c>
      <c r="BP25" s="18">
        <v>205</v>
      </c>
      <c r="BQ25" s="18">
        <v>5502.5</v>
      </c>
      <c r="BR25" s="18">
        <v>4677</v>
      </c>
      <c r="BS25" s="18">
        <v>1157.5</v>
      </c>
      <c r="BT25" s="18">
        <v>452</v>
      </c>
      <c r="BU25" s="18">
        <v>408</v>
      </c>
      <c r="BV25" s="18">
        <v>1304.5</v>
      </c>
      <c r="BW25" s="18">
        <v>2009</v>
      </c>
      <c r="BX25" s="18">
        <v>70</v>
      </c>
      <c r="BY25" s="18">
        <v>488</v>
      </c>
      <c r="BZ25" s="18">
        <v>207</v>
      </c>
      <c r="CA25" s="18">
        <v>165</v>
      </c>
      <c r="CB25" s="18">
        <v>80234</v>
      </c>
      <c r="CC25" s="18">
        <v>175</v>
      </c>
      <c r="CD25" s="18">
        <v>48</v>
      </c>
      <c r="CE25" s="18">
        <v>149.5</v>
      </c>
      <c r="CF25" s="18">
        <v>115.5</v>
      </c>
      <c r="CG25" s="18">
        <v>216.5</v>
      </c>
      <c r="CH25" s="18">
        <v>96</v>
      </c>
      <c r="CI25" s="18">
        <v>726.5</v>
      </c>
      <c r="CJ25" s="18">
        <v>972</v>
      </c>
      <c r="CK25" s="18">
        <v>4473</v>
      </c>
      <c r="CL25" s="18">
        <v>1374</v>
      </c>
      <c r="CM25" s="18">
        <v>778</v>
      </c>
      <c r="CN25" s="18">
        <v>28973</v>
      </c>
      <c r="CO25" s="18">
        <v>15271.5</v>
      </c>
      <c r="CP25" s="18">
        <v>1073</v>
      </c>
      <c r="CQ25" s="18">
        <v>932</v>
      </c>
      <c r="CR25" s="18">
        <v>177</v>
      </c>
      <c r="CS25" s="18">
        <v>372</v>
      </c>
      <c r="CT25" s="18">
        <v>105.5</v>
      </c>
      <c r="CU25" s="18">
        <v>79</v>
      </c>
      <c r="CV25" s="18">
        <v>43</v>
      </c>
      <c r="CW25" s="18">
        <v>190</v>
      </c>
      <c r="CX25" s="18">
        <v>478</v>
      </c>
      <c r="CY25" s="18">
        <v>42</v>
      </c>
      <c r="CZ25" s="18">
        <v>2136</v>
      </c>
      <c r="DA25" s="18">
        <v>183.5</v>
      </c>
      <c r="DB25" s="18">
        <v>304.5</v>
      </c>
      <c r="DC25" s="18">
        <v>155</v>
      </c>
      <c r="DD25" s="18">
        <v>162.5</v>
      </c>
      <c r="DE25" s="18">
        <v>428.5</v>
      </c>
      <c r="DF25" s="18">
        <v>20747.5</v>
      </c>
      <c r="DG25" s="18">
        <v>94.5</v>
      </c>
      <c r="DH25" s="18">
        <v>2100</v>
      </c>
      <c r="DI25" s="18">
        <v>2668.5</v>
      </c>
      <c r="DJ25" s="18">
        <v>653.5</v>
      </c>
      <c r="DK25" s="18">
        <v>452.5</v>
      </c>
      <c r="DL25" s="18">
        <v>5832</v>
      </c>
      <c r="DM25" s="18">
        <v>250.5</v>
      </c>
      <c r="DN25" s="18">
        <v>1431.5</v>
      </c>
      <c r="DO25" s="18">
        <v>3171</v>
      </c>
      <c r="DP25" s="18">
        <v>184.5</v>
      </c>
      <c r="DQ25" s="18">
        <v>628</v>
      </c>
      <c r="DR25" s="18">
        <v>1407.5</v>
      </c>
      <c r="DS25" s="18">
        <v>767</v>
      </c>
      <c r="DT25" s="18">
        <v>139</v>
      </c>
      <c r="DU25" s="18">
        <v>386.5</v>
      </c>
      <c r="DV25" s="18">
        <v>212</v>
      </c>
      <c r="DW25" s="18">
        <v>343</v>
      </c>
      <c r="DX25" s="18">
        <v>165.5</v>
      </c>
      <c r="DY25" s="18">
        <v>335</v>
      </c>
      <c r="DZ25" s="18">
        <v>828</v>
      </c>
      <c r="EA25" s="18">
        <v>615</v>
      </c>
      <c r="EB25" s="18">
        <v>584</v>
      </c>
      <c r="EC25" s="18">
        <v>323</v>
      </c>
      <c r="ED25" s="18">
        <v>1651</v>
      </c>
      <c r="EE25" s="18">
        <v>193</v>
      </c>
      <c r="EF25" s="18">
        <v>1477.5</v>
      </c>
      <c r="EG25" s="18">
        <v>283</v>
      </c>
      <c r="EH25" s="18">
        <v>213.5</v>
      </c>
      <c r="EI25" s="18">
        <v>15570.5</v>
      </c>
      <c r="EJ25" s="18">
        <v>9487</v>
      </c>
      <c r="EK25" s="18">
        <v>707.5</v>
      </c>
      <c r="EL25" s="18">
        <v>470</v>
      </c>
      <c r="EM25" s="18">
        <v>418.5</v>
      </c>
      <c r="EN25" s="18">
        <v>984.5</v>
      </c>
      <c r="EO25" s="18">
        <v>349.5</v>
      </c>
      <c r="EP25" s="18">
        <v>401.5</v>
      </c>
      <c r="EQ25" s="18">
        <v>2636</v>
      </c>
      <c r="ER25" s="18">
        <v>307.5</v>
      </c>
      <c r="ES25" s="18">
        <v>125.5</v>
      </c>
      <c r="ET25" s="18">
        <v>208.5</v>
      </c>
      <c r="EU25" s="18">
        <v>620.5</v>
      </c>
      <c r="EV25" s="18">
        <v>60.5</v>
      </c>
      <c r="EW25" s="18">
        <v>914</v>
      </c>
      <c r="EX25" s="18">
        <v>183.5</v>
      </c>
      <c r="EY25" s="18">
        <v>254</v>
      </c>
      <c r="EZ25" s="18">
        <v>138</v>
      </c>
      <c r="FA25" s="18">
        <v>3439</v>
      </c>
      <c r="FB25" s="18">
        <v>348</v>
      </c>
      <c r="FC25" s="18">
        <v>2225</v>
      </c>
      <c r="FD25" s="18">
        <v>368</v>
      </c>
      <c r="FE25" s="18">
        <v>104</v>
      </c>
      <c r="FF25" s="18">
        <v>211.5</v>
      </c>
      <c r="FG25" s="18">
        <v>117</v>
      </c>
      <c r="FH25" s="18">
        <v>94</v>
      </c>
      <c r="FI25" s="18">
        <v>1863</v>
      </c>
      <c r="FJ25" s="18">
        <v>1932</v>
      </c>
      <c r="FK25" s="18">
        <v>2382</v>
      </c>
      <c r="FL25" s="18">
        <v>6508</v>
      </c>
      <c r="FM25" s="18">
        <v>3716.5</v>
      </c>
      <c r="FN25" s="18">
        <v>22062</v>
      </c>
      <c r="FO25" s="18">
        <v>1111.5</v>
      </c>
      <c r="FP25" s="18">
        <v>2308</v>
      </c>
      <c r="FQ25" s="18">
        <v>934</v>
      </c>
      <c r="FR25" s="18">
        <v>169.5</v>
      </c>
      <c r="FS25" s="18">
        <v>194.5</v>
      </c>
      <c r="FT25" s="18">
        <v>72</v>
      </c>
      <c r="FU25" s="18">
        <v>808</v>
      </c>
      <c r="FV25" s="18">
        <v>685.5</v>
      </c>
      <c r="FW25" s="18">
        <v>188</v>
      </c>
      <c r="FX25" s="18">
        <v>52.5</v>
      </c>
      <c r="FY25" s="18"/>
      <c r="FZ25" s="18">
        <f t="shared" si="7"/>
        <v>831570.5</v>
      </c>
      <c r="GA25" s="18"/>
      <c r="GB25" s="18"/>
      <c r="GC25" s="18"/>
      <c r="GD25" s="18"/>
      <c r="GE25" s="18"/>
      <c r="GF25" s="18"/>
      <c r="GG25" s="7"/>
      <c r="GH25" s="7"/>
      <c r="GI25" s="7"/>
      <c r="GJ25" s="7"/>
      <c r="GK25" s="7"/>
      <c r="GL25" s="7"/>
      <c r="GM25" s="7"/>
    </row>
    <row r="26" spans="1:256" x14ac:dyDescent="0.2">
      <c r="A26" s="6" t="s">
        <v>465</v>
      </c>
      <c r="B26" s="7" t="s">
        <v>466</v>
      </c>
      <c r="C26" s="18">
        <v>6185</v>
      </c>
      <c r="D26" s="18">
        <v>37341.5</v>
      </c>
      <c r="E26" s="18">
        <v>6785.5</v>
      </c>
      <c r="F26" s="18">
        <v>17127</v>
      </c>
      <c r="G26" s="18">
        <v>1032</v>
      </c>
      <c r="H26" s="18">
        <v>947.5</v>
      </c>
      <c r="I26" s="18">
        <v>8781</v>
      </c>
      <c r="J26" s="18">
        <v>2320</v>
      </c>
      <c r="K26" s="18">
        <v>296.5</v>
      </c>
      <c r="L26" s="18">
        <v>2537.5</v>
      </c>
      <c r="M26" s="18">
        <v>1262</v>
      </c>
      <c r="N26" s="18">
        <v>53994.5</v>
      </c>
      <c r="O26" s="18">
        <v>14783.5</v>
      </c>
      <c r="P26" s="18">
        <v>184</v>
      </c>
      <c r="Q26" s="18">
        <v>38363</v>
      </c>
      <c r="R26" s="18">
        <v>482</v>
      </c>
      <c r="S26" s="18">
        <v>1629.5</v>
      </c>
      <c r="T26" s="18">
        <v>142</v>
      </c>
      <c r="U26" s="18">
        <v>37</v>
      </c>
      <c r="V26" s="18">
        <v>303</v>
      </c>
      <c r="W26" s="18">
        <v>45</v>
      </c>
      <c r="X26" s="18">
        <v>31.5</v>
      </c>
      <c r="Y26" s="18">
        <v>475</v>
      </c>
      <c r="Z26" s="18">
        <v>240</v>
      </c>
      <c r="AA26" s="18">
        <v>30435</v>
      </c>
      <c r="AB26" s="18">
        <v>29660.5</v>
      </c>
      <c r="AC26" s="18">
        <v>975.5</v>
      </c>
      <c r="AD26" s="18">
        <v>1200</v>
      </c>
      <c r="AE26" s="18">
        <v>99.5</v>
      </c>
      <c r="AF26" s="18">
        <v>165.5</v>
      </c>
      <c r="AG26" s="18">
        <v>738</v>
      </c>
      <c r="AH26" s="18">
        <v>1031</v>
      </c>
      <c r="AI26" s="18">
        <v>352.5</v>
      </c>
      <c r="AJ26" s="18">
        <v>181.5</v>
      </c>
      <c r="AK26" s="18">
        <v>196</v>
      </c>
      <c r="AL26" s="18">
        <v>265</v>
      </c>
      <c r="AM26" s="18">
        <v>438.5</v>
      </c>
      <c r="AN26" s="18">
        <v>361</v>
      </c>
      <c r="AO26" s="18">
        <v>4700</v>
      </c>
      <c r="AP26" s="18">
        <v>86524.5</v>
      </c>
      <c r="AQ26" s="18">
        <v>224</v>
      </c>
      <c r="AR26" s="18">
        <v>62717.5</v>
      </c>
      <c r="AS26" s="18">
        <v>6674.5</v>
      </c>
      <c r="AT26" s="18">
        <v>2305.5</v>
      </c>
      <c r="AU26" s="18">
        <v>244</v>
      </c>
      <c r="AV26" s="18">
        <v>290.5</v>
      </c>
      <c r="AW26" s="18">
        <v>211.5</v>
      </c>
      <c r="AX26" s="18">
        <v>33</v>
      </c>
      <c r="AY26" s="18">
        <v>428.5</v>
      </c>
      <c r="AZ26" s="18">
        <v>12929.5</v>
      </c>
      <c r="BA26" s="18">
        <v>9284.5</v>
      </c>
      <c r="BB26" s="18">
        <v>8039.5</v>
      </c>
      <c r="BC26" s="18">
        <v>26318.5</v>
      </c>
      <c r="BD26" s="18">
        <v>3774</v>
      </c>
      <c r="BE26" s="18">
        <v>1360</v>
      </c>
      <c r="BF26" s="18">
        <v>23855.5</v>
      </c>
      <c r="BG26" s="18">
        <v>964</v>
      </c>
      <c r="BH26" s="18">
        <v>573.5</v>
      </c>
      <c r="BI26" s="18">
        <v>255.5</v>
      </c>
      <c r="BJ26" s="18">
        <v>6348.5</v>
      </c>
      <c r="BK26" s="18">
        <v>16296</v>
      </c>
      <c r="BL26" s="18">
        <v>186</v>
      </c>
      <c r="BM26" s="18">
        <v>282.5</v>
      </c>
      <c r="BN26" s="18">
        <v>3577.5</v>
      </c>
      <c r="BO26" s="18">
        <v>1348.5</v>
      </c>
      <c r="BP26" s="18">
        <v>197.5</v>
      </c>
      <c r="BQ26" s="18">
        <v>5489.5</v>
      </c>
      <c r="BR26" s="18">
        <v>4715.5</v>
      </c>
      <c r="BS26" s="18">
        <v>1082.5</v>
      </c>
      <c r="BT26" s="18">
        <v>449.5</v>
      </c>
      <c r="BU26" s="18">
        <v>407.5</v>
      </c>
      <c r="BV26" s="18">
        <v>1242.5</v>
      </c>
      <c r="BW26" s="18">
        <v>1992.5</v>
      </c>
      <c r="BX26" s="18">
        <v>83.5</v>
      </c>
      <c r="BY26" s="18">
        <v>520.5</v>
      </c>
      <c r="BZ26" s="18">
        <v>211.5</v>
      </c>
      <c r="CA26" s="18">
        <v>166</v>
      </c>
      <c r="CB26" s="18">
        <v>81664.5</v>
      </c>
      <c r="CC26" s="18">
        <v>162</v>
      </c>
      <c r="CD26" s="18">
        <v>45</v>
      </c>
      <c r="CE26" s="18">
        <v>162.5</v>
      </c>
      <c r="CF26" s="18">
        <v>95.5</v>
      </c>
      <c r="CG26" s="18">
        <v>200.5</v>
      </c>
      <c r="CH26" s="18">
        <v>105</v>
      </c>
      <c r="CI26" s="18">
        <v>723.5</v>
      </c>
      <c r="CJ26" s="18">
        <v>936</v>
      </c>
      <c r="CK26" s="18">
        <v>4485</v>
      </c>
      <c r="CL26" s="18">
        <v>1345.5</v>
      </c>
      <c r="CM26" s="18">
        <v>803</v>
      </c>
      <c r="CN26" s="18">
        <v>28564.5</v>
      </c>
      <c r="CO26" s="18">
        <v>15389</v>
      </c>
      <c r="CP26" s="18">
        <v>1085.5</v>
      </c>
      <c r="CQ26" s="18">
        <v>985</v>
      </c>
      <c r="CR26" s="18">
        <v>178</v>
      </c>
      <c r="CS26" s="18">
        <v>357.5</v>
      </c>
      <c r="CT26" s="18">
        <v>111</v>
      </c>
      <c r="CU26" s="18">
        <v>84.5</v>
      </c>
      <c r="CV26" s="18">
        <v>51</v>
      </c>
      <c r="CW26" s="18">
        <v>168.5</v>
      </c>
      <c r="CX26" s="18">
        <v>485.5</v>
      </c>
      <c r="CY26" s="18">
        <v>32.5</v>
      </c>
      <c r="CZ26" s="18">
        <v>2103.5</v>
      </c>
      <c r="DA26" s="18">
        <v>174</v>
      </c>
      <c r="DB26" s="18">
        <v>300.5</v>
      </c>
      <c r="DC26" s="18">
        <v>156</v>
      </c>
      <c r="DD26" s="18">
        <v>149.5</v>
      </c>
      <c r="DE26" s="18">
        <v>436.5</v>
      </c>
      <c r="DF26" s="18">
        <v>20817.5</v>
      </c>
      <c r="DG26" s="18">
        <v>79</v>
      </c>
      <c r="DH26" s="18">
        <v>2038.5</v>
      </c>
      <c r="DI26" s="18">
        <v>2676.5</v>
      </c>
      <c r="DJ26" s="18">
        <v>685.5</v>
      </c>
      <c r="DK26" s="18">
        <v>452</v>
      </c>
      <c r="DL26" s="18">
        <v>5921.5</v>
      </c>
      <c r="DM26" s="18">
        <v>278</v>
      </c>
      <c r="DN26" s="18">
        <v>1465</v>
      </c>
      <c r="DO26" s="18">
        <v>3108.5</v>
      </c>
      <c r="DP26" s="18">
        <v>200</v>
      </c>
      <c r="DQ26" s="18">
        <v>563.5</v>
      </c>
      <c r="DR26" s="18">
        <v>1431.5</v>
      </c>
      <c r="DS26" s="18">
        <v>801</v>
      </c>
      <c r="DT26" s="18">
        <v>137</v>
      </c>
      <c r="DU26" s="18">
        <v>381</v>
      </c>
      <c r="DV26" s="18">
        <v>192</v>
      </c>
      <c r="DW26" s="18">
        <v>371.5</v>
      </c>
      <c r="DX26" s="18">
        <v>157</v>
      </c>
      <c r="DY26" s="18">
        <v>325.5</v>
      </c>
      <c r="DZ26" s="18">
        <v>851.5</v>
      </c>
      <c r="EA26" s="18">
        <v>644</v>
      </c>
      <c r="EB26" s="18">
        <v>585</v>
      </c>
      <c r="EC26" s="18">
        <v>315.5</v>
      </c>
      <c r="ED26" s="18">
        <v>1660.5</v>
      </c>
      <c r="EE26" s="18">
        <v>191</v>
      </c>
      <c r="EF26" s="18">
        <v>1469</v>
      </c>
      <c r="EG26" s="18">
        <v>285</v>
      </c>
      <c r="EH26" s="18">
        <v>226.5</v>
      </c>
      <c r="EI26" s="18">
        <v>16045.5</v>
      </c>
      <c r="EJ26" s="18">
        <v>9570.5</v>
      </c>
      <c r="EK26" s="18">
        <v>693.5</v>
      </c>
      <c r="EL26" s="18">
        <v>482</v>
      </c>
      <c r="EM26" s="18">
        <v>415</v>
      </c>
      <c r="EN26" s="18">
        <v>956</v>
      </c>
      <c r="EO26" s="18">
        <v>371.5</v>
      </c>
      <c r="EP26" s="18">
        <v>409</v>
      </c>
      <c r="EQ26" s="18">
        <v>2615.5</v>
      </c>
      <c r="ER26" s="18">
        <v>326</v>
      </c>
      <c r="ES26" s="18">
        <v>111</v>
      </c>
      <c r="ET26" s="18">
        <v>218</v>
      </c>
      <c r="EU26" s="18">
        <v>601</v>
      </c>
      <c r="EV26" s="18">
        <v>58</v>
      </c>
      <c r="EW26" s="18">
        <v>906.5</v>
      </c>
      <c r="EX26" s="18">
        <v>220</v>
      </c>
      <c r="EY26" s="18">
        <v>246.5</v>
      </c>
      <c r="EZ26" s="18">
        <v>120</v>
      </c>
      <c r="FA26" s="18">
        <v>3445</v>
      </c>
      <c r="FB26" s="18">
        <v>336.5</v>
      </c>
      <c r="FC26" s="18">
        <v>2358</v>
      </c>
      <c r="FD26" s="18">
        <v>361.5</v>
      </c>
      <c r="FE26" s="18">
        <v>89.5</v>
      </c>
      <c r="FF26" s="18">
        <v>228</v>
      </c>
      <c r="FG26" s="18">
        <v>116.5</v>
      </c>
      <c r="FH26" s="18">
        <v>91</v>
      </c>
      <c r="FI26" s="18">
        <v>1871.5</v>
      </c>
      <c r="FJ26" s="18">
        <v>1930.5</v>
      </c>
      <c r="FK26" s="18">
        <v>2303</v>
      </c>
      <c r="FL26" s="18">
        <v>6046</v>
      </c>
      <c r="FM26" s="18">
        <v>3640.5</v>
      </c>
      <c r="FN26" s="18">
        <v>21957</v>
      </c>
      <c r="FO26" s="18">
        <v>1115.5</v>
      </c>
      <c r="FP26" s="18">
        <v>2247.5</v>
      </c>
      <c r="FQ26" s="18">
        <v>917</v>
      </c>
      <c r="FR26" s="18">
        <v>165.5</v>
      </c>
      <c r="FS26" s="18">
        <v>195</v>
      </c>
      <c r="FT26" s="18">
        <v>78</v>
      </c>
      <c r="FU26" s="18">
        <v>778.5</v>
      </c>
      <c r="FV26" s="18">
        <v>678.5</v>
      </c>
      <c r="FW26" s="18">
        <v>202.5</v>
      </c>
      <c r="FX26" s="18">
        <v>59.5</v>
      </c>
      <c r="FY26" s="18"/>
      <c r="FZ26" s="18">
        <f t="shared" si="7"/>
        <v>833158.5</v>
      </c>
      <c r="GA26" s="18"/>
      <c r="GB26" s="18"/>
      <c r="GC26" s="18"/>
      <c r="GD26" s="18"/>
      <c r="GE26" s="18"/>
      <c r="GF26" s="18"/>
      <c r="GG26" s="7"/>
      <c r="GH26" s="7"/>
      <c r="GI26" s="7"/>
      <c r="GJ26" s="7"/>
      <c r="GK26" s="7"/>
      <c r="GL26" s="7"/>
      <c r="GM26" s="7"/>
    </row>
    <row r="27" spans="1:256" x14ac:dyDescent="0.2">
      <c r="A27" s="21" t="s">
        <v>467</v>
      </c>
      <c r="B27" s="7" t="s">
        <v>468</v>
      </c>
      <c r="C27" s="18">
        <v>0</v>
      </c>
      <c r="D27" s="18">
        <v>294</v>
      </c>
      <c r="E27" s="18">
        <v>28</v>
      </c>
      <c r="F27" s="18">
        <v>368</v>
      </c>
      <c r="G27" s="18">
        <v>0</v>
      </c>
      <c r="H27" s="18">
        <v>0</v>
      </c>
      <c r="I27" s="18">
        <v>12</v>
      </c>
      <c r="J27" s="18">
        <v>91</v>
      </c>
      <c r="K27" s="18">
        <v>0</v>
      </c>
      <c r="L27" s="18">
        <v>0</v>
      </c>
      <c r="M27" s="18">
        <v>13</v>
      </c>
      <c r="N27" s="18">
        <v>648</v>
      </c>
      <c r="O27" s="18">
        <v>38.5</v>
      </c>
      <c r="P27" s="18">
        <v>0</v>
      </c>
      <c r="Q27" s="18">
        <v>11.5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638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10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42</v>
      </c>
      <c r="AP27" s="18">
        <v>0</v>
      </c>
      <c r="AQ27" s="18">
        <v>0</v>
      </c>
      <c r="AR27" s="18">
        <v>43</v>
      </c>
      <c r="AS27" s="18">
        <v>48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323</v>
      </c>
      <c r="BB27" s="18">
        <v>0</v>
      </c>
      <c r="BC27" s="18">
        <v>2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57</v>
      </c>
      <c r="BK27" s="18">
        <v>0</v>
      </c>
      <c r="BL27" s="18">
        <v>0</v>
      </c>
      <c r="BM27" s="18">
        <v>0</v>
      </c>
      <c r="BN27" s="18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  <c r="BU27" s="18">
        <v>0</v>
      </c>
      <c r="BV27" s="18">
        <v>0</v>
      </c>
      <c r="BW27" s="18">
        <v>0</v>
      </c>
      <c r="BX27" s="18">
        <v>0</v>
      </c>
      <c r="BY27" s="18">
        <v>0</v>
      </c>
      <c r="BZ27" s="18">
        <v>0</v>
      </c>
      <c r="CA27" s="18">
        <v>0</v>
      </c>
      <c r="CB27" s="18">
        <v>42</v>
      </c>
      <c r="CC27" s="18">
        <v>0</v>
      </c>
      <c r="CD27" s="18">
        <v>0</v>
      </c>
      <c r="CE27" s="18">
        <v>0</v>
      </c>
      <c r="CF27" s="18">
        <v>0</v>
      </c>
      <c r="CG27" s="18">
        <v>0</v>
      </c>
      <c r="CH27" s="18">
        <v>0</v>
      </c>
      <c r="CI27" s="18">
        <v>0</v>
      </c>
      <c r="CJ27" s="18">
        <v>0</v>
      </c>
      <c r="CK27" s="18">
        <v>0</v>
      </c>
      <c r="CL27" s="18">
        <v>0</v>
      </c>
      <c r="CM27" s="18">
        <v>0</v>
      </c>
      <c r="CN27" s="18">
        <v>0</v>
      </c>
      <c r="CO27" s="18">
        <v>69</v>
      </c>
      <c r="CP27" s="18">
        <v>0</v>
      </c>
      <c r="CQ27" s="18">
        <v>0</v>
      </c>
      <c r="CR27" s="18">
        <v>0</v>
      </c>
      <c r="CS27" s="18">
        <v>0</v>
      </c>
      <c r="CT27" s="18">
        <v>0</v>
      </c>
      <c r="CU27" s="18">
        <v>0</v>
      </c>
      <c r="CV27" s="18">
        <v>0</v>
      </c>
      <c r="CW27" s="18">
        <v>0</v>
      </c>
      <c r="CX27" s="18">
        <v>0</v>
      </c>
      <c r="CY27" s="18">
        <v>0</v>
      </c>
      <c r="CZ27" s="18">
        <v>46</v>
      </c>
      <c r="DA27" s="18">
        <v>0</v>
      </c>
      <c r="DB27" s="18">
        <v>0</v>
      </c>
      <c r="DC27" s="18">
        <v>0</v>
      </c>
      <c r="DD27" s="18">
        <v>0</v>
      </c>
      <c r="DE27" s="18">
        <v>0</v>
      </c>
      <c r="DF27" s="18">
        <v>498</v>
      </c>
      <c r="DG27" s="18">
        <v>0</v>
      </c>
      <c r="DH27" s="18">
        <v>0</v>
      </c>
      <c r="DI27" s="18">
        <v>0</v>
      </c>
      <c r="DJ27" s="18">
        <v>0</v>
      </c>
      <c r="DK27" s="18">
        <v>0</v>
      </c>
      <c r="DL27" s="18">
        <v>250.5</v>
      </c>
      <c r="DM27" s="18">
        <v>0</v>
      </c>
      <c r="DN27" s="18">
        <v>0</v>
      </c>
      <c r="DO27" s="18">
        <v>0</v>
      </c>
      <c r="DP27" s="18">
        <v>0</v>
      </c>
      <c r="DQ27" s="18">
        <v>0</v>
      </c>
      <c r="DR27" s="18">
        <v>9.5</v>
      </c>
      <c r="DS27" s="18">
        <v>0</v>
      </c>
      <c r="DT27" s="18">
        <v>0</v>
      </c>
      <c r="DU27" s="18">
        <v>0</v>
      </c>
      <c r="DV27" s="18">
        <v>0</v>
      </c>
      <c r="DW27" s="18">
        <v>0</v>
      </c>
      <c r="DX27" s="18">
        <v>0</v>
      </c>
      <c r="DY27" s="18">
        <v>0</v>
      </c>
      <c r="DZ27" s="18">
        <v>11</v>
      </c>
      <c r="EA27" s="18">
        <v>19</v>
      </c>
      <c r="EB27" s="18">
        <v>25</v>
      </c>
      <c r="EC27" s="18">
        <v>0</v>
      </c>
      <c r="ED27" s="18">
        <v>0</v>
      </c>
      <c r="EE27" s="18">
        <v>0</v>
      </c>
      <c r="EF27" s="18">
        <v>0</v>
      </c>
      <c r="EG27" s="18">
        <v>0</v>
      </c>
      <c r="EH27" s="18">
        <v>0</v>
      </c>
      <c r="EI27" s="18">
        <v>697</v>
      </c>
      <c r="EJ27" s="18">
        <v>0</v>
      </c>
      <c r="EK27" s="18">
        <v>0</v>
      </c>
      <c r="EL27" s="18">
        <v>0</v>
      </c>
      <c r="EM27" s="18">
        <v>3</v>
      </c>
      <c r="EN27" s="18">
        <v>0</v>
      </c>
      <c r="EO27" s="18">
        <v>0</v>
      </c>
      <c r="EP27" s="18">
        <v>0</v>
      </c>
      <c r="EQ27" s="18">
        <v>0</v>
      </c>
      <c r="ER27" s="18">
        <v>0</v>
      </c>
      <c r="ES27" s="18">
        <v>0</v>
      </c>
      <c r="ET27" s="18">
        <v>0</v>
      </c>
      <c r="EU27" s="18">
        <v>15</v>
      </c>
      <c r="EV27" s="18">
        <v>0</v>
      </c>
      <c r="EW27" s="18">
        <v>0</v>
      </c>
      <c r="EX27" s="18">
        <v>0</v>
      </c>
      <c r="EY27" s="18">
        <v>0</v>
      </c>
      <c r="EZ27" s="18">
        <v>0</v>
      </c>
      <c r="FA27" s="18">
        <v>0</v>
      </c>
      <c r="FB27" s="18">
        <v>2</v>
      </c>
      <c r="FC27" s="18">
        <v>47.5</v>
      </c>
      <c r="FD27" s="18">
        <v>0</v>
      </c>
      <c r="FE27" s="18">
        <v>0</v>
      </c>
      <c r="FF27" s="18">
        <v>0</v>
      </c>
      <c r="FG27" s="18">
        <v>0</v>
      </c>
      <c r="FH27" s="18">
        <v>0</v>
      </c>
      <c r="FI27" s="18">
        <v>30</v>
      </c>
      <c r="FJ27" s="18">
        <v>0</v>
      </c>
      <c r="FK27" s="18">
        <v>0</v>
      </c>
      <c r="FL27" s="18">
        <v>0</v>
      </c>
      <c r="FM27" s="18">
        <v>67</v>
      </c>
      <c r="FN27" s="18">
        <v>0</v>
      </c>
      <c r="FO27" s="18">
        <v>0</v>
      </c>
      <c r="FP27" s="18">
        <v>53</v>
      </c>
      <c r="FQ27" s="18">
        <v>0</v>
      </c>
      <c r="FR27" s="18">
        <v>0</v>
      </c>
      <c r="FS27" s="18">
        <v>0</v>
      </c>
      <c r="FT27" s="18">
        <v>0</v>
      </c>
      <c r="FU27" s="18">
        <v>0</v>
      </c>
      <c r="FV27" s="18">
        <v>0</v>
      </c>
      <c r="FW27" s="18">
        <v>0</v>
      </c>
      <c r="FX27" s="18">
        <v>0</v>
      </c>
      <c r="FY27" s="18"/>
      <c r="FZ27" s="18">
        <f t="shared" si="7"/>
        <v>4551.5</v>
      </c>
      <c r="GA27" s="18"/>
      <c r="GB27" s="18"/>
      <c r="GC27" s="18"/>
      <c r="GD27" s="18"/>
      <c r="GE27" s="18"/>
      <c r="GF27" s="18"/>
      <c r="GG27" s="7"/>
      <c r="GH27" s="7"/>
      <c r="GI27" s="7"/>
      <c r="GJ27" s="7"/>
      <c r="GK27" s="7"/>
      <c r="GL27" s="7"/>
      <c r="GM27" s="7"/>
    </row>
    <row r="28" spans="1:256" x14ac:dyDescent="0.2">
      <c r="A28" s="6" t="s">
        <v>469</v>
      </c>
      <c r="B28" s="7" t="s">
        <v>470</v>
      </c>
      <c r="C28" s="36">
        <v>212.5</v>
      </c>
      <c r="D28" s="18">
        <v>309</v>
      </c>
      <c r="E28" s="18">
        <v>240</v>
      </c>
      <c r="F28" s="18">
        <v>231.5</v>
      </c>
      <c r="G28" s="18">
        <v>12.5</v>
      </c>
      <c r="H28" s="18">
        <v>12.5</v>
      </c>
      <c r="I28" s="18">
        <v>360.5</v>
      </c>
      <c r="J28" s="18">
        <v>96.5</v>
      </c>
      <c r="K28" s="18">
        <v>4.5</v>
      </c>
      <c r="L28" s="18">
        <v>83.5</v>
      </c>
      <c r="M28" s="18">
        <v>48.5</v>
      </c>
      <c r="N28" s="18">
        <v>379</v>
      </c>
      <c r="O28" s="18">
        <v>98.5</v>
      </c>
      <c r="P28" s="18">
        <v>3</v>
      </c>
      <c r="Q28" s="18">
        <v>951</v>
      </c>
      <c r="R28" s="18">
        <v>10</v>
      </c>
      <c r="S28" s="18">
        <v>33</v>
      </c>
      <c r="T28" s="18">
        <v>3</v>
      </c>
      <c r="U28" s="18">
        <v>5</v>
      </c>
      <c r="V28" s="18">
        <v>6.5</v>
      </c>
      <c r="W28" s="18">
        <v>3.5</v>
      </c>
      <c r="X28" s="18">
        <v>1</v>
      </c>
      <c r="Y28" s="18">
        <v>25.5</v>
      </c>
      <c r="Z28" s="18">
        <v>9.5</v>
      </c>
      <c r="AA28" s="18">
        <v>215.5</v>
      </c>
      <c r="AB28" s="18">
        <v>239.5</v>
      </c>
      <c r="AC28" s="18">
        <v>53</v>
      </c>
      <c r="AD28" s="18">
        <v>42.5</v>
      </c>
      <c r="AE28" s="18">
        <v>5</v>
      </c>
      <c r="AF28" s="18">
        <v>3.5</v>
      </c>
      <c r="AG28" s="18">
        <v>15.5</v>
      </c>
      <c r="AH28" s="18">
        <v>33</v>
      </c>
      <c r="AI28" s="18">
        <v>20</v>
      </c>
      <c r="AJ28" s="18">
        <v>8.5</v>
      </c>
      <c r="AK28" s="18">
        <v>23</v>
      </c>
      <c r="AL28" s="18">
        <v>25</v>
      </c>
      <c r="AM28" s="18">
        <v>24</v>
      </c>
      <c r="AN28" s="18">
        <v>9</v>
      </c>
      <c r="AO28" s="18">
        <v>129</v>
      </c>
      <c r="AP28" s="18">
        <v>3300</v>
      </c>
      <c r="AQ28" s="18">
        <v>3.5</v>
      </c>
      <c r="AR28" s="18">
        <v>83</v>
      </c>
      <c r="AS28" s="18">
        <v>106</v>
      </c>
      <c r="AT28" s="18">
        <v>16.5</v>
      </c>
      <c r="AU28" s="18">
        <v>9.5</v>
      </c>
      <c r="AV28" s="18">
        <v>6.5</v>
      </c>
      <c r="AW28" s="18">
        <v>5</v>
      </c>
      <c r="AX28" s="18">
        <v>3</v>
      </c>
      <c r="AY28" s="18">
        <v>9</v>
      </c>
      <c r="AZ28" s="18">
        <v>255.5</v>
      </c>
      <c r="BA28" s="18">
        <v>85.5</v>
      </c>
      <c r="BB28" s="18">
        <v>234.5</v>
      </c>
      <c r="BC28" s="18">
        <v>481</v>
      </c>
      <c r="BD28" s="18">
        <v>8</v>
      </c>
      <c r="BE28" s="18">
        <v>6.5</v>
      </c>
      <c r="BF28" s="18">
        <v>27.5</v>
      </c>
      <c r="BG28" s="18">
        <v>60.5</v>
      </c>
      <c r="BH28" s="18">
        <v>4.5</v>
      </c>
      <c r="BI28" s="18">
        <v>9</v>
      </c>
      <c r="BJ28" s="18">
        <v>28.5</v>
      </c>
      <c r="BK28" s="18">
        <v>62.5</v>
      </c>
      <c r="BL28" s="18">
        <v>2</v>
      </c>
      <c r="BM28" s="18">
        <v>7</v>
      </c>
      <c r="BN28" s="18">
        <v>138</v>
      </c>
      <c r="BO28" s="18">
        <v>42</v>
      </c>
      <c r="BP28" s="18">
        <v>8</v>
      </c>
      <c r="BQ28" s="18">
        <v>106</v>
      </c>
      <c r="BR28" s="18">
        <v>114.5</v>
      </c>
      <c r="BS28" s="18">
        <v>51.5</v>
      </c>
      <c r="BT28" s="18">
        <v>3</v>
      </c>
      <c r="BU28" s="18">
        <v>10.5</v>
      </c>
      <c r="BV28" s="18">
        <v>24.5</v>
      </c>
      <c r="BW28" s="18">
        <v>34.5</v>
      </c>
      <c r="BX28" s="18">
        <v>3.5</v>
      </c>
      <c r="BY28" s="18">
        <v>26</v>
      </c>
      <c r="BZ28" s="18">
        <v>8</v>
      </c>
      <c r="CA28" s="18">
        <v>6</v>
      </c>
      <c r="CB28" s="18">
        <v>842</v>
      </c>
      <c r="CC28" s="18">
        <v>4.5</v>
      </c>
      <c r="CD28" s="18">
        <v>3.5</v>
      </c>
      <c r="CE28" s="18">
        <v>5</v>
      </c>
      <c r="CF28" s="18">
        <v>3</v>
      </c>
      <c r="CG28" s="18">
        <v>7</v>
      </c>
      <c r="CH28" s="18">
        <v>5</v>
      </c>
      <c r="CI28" s="18">
        <v>12</v>
      </c>
      <c r="CJ28" s="18">
        <v>28</v>
      </c>
      <c r="CK28" s="18">
        <v>81</v>
      </c>
      <c r="CL28" s="18">
        <v>24</v>
      </c>
      <c r="CM28" s="18">
        <v>26.5</v>
      </c>
      <c r="CN28" s="18">
        <v>215</v>
      </c>
      <c r="CO28" s="18">
        <v>71.5</v>
      </c>
      <c r="CP28" s="18">
        <v>17.5</v>
      </c>
      <c r="CQ28" s="18">
        <v>48.5</v>
      </c>
      <c r="CR28" s="18">
        <v>5.5</v>
      </c>
      <c r="CS28" s="18">
        <v>5</v>
      </c>
      <c r="CT28" s="18">
        <v>4.5</v>
      </c>
      <c r="CU28" s="18">
        <v>0</v>
      </c>
      <c r="CV28" s="18">
        <v>1.5</v>
      </c>
      <c r="CW28" s="18">
        <v>5</v>
      </c>
      <c r="CX28" s="18">
        <v>12</v>
      </c>
      <c r="CY28" s="18">
        <v>5.5</v>
      </c>
      <c r="CZ28" s="18">
        <v>29.5</v>
      </c>
      <c r="DA28" s="18">
        <v>8.5</v>
      </c>
      <c r="DB28" s="18">
        <v>3</v>
      </c>
      <c r="DC28" s="18">
        <v>4</v>
      </c>
      <c r="DD28" s="18">
        <v>6</v>
      </c>
      <c r="DE28" s="18">
        <v>8</v>
      </c>
      <c r="DF28" s="18">
        <v>282</v>
      </c>
      <c r="DG28" s="18">
        <v>4.5</v>
      </c>
      <c r="DH28" s="18">
        <v>86</v>
      </c>
      <c r="DI28" s="18">
        <v>70.5</v>
      </c>
      <c r="DJ28" s="18">
        <v>15.5</v>
      </c>
      <c r="DK28" s="18">
        <v>13</v>
      </c>
      <c r="DL28" s="18">
        <v>88</v>
      </c>
      <c r="DM28" s="18">
        <v>10</v>
      </c>
      <c r="DN28" s="18">
        <v>41.5</v>
      </c>
      <c r="DO28" s="18">
        <v>70</v>
      </c>
      <c r="DP28" s="18">
        <v>7</v>
      </c>
      <c r="DQ28" s="18">
        <v>34.5</v>
      </c>
      <c r="DR28" s="18">
        <v>49.5</v>
      </c>
      <c r="DS28" s="18">
        <v>42</v>
      </c>
      <c r="DT28" s="18">
        <v>0</v>
      </c>
      <c r="DU28" s="18">
        <v>9.5</v>
      </c>
      <c r="DV28" s="18">
        <v>7</v>
      </c>
      <c r="DW28" s="18">
        <v>0</v>
      </c>
      <c r="DX28" s="18">
        <v>4</v>
      </c>
      <c r="DY28" s="18">
        <v>2</v>
      </c>
      <c r="DZ28" s="18">
        <v>23</v>
      </c>
      <c r="EA28" s="18">
        <v>20.5</v>
      </c>
      <c r="EB28" s="18">
        <v>12.5</v>
      </c>
      <c r="EC28" s="18">
        <v>8</v>
      </c>
      <c r="ED28" s="18">
        <v>17.5</v>
      </c>
      <c r="EE28" s="18">
        <v>4</v>
      </c>
      <c r="EF28" s="18">
        <v>43.5</v>
      </c>
      <c r="EG28" s="18">
        <v>14.5</v>
      </c>
      <c r="EH28" s="18">
        <v>11.5</v>
      </c>
      <c r="EI28" s="18">
        <v>602.5</v>
      </c>
      <c r="EJ28" s="18">
        <v>113</v>
      </c>
      <c r="EK28" s="18">
        <v>13</v>
      </c>
      <c r="EL28" s="18">
        <v>6.5</v>
      </c>
      <c r="EM28" s="18">
        <v>18</v>
      </c>
      <c r="EN28" s="18">
        <v>19.5</v>
      </c>
      <c r="EO28" s="18">
        <v>12.5</v>
      </c>
      <c r="EP28" s="18">
        <v>7.5</v>
      </c>
      <c r="EQ28" s="18">
        <v>34</v>
      </c>
      <c r="ER28" s="18">
        <v>9</v>
      </c>
      <c r="ES28" s="18">
        <v>15</v>
      </c>
      <c r="ET28" s="18">
        <v>15</v>
      </c>
      <c r="EU28" s="18">
        <v>34.5</v>
      </c>
      <c r="EV28" s="18">
        <v>7</v>
      </c>
      <c r="EW28" s="18">
        <v>12</v>
      </c>
      <c r="EX28" s="18">
        <v>9</v>
      </c>
      <c r="EY28" s="18">
        <v>5</v>
      </c>
      <c r="EZ28" s="18">
        <v>7.5</v>
      </c>
      <c r="FA28" s="18">
        <v>46</v>
      </c>
      <c r="FB28" s="18">
        <v>11</v>
      </c>
      <c r="FC28" s="18">
        <v>27</v>
      </c>
      <c r="FD28" s="18">
        <v>16.5</v>
      </c>
      <c r="FE28" s="18">
        <v>8.5</v>
      </c>
      <c r="FF28" s="18">
        <v>7</v>
      </c>
      <c r="FG28" s="18">
        <v>0</v>
      </c>
      <c r="FH28" s="18">
        <v>4</v>
      </c>
      <c r="FI28" s="18">
        <v>38.5</v>
      </c>
      <c r="FJ28" s="18">
        <v>50</v>
      </c>
      <c r="FK28" s="18">
        <v>39.5</v>
      </c>
      <c r="FL28" s="18">
        <v>23</v>
      </c>
      <c r="FM28" s="18">
        <v>56.5</v>
      </c>
      <c r="FN28" s="18">
        <v>323</v>
      </c>
      <c r="FO28" s="18">
        <v>33</v>
      </c>
      <c r="FP28" s="18">
        <v>52.5</v>
      </c>
      <c r="FQ28" s="18">
        <v>25</v>
      </c>
      <c r="FR28" s="18">
        <v>3.5</v>
      </c>
      <c r="FS28" s="18">
        <v>4</v>
      </c>
      <c r="FT28" s="18">
        <v>3</v>
      </c>
      <c r="FU28" s="18">
        <v>15</v>
      </c>
      <c r="FV28" s="18">
        <v>17</v>
      </c>
      <c r="FW28" s="18">
        <v>5.5</v>
      </c>
      <c r="FX28" s="18">
        <v>2</v>
      </c>
      <c r="FY28" s="18">
        <v>0</v>
      </c>
      <c r="FZ28" s="18">
        <f>SUM(C28:FX28)+FZ34</f>
        <v>13709</v>
      </c>
      <c r="GA28" s="18"/>
      <c r="GB28" s="18"/>
      <c r="GC28" s="18"/>
      <c r="GD28" s="18"/>
      <c r="GE28" s="18"/>
      <c r="GF28" s="18"/>
      <c r="GG28" s="7"/>
      <c r="GH28" s="7"/>
      <c r="GI28" s="7"/>
      <c r="GJ28" s="7"/>
      <c r="GK28" s="7"/>
      <c r="GL28" s="7"/>
      <c r="GM28" s="7"/>
    </row>
    <row r="29" spans="1:256" x14ac:dyDescent="0.2">
      <c r="A29" s="6" t="s">
        <v>471</v>
      </c>
      <c r="B29" s="7" t="s">
        <v>472</v>
      </c>
      <c r="C29" s="37">
        <v>1197</v>
      </c>
      <c r="D29" s="37">
        <v>3578</v>
      </c>
      <c r="E29" s="37">
        <v>1512</v>
      </c>
      <c r="F29" s="37">
        <v>1838</v>
      </c>
      <c r="G29" s="37">
        <v>100</v>
      </c>
      <c r="H29" s="37">
        <v>66</v>
      </c>
      <c r="I29" s="37">
        <v>1485</v>
      </c>
      <c r="J29" s="37">
        <v>170</v>
      </c>
      <c r="K29" s="37">
        <v>5</v>
      </c>
      <c r="L29" s="37">
        <v>121</v>
      </c>
      <c r="M29" s="37">
        <v>136</v>
      </c>
      <c r="N29" s="37">
        <v>3818</v>
      </c>
      <c r="O29" s="37">
        <v>310</v>
      </c>
      <c r="P29" s="37">
        <v>17</v>
      </c>
      <c r="Q29" s="37">
        <v>8711</v>
      </c>
      <c r="R29" s="37">
        <v>59</v>
      </c>
      <c r="S29" s="37">
        <v>41</v>
      </c>
      <c r="T29" s="37">
        <v>1</v>
      </c>
      <c r="U29" s="37">
        <v>0</v>
      </c>
      <c r="V29" s="37">
        <v>0</v>
      </c>
      <c r="W29" s="37">
        <v>1</v>
      </c>
      <c r="X29" s="37">
        <v>0</v>
      </c>
      <c r="Y29" s="37">
        <v>0</v>
      </c>
      <c r="Z29" s="37">
        <v>3</v>
      </c>
      <c r="AA29" s="37">
        <v>1983</v>
      </c>
      <c r="AB29" s="37">
        <v>1268</v>
      </c>
      <c r="AC29" s="37">
        <v>23</v>
      </c>
      <c r="AD29" s="37">
        <v>20</v>
      </c>
      <c r="AE29" s="37">
        <v>0</v>
      </c>
      <c r="AF29" s="37">
        <v>4</v>
      </c>
      <c r="AG29" s="37">
        <v>8</v>
      </c>
      <c r="AH29" s="37">
        <v>0</v>
      </c>
      <c r="AI29" s="37">
        <v>0</v>
      </c>
      <c r="AJ29" s="37">
        <v>1</v>
      </c>
      <c r="AK29" s="37">
        <v>1</v>
      </c>
      <c r="AL29" s="37">
        <v>7</v>
      </c>
      <c r="AM29" s="37">
        <v>0</v>
      </c>
      <c r="AN29" s="37">
        <v>0</v>
      </c>
      <c r="AO29" s="37">
        <v>136</v>
      </c>
      <c r="AP29" s="37">
        <v>12625</v>
      </c>
      <c r="AQ29" s="37">
        <v>0</v>
      </c>
      <c r="AR29" s="37">
        <v>1642</v>
      </c>
      <c r="AS29" s="37">
        <v>1133</v>
      </c>
      <c r="AT29" s="37">
        <v>23</v>
      </c>
      <c r="AU29" s="37">
        <v>8</v>
      </c>
      <c r="AV29" s="37">
        <v>8</v>
      </c>
      <c r="AW29" s="37">
        <v>1</v>
      </c>
      <c r="AX29" s="37">
        <v>5</v>
      </c>
      <c r="AY29" s="37">
        <v>8</v>
      </c>
      <c r="AZ29" s="37">
        <v>877</v>
      </c>
      <c r="BA29" s="37">
        <v>133</v>
      </c>
      <c r="BB29" s="37">
        <v>230</v>
      </c>
      <c r="BC29" s="37">
        <v>1073</v>
      </c>
      <c r="BD29" s="37">
        <v>49</v>
      </c>
      <c r="BE29" s="37">
        <v>4</v>
      </c>
      <c r="BF29" s="37">
        <v>377</v>
      </c>
      <c r="BG29" s="37">
        <v>66</v>
      </c>
      <c r="BH29" s="37">
        <v>13</v>
      </c>
      <c r="BI29" s="37">
        <v>9</v>
      </c>
      <c r="BJ29" s="37">
        <v>88</v>
      </c>
      <c r="BK29" s="37">
        <v>624</v>
      </c>
      <c r="BL29" s="37">
        <v>3</v>
      </c>
      <c r="BM29" s="37">
        <v>6</v>
      </c>
      <c r="BN29" s="37">
        <v>21</v>
      </c>
      <c r="BO29" s="37">
        <v>13</v>
      </c>
      <c r="BP29" s="37">
        <v>0</v>
      </c>
      <c r="BQ29" s="37">
        <v>1097</v>
      </c>
      <c r="BR29" s="37">
        <v>640</v>
      </c>
      <c r="BS29" s="37">
        <v>145</v>
      </c>
      <c r="BT29" s="37">
        <v>4</v>
      </c>
      <c r="BU29" s="37">
        <v>34</v>
      </c>
      <c r="BV29" s="37">
        <v>62</v>
      </c>
      <c r="BW29" s="37">
        <v>108</v>
      </c>
      <c r="BX29" s="37">
        <v>0</v>
      </c>
      <c r="BY29" s="37">
        <v>3</v>
      </c>
      <c r="BZ29" s="37">
        <v>0</v>
      </c>
      <c r="CA29" s="37">
        <v>3</v>
      </c>
      <c r="CB29" s="37">
        <v>2658</v>
      </c>
      <c r="CC29" s="37">
        <v>0</v>
      </c>
      <c r="CD29" s="37">
        <v>3</v>
      </c>
      <c r="CE29" s="37">
        <v>1</v>
      </c>
      <c r="CF29" s="37">
        <v>0</v>
      </c>
      <c r="CG29" s="37">
        <v>15</v>
      </c>
      <c r="CH29" s="37">
        <v>10</v>
      </c>
      <c r="CI29" s="37">
        <v>69</v>
      </c>
      <c r="CJ29" s="37">
        <v>155</v>
      </c>
      <c r="CK29" s="37">
        <v>140</v>
      </c>
      <c r="CL29" s="37">
        <v>29</v>
      </c>
      <c r="CM29" s="37">
        <v>14</v>
      </c>
      <c r="CN29" s="37">
        <v>1074</v>
      </c>
      <c r="CO29" s="37">
        <v>323</v>
      </c>
      <c r="CP29" s="37">
        <v>90</v>
      </c>
      <c r="CQ29" s="37">
        <v>6</v>
      </c>
      <c r="CR29" s="37">
        <v>1</v>
      </c>
      <c r="CS29" s="37">
        <v>4</v>
      </c>
      <c r="CT29" s="37">
        <v>1</v>
      </c>
      <c r="CU29" s="37">
        <v>5</v>
      </c>
      <c r="CV29" s="37">
        <v>0</v>
      </c>
      <c r="CW29" s="37">
        <v>1</v>
      </c>
      <c r="CX29" s="37">
        <v>24</v>
      </c>
      <c r="CY29" s="37">
        <v>0</v>
      </c>
      <c r="CZ29" s="37">
        <v>39</v>
      </c>
      <c r="DA29" s="37">
        <v>0</v>
      </c>
      <c r="DB29" s="37">
        <v>4</v>
      </c>
      <c r="DC29" s="37">
        <v>0</v>
      </c>
      <c r="DD29" s="37">
        <v>2</v>
      </c>
      <c r="DE29" s="37">
        <v>0</v>
      </c>
      <c r="DF29" s="37">
        <v>482</v>
      </c>
      <c r="DG29" s="37">
        <v>0</v>
      </c>
      <c r="DH29" s="37">
        <v>94</v>
      </c>
      <c r="DI29" s="37">
        <v>46</v>
      </c>
      <c r="DJ29" s="37">
        <v>12</v>
      </c>
      <c r="DK29" s="37">
        <v>21</v>
      </c>
      <c r="DL29" s="37">
        <v>301</v>
      </c>
      <c r="DM29" s="37">
        <v>0</v>
      </c>
      <c r="DN29" s="37">
        <v>89</v>
      </c>
      <c r="DO29" s="37">
        <v>535</v>
      </c>
      <c r="DP29" s="37">
        <v>0</v>
      </c>
      <c r="DQ29" s="37">
        <v>53</v>
      </c>
      <c r="DR29" s="37">
        <v>20</v>
      </c>
      <c r="DS29" s="37">
        <v>19</v>
      </c>
      <c r="DT29" s="37">
        <v>4</v>
      </c>
      <c r="DU29" s="37">
        <v>2</v>
      </c>
      <c r="DV29" s="37">
        <v>1</v>
      </c>
      <c r="DW29" s="37">
        <v>0</v>
      </c>
      <c r="DX29" s="37">
        <v>13</v>
      </c>
      <c r="DY29" s="37">
        <v>2</v>
      </c>
      <c r="DZ29" s="37">
        <v>2</v>
      </c>
      <c r="EA29" s="37">
        <v>6</v>
      </c>
      <c r="EB29" s="37">
        <v>79</v>
      </c>
      <c r="EC29" s="37">
        <v>3</v>
      </c>
      <c r="ED29" s="37">
        <v>52</v>
      </c>
      <c r="EE29" s="37">
        <v>16</v>
      </c>
      <c r="EF29" s="37">
        <v>47</v>
      </c>
      <c r="EG29" s="37">
        <v>31</v>
      </c>
      <c r="EH29" s="37">
        <v>2</v>
      </c>
      <c r="EI29" s="37">
        <v>378</v>
      </c>
      <c r="EJ29" s="37">
        <v>177</v>
      </c>
      <c r="EK29" s="37">
        <v>12</v>
      </c>
      <c r="EL29" s="37">
        <v>1</v>
      </c>
      <c r="EM29" s="37">
        <v>2</v>
      </c>
      <c r="EN29" s="37">
        <v>18</v>
      </c>
      <c r="EO29" s="37">
        <v>0</v>
      </c>
      <c r="EP29" s="37">
        <v>5</v>
      </c>
      <c r="EQ29" s="37">
        <v>139</v>
      </c>
      <c r="ER29" s="37">
        <v>7</v>
      </c>
      <c r="ES29" s="37">
        <v>2</v>
      </c>
      <c r="ET29" s="37">
        <v>2</v>
      </c>
      <c r="EU29" s="37">
        <v>101</v>
      </c>
      <c r="EV29" s="37">
        <v>10</v>
      </c>
      <c r="EW29" s="37">
        <v>75</v>
      </c>
      <c r="EX29" s="37">
        <v>0</v>
      </c>
      <c r="EY29" s="37">
        <v>12</v>
      </c>
      <c r="EZ29" s="37">
        <v>0</v>
      </c>
      <c r="FA29" s="37">
        <v>581</v>
      </c>
      <c r="FB29" s="37">
        <v>0</v>
      </c>
      <c r="FC29" s="37">
        <v>34</v>
      </c>
      <c r="FD29" s="37">
        <v>6</v>
      </c>
      <c r="FE29" s="37">
        <v>5</v>
      </c>
      <c r="FF29" s="37">
        <v>0</v>
      </c>
      <c r="FG29" s="37">
        <v>1</v>
      </c>
      <c r="FH29" s="37">
        <v>0</v>
      </c>
      <c r="FI29" s="37">
        <v>170</v>
      </c>
      <c r="FJ29" s="37">
        <v>73</v>
      </c>
      <c r="FK29" s="37">
        <v>242</v>
      </c>
      <c r="FL29" s="37">
        <v>119</v>
      </c>
      <c r="FM29" s="37">
        <v>65</v>
      </c>
      <c r="FN29" s="37">
        <v>2672</v>
      </c>
      <c r="FO29" s="37">
        <v>37</v>
      </c>
      <c r="FP29" s="37">
        <v>277</v>
      </c>
      <c r="FQ29" s="37">
        <v>55</v>
      </c>
      <c r="FR29" s="37">
        <v>0</v>
      </c>
      <c r="FS29" s="37">
        <v>1</v>
      </c>
      <c r="FT29" s="37">
        <v>0</v>
      </c>
      <c r="FU29" s="37">
        <v>130</v>
      </c>
      <c r="FV29" s="37">
        <v>76</v>
      </c>
      <c r="FW29" s="37">
        <v>7</v>
      </c>
      <c r="FX29" s="37">
        <v>0</v>
      </c>
      <c r="FY29" s="18"/>
      <c r="FZ29" s="18">
        <f t="shared" ref="FZ29:FZ35" si="8">SUM(C29:FX29)</f>
        <v>59847</v>
      </c>
      <c r="GA29" s="18"/>
      <c r="GB29" s="18"/>
      <c r="GC29" s="18"/>
      <c r="GD29" s="18"/>
      <c r="GE29" s="18"/>
      <c r="GF29" s="18"/>
      <c r="GG29" s="7"/>
      <c r="GH29" s="7"/>
      <c r="GI29" s="7"/>
      <c r="GJ29" s="7"/>
      <c r="GK29" s="7"/>
      <c r="GL29" s="7"/>
      <c r="GM29" s="7"/>
    </row>
    <row r="30" spans="1:256" x14ac:dyDescent="0.2">
      <c r="A30" s="6" t="s">
        <v>473</v>
      </c>
      <c r="B30" s="7" t="s">
        <v>474</v>
      </c>
      <c r="C30" s="38">
        <v>0</v>
      </c>
      <c r="D30" s="39">
        <v>4817</v>
      </c>
      <c r="E30" s="39">
        <v>585</v>
      </c>
      <c r="F30" s="39">
        <v>660</v>
      </c>
      <c r="G30" s="39">
        <v>0</v>
      </c>
      <c r="H30" s="39">
        <v>0</v>
      </c>
      <c r="I30" s="39">
        <v>956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911.5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117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1776</v>
      </c>
      <c r="AS30" s="40">
        <v>314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4176.5</v>
      </c>
      <c r="BD30" s="39">
        <v>0</v>
      </c>
      <c r="BE30" s="39">
        <v>0</v>
      </c>
      <c r="BF30" s="39">
        <v>0</v>
      </c>
      <c r="BG30" s="39">
        <v>0</v>
      </c>
      <c r="BH30" s="39">
        <v>0</v>
      </c>
      <c r="BI30" s="39">
        <v>0</v>
      </c>
      <c r="BJ30" s="39">
        <v>0</v>
      </c>
      <c r="BK30" s="39">
        <v>0</v>
      </c>
      <c r="BL30" s="39">
        <v>0</v>
      </c>
      <c r="BM30" s="39">
        <v>0</v>
      </c>
      <c r="BN30" s="39">
        <v>0</v>
      </c>
      <c r="BO30" s="39">
        <v>0</v>
      </c>
      <c r="BP30" s="39">
        <v>0</v>
      </c>
      <c r="BQ30" s="39">
        <v>701</v>
      </c>
      <c r="BR30" s="39">
        <v>0</v>
      </c>
      <c r="BS30" s="39">
        <v>0</v>
      </c>
      <c r="BT30" s="39">
        <v>0</v>
      </c>
      <c r="BU30" s="39">
        <v>0</v>
      </c>
      <c r="BV30" s="39">
        <v>0</v>
      </c>
      <c r="BW30" s="39">
        <v>0</v>
      </c>
      <c r="BX30" s="39">
        <v>0</v>
      </c>
      <c r="BY30" s="39">
        <v>0</v>
      </c>
      <c r="BZ30" s="39">
        <v>0</v>
      </c>
      <c r="CA30" s="39">
        <v>0</v>
      </c>
      <c r="CB30" s="39">
        <v>719</v>
      </c>
      <c r="CC30" s="39">
        <v>0</v>
      </c>
      <c r="CD30" s="39">
        <v>0</v>
      </c>
      <c r="CE30" s="39">
        <v>0</v>
      </c>
      <c r="CF30" s="39">
        <v>0</v>
      </c>
      <c r="CG30" s="39">
        <v>0</v>
      </c>
      <c r="CH30" s="39">
        <v>0</v>
      </c>
      <c r="CI30" s="39">
        <v>0</v>
      </c>
      <c r="CJ30" s="39">
        <v>0</v>
      </c>
      <c r="CK30" s="39">
        <v>453.5</v>
      </c>
      <c r="CL30" s="39">
        <v>0</v>
      </c>
      <c r="CM30" s="39">
        <v>0</v>
      </c>
      <c r="CN30" s="39">
        <v>3038</v>
      </c>
      <c r="CO30" s="39">
        <v>0</v>
      </c>
      <c r="CP30" s="39">
        <v>0</v>
      </c>
      <c r="CQ30" s="39">
        <v>0</v>
      </c>
      <c r="CR30" s="39">
        <v>0</v>
      </c>
      <c r="CS30" s="39">
        <v>0</v>
      </c>
      <c r="CT30" s="39">
        <v>0</v>
      </c>
      <c r="CU30" s="39">
        <v>0</v>
      </c>
      <c r="CV30" s="39">
        <v>0</v>
      </c>
      <c r="CW30" s="39">
        <v>0</v>
      </c>
      <c r="CX30" s="39">
        <v>0</v>
      </c>
      <c r="CY30" s="39">
        <v>0</v>
      </c>
      <c r="CZ30" s="39">
        <v>0</v>
      </c>
      <c r="DA30" s="39">
        <v>0</v>
      </c>
      <c r="DB30" s="39">
        <v>0</v>
      </c>
      <c r="DC30" s="39">
        <v>0</v>
      </c>
      <c r="DD30" s="39">
        <v>0</v>
      </c>
      <c r="DE30" s="39">
        <v>0</v>
      </c>
      <c r="DF30" s="39">
        <v>920</v>
      </c>
      <c r="DG30" s="39">
        <v>0</v>
      </c>
      <c r="DH30" s="39">
        <v>0</v>
      </c>
      <c r="DI30" s="39">
        <v>27</v>
      </c>
      <c r="DJ30" s="39">
        <v>0</v>
      </c>
      <c r="DK30" s="39">
        <v>0</v>
      </c>
      <c r="DL30" s="39">
        <v>0</v>
      </c>
      <c r="DM30" s="39">
        <v>0</v>
      </c>
      <c r="DN30" s="39">
        <v>0</v>
      </c>
      <c r="DO30" s="39">
        <v>0</v>
      </c>
      <c r="DP30" s="39">
        <v>0</v>
      </c>
      <c r="DQ30" s="39">
        <v>0</v>
      </c>
      <c r="DR30" s="39">
        <v>0</v>
      </c>
      <c r="DS30" s="39">
        <v>0</v>
      </c>
      <c r="DT30" s="39">
        <v>0</v>
      </c>
      <c r="DU30" s="39">
        <v>0</v>
      </c>
      <c r="DV30" s="39">
        <v>0</v>
      </c>
      <c r="DW30" s="39">
        <v>0</v>
      </c>
      <c r="DX30" s="39">
        <v>0</v>
      </c>
      <c r="DY30" s="39">
        <v>0</v>
      </c>
      <c r="DZ30" s="39">
        <v>0</v>
      </c>
      <c r="EA30" s="39">
        <v>0</v>
      </c>
      <c r="EB30" s="39">
        <v>0</v>
      </c>
      <c r="EC30" s="39">
        <v>0</v>
      </c>
      <c r="ED30" s="39">
        <v>0</v>
      </c>
      <c r="EE30" s="39">
        <v>0</v>
      </c>
      <c r="EF30" s="39">
        <v>0</v>
      </c>
      <c r="EG30" s="39">
        <v>0</v>
      </c>
      <c r="EH30" s="39">
        <v>0</v>
      </c>
      <c r="EI30" s="39">
        <v>0</v>
      </c>
      <c r="EJ30" s="39">
        <v>0</v>
      </c>
      <c r="EK30" s="39">
        <v>0</v>
      </c>
      <c r="EL30" s="39">
        <v>0</v>
      </c>
      <c r="EM30" s="39">
        <v>0</v>
      </c>
      <c r="EN30" s="39">
        <v>0</v>
      </c>
      <c r="EO30" s="39">
        <v>0</v>
      </c>
      <c r="EP30" s="39">
        <v>0</v>
      </c>
      <c r="EQ30" s="39">
        <v>127</v>
      </c>
      <c r="ER30" s="39">
        <v>0</v>
      </c>
      <c r="ES30" s="39">
        <v>0</v>
      </c>
      <c r="ET30" s="39">
        <v>0</v>
      </c>
      <c r="EU30" s="39">
        <v>0</v>
      </c>
      <c r="EV30" s="39">
        <v>0</v>
      </c>
      <c r="EW30" s="39">
        <v>0</v>
      </c>
      <c r="EX30" s="39">
        <v>0</v>
      </c>
      <c r="EY30" s="39">
        <v>0</v>
      </c>
      <c r="EZ30" s="39">
        <v>0</v>
      </c>
      <c r="FA30" s="39">
        <v>0</v>
      </c>
      <c r="FB30" s="39">
        <v>0</v>
      </c>
      <c r="FC30" s="39">
        <v>0</v>
      </c>
      <c r="FD30" s="39">
        <v>0</v>
      </c>
      <c r="FE30" s="39">
        <v>0</v>
      </c>
      <c r="FF30" s="39">
        <v>0</v>
      </c>
      <c r="FG30" s="39">
        <v>0</v>
      </c>
      <c r="FH30" s="39">
        <v>0</v>
      </c>
      <c r="FI30" s="39">
        <v>0</v>
      </c>
      <c r="FJ30" s="39">
        <v>0</v>
      </c>
      <c r="FK30" s="39">
        <v>0</v>
      </c>
      <c r="FL30" s="39">
        <v>0</v>
      </c>
      <c r="FM30" s="39">
        <v>0</v>
      </c>
      <c r="FN30" s="39">
        <v>0</v>
      </c>
      <c r="FO30" s="39">
        <v>0</v>
      </c>
      <c r="FP30" s="39">
        <v>0</v>
      </c>
      <c r="FQ30" s="39">
        <v>0</v>
      </c>
      <c r="FR30" s="39">
        <v>0</v>
      </c>
      <c r="FS30" s="39">
        <v>0</v>
      </c>
      <c r="FT30" s="39">
        <v>0</v>
      </c>
      <c r="FU30" s="39">
        <v>0</v>
      </c>
      <c r="FV30" s="39">
        <v>0</v>
      </c>
      <c r="FW30" s="39">
        <v>0</v>
      </c>
      <c r="FX30" s="39">
        <v>0</v>
      </c>
      <c r="FY30" s="18"/>
      <c r="FZ30" s="18">
        <f t="shared" si="8"/>
        <v>20298.5</v>
      </c>
      <c r="GA30" s="18"/>
      <c r="GB30" s="18"/>
      <c r="GC30" s="18"/>
      <c r="GD30" s="18"/>
      <c r="GE30" s="18"/>
      <c r="GF30" s="18"/>
      <c r="GG30" s="7"/>
      <c r="GH30" s="7"/>
      <c r="GI30" s="7"/>
      <c r="GJ30" s="7"/>
      <c r="GK30" s="7"/>
      <c r="GL30" s="7"/>
      <c r="GM30" s="7"/>
    </row>
    <row r="31" spans="1:256" x14ac:dyDescent="0.2">
      <c r="A31" s="6" t="s">
        <v>475</v>
      </c>
      <c r="B31" s="7" t="s">
        <v>476</v>
      </c>
      <c r="C31" s="41">
        <v>0</v>
      </c>
      <c r="D31" s="42">
        <v>419</v>
      </c>
      <c r="E31" s="42">
        <v>37</v>
      </c>
      <c r="F31" s="42">
        <v>81</v>
      </c>
      <c r="G31" s="42">
        <v>0</v>
      </c>
      <c r="H31" s="42">
        <v>0</v>
      </c>
      <c r="I31" s="42">
        <v>77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42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17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57.5</v>
      </c>
      <c r="AS31" s="42">
        <v>32</v>
      </c>
      <c r="AT31" s="42">
        <v>0</v>
      </c>
      <c r="AU31" s="42">
        <v>0</v>
      </c>
      <c r="AV31" s="42">
        <v>0</v>
      </c>
      <c r="AW31" s="42">
        <v>0</v>
      </c>
      <c r="AX31" s="42">
        <v>0</v>
      </c>
      <c r="AY31" s="42">
        <v>0</v>
      </c>
      <c r="AZ31" s="42">
        <v>0</v>
      </c>
      <c r="BA31" s="42">
        <v>0</v>
      </c>
      <c r="BB31" s="42">
        <v>0</v>
      </c>
      <c r="BC31" s="42">
        <v>438.5</v>
      </c>
      <c r="BD31" s="42">
        <v>0</v>
      </c>
      <c r="BE31" s="42">
        <v>0</v>
      </c>
      <c r="BF31" s="42">
        <v>0</v>
      </c>
      <c r="BG31" s="42">
        <v>0</v>
      </c>
      <c r="BH31" s="42">
        <v>0</v>
      </c>
      <c r="BI31" s="42">
        <v>0</v>
      </c>
      <c r="BJ31" s="42">
        <v>0</v>
      </c>
      <c r="BK31" s="42">
        <v>0</v>
      </c>
      <c r="BL31" s="42">
        <v>0</v>
      </c>
      <c r="BM31" s="42">
        <v>0</v>
      </c>
      <c r="BN31" s="42">
        <v>0</v>
      </c>
      <c r="BO31" s="42">
        <v>0</v>
      </c>
      <c r="BP31" s="42">
        <v>0</v>
      </c>
      <c r="BQ31" s="42">
        <v>89</v>
      </c>
      <c r="BR31" s="42">
        <v>0</v>
      </c>
      <c r="BS31" s="42">
        <v>0</v>
      </c>
      <c r="BT31" s="42">
        <v>0</v>
      </c>
      <c r="BU31" s="42">
        <v>0</v>
      </c>
      <c r="BV31" s="42">
        <v>0</v>
      </c>
      <c r="BW31" s="42">
        <v>0</v>
      </c>
      <c r="BX31" s="42">
        <v>0</v>
      </c>
      <c r="BY31" s="42">
        <v>0</v>
      </c>
      <c r="BZ31" s="42">
        <v>0</v>
      </c>
      <c r="CA31" s="42">
        <v>0</v>
      </c>
      <c r="CB31" s="42">
        <v>53</v>
      </c>
      <c r="CC31" s="42">
        <v>0</v>
      </c>
      <c r="CD31" s="42">
        <v>0</v>
      </c>
      <c r="CE31" s="42">
        <v>0</v>
      </c>
      <c r="CF31" s="42">
        <v>0</v>
      </c>
      <c r="CG31" s="42">
        <v>0</v>
      </c>
      <c r="CH31" s="42">
        <v>0</v>
      </c>
      <c r="CI31" s="42">
        <v>0</v>
      </c>
      <c r="CJ31" s="42">
        <v>0</v>
      </c>
      <c r="CK31" s="42">
        <v>3</v>
      </c>
      <c r="CL31" s="42">
        <v>0</v>
      </c>
      <c r="CM31" s="42">
        <v>0</v>
      </c>
      <c r="CN31" s="42">
        <v>191</v>
      </c>
      <c r="CO31" s="42">
        <v>0</v>
      </c>
      <c r="CP31" s="42">
        <v>0</v>
      </c>
      <c r="CQ31" s="42">
        <v>0</v>
      </c>
      <c r="CR31" s="42">
        <v>0</v>
      </c>
      <c r="CS31" s="42">
        <v>0</v>
      </c>
      <c r="CT31" s="42">
        <v>0</v>
      </c>
      <c r="CU31" s="42">
        <v>0</v>
      </c>
      <c r="CV31" s="42">
        <v>0</v>
      </c>
      <c r="CW31" s="42">
        <v>0</v>
      </c>
      <c r="CX31" s="42">
        <v>0</v>
      </c>
      <c r="CY31" s="42">
        <v>0</v>
      </c>
      <c r="CZ31" s="42">
        <v>0</v>
      </c>
      <c r="DA31" s="42">
        <v>0</v>
      </c>
      <c r="DB31" s="42">
        <v>0</v>
      </c>
      <c r="DC31" s="42">
        <v>0</v>
      </c>
      <c r="DD31" s="42">
        <v>0</v>
      </c>
      <c r="DE31" s="42">
        <v>0</v>
      </c>
      <c r="DF31" s="42">
        <v>90</v>
      </c>
      <c r="DG31" s="42">
        <v>0</v>
      </c>
      <c r="DH31" s="42">
        <v>0</v>
      </c>
      <c r="DI31" s="42">
        <v>14</v>
      </c>
      <c r="DJ31" s="42">
        <v>0</v>
      </c>
      <c r="DK31" s="42">
        <v>0</v>
      </c>
      <c r="DL31" s="42">
        <v>0</v>
      </c>
      <c r="DM31" s="42">
        <v>0</v>
      </c>
      <c r="DN31" s="42">
        <v>0</v>
      </c>
      <c r="DO31" s="42">
        <v>0</v>
      </c>
      <c r="DP31" s="42">
        <v>0</v>
      </c>
      <c r="DQ31" s="42">
        <v>0</v>
      </c>
      <c r="DR31" s="42">
        <v>0</v>
      </c>
      <c r="DS31" s="42">
        <v>0</v>
      </c>
      <c r="DT31" s="42">
        <v>0</v>
      </c>
      <c r="DU31" s="42">
        <v>0</v>
      </c>
      <c r="DV31" s="42">
        <v>0</v>
      </c>
      <c r="DW31" s="42">
        <v>0</v>
      </c>
      <c r="DX31" s="42">
        <v>0</v>
      </c>
      <c r="DY31" s="42">
        <v>0</v>
      </c>
      <c r="DZ31" s="42">
        <v>0</v>
      </c>
      <c r="EA31" s="42">
        <v>0</v>
      </c>
      <c r="EB31" s="42">
        <v>0</v>
      </c>
      <c r="EC31" s="42">
        <v>0</v>
      </c>
      <c r="ED31" s="42">
        <v>0</v>
      </c>
      <c r="EE31" s="42">
        <v>0</v>
      </c>
      <c r="EF31" s="42">
        <v>0</v>
      </c>
      <c r="EG31" s="42">
        <v>0</v>
      </c>
      <c r="EH31" s="42">
        <v>0</v>
      </c>
      <c r="EI31" s="42">
        <v>0</v>
      </c>
      <c r="EJ31" s="42">
        <v>0</v>
      </c>
      <c r="EK31" s="42">
        <v>0</v>
      </c>
      <c r="EL31" s="42">
        <v>0</v>
      </c>
      <c r="EM31" s="42">
        <v>0</v>
      </c>
      <c r="EN31" s="42">
        <v>0</v>
      </c>
      <c r="EO31" s="42">
        <v>0</v>
      </c>
      <c r="EP31" s="42">
        <v>0</v>
      </c>
      <c r="EQ31" s="42">
        <v>24</v>
      </c>
      <c r="ER31" s="42">
        <v>0</v>
      </c>
      <c r="ES31" s="42">
        <v>0</v>
      </c>
      <c r="ET31" s="42">
        <v>0</v>
      </c>
      <c r="EU31" s="42">
        <v>0</v>
      </c>
      <c r="EV31" s="42">
        <v>0</v>
      </c>
      <c r="EW31" s="42">
        <v>0</v>
      </c>
      <c r="EX31" s="42">
        <v>0</v>
      </c>
      <c r="EY31" s="42">
        <v>0</v>
      </c>
      <c r="EZ31" s="42">
        <v>0</v>
      </c>
      <c r="FA31" s="42">
        <v>0</v>
      </c>
      <c r="FB31" s="42">
        <v>0</v>
      </c>
      <c r="FC31" s="42">
        <v>0</v>
      </c>
      <c r="FD31" s="42">
        <v>0</v>
      </c>
      <c r="FE31" s="42">
        <v>0</v>
      </c>
      <c r="FF31" s="42">
        <v>0</v>
      </c>
      <c r="FG31" s="42">
        <v>0</v>
      </c>
      <c r="FH31" s="42">
        <v>0</v>
      </c>
      <c r="FI31" s="42">
        <v>0</v>
      </c>
      <c r="FJ31" s="42">
        <v>0</v>
      </c>
      <c r="FK31" s="42">
        <v>0</v>
      </c>
      <c r="FL31" s="42">
        <v>0</v>
      </c>
      <c r="FM31" s="42">
        <v>0</v>
      </c>
      <c r="FN31" s="42">
        <v>0</v>
      </c>
      <c r="FO31" s="42">
        <v>0</v>
      </c>
      <c r="FP31" s="42">
        <v>0</v>
      </c>
      <c r="FQ31" s="42">
        <v>0</v>
      </c>
      <c r="FR31" s="42">
        <v>0</v>
      </c>
      <c r="FS31" s="42">
        <v>0</v>
      </c>
      <c r="FT31" s="42">
        <v>0</v>
      </c>
      <c r="FU31" s="42">
        <v>0</v>
      </c>
      <c r="FV31" s="42">
        <v>0</v>
      </c>
      <c r="FW31" s="42">
        <v>0</v>
      </c>
      <c r="FX31" s="42">
        <v>0</v>
      </c>
      <c r="FY31" s="18"/>
      <c r="FZ31" s="18">
        <f t="shared" si="8"/>
        <v>1665</v>
      </c>
      <c r="GA31" s="18"/>
      <c r="GB31" s="18"/>
      <c r="GC31" s="18"/>
      <c r="GD31" s="18"/>
      <c r="GE31" s="18"/>
      <c r="GF31" s="18"/>
      <c r="GG31" s="7"/>
      <c r="GH31" s="7"/>
      <c r="GI31" s="7"/>
      <c r="GJ31" s="7"/>
      <c r="GK31" s="7"/>
      <c r="GL31" s="7"/>
      <c r="GM31" s="7"/>
    </row>
    <row r="32" spans="1:256" x14ac:dyDescent="0.2">
      <c r="A32" s="6" t="s">
        <v>477</v>
      </c>
      <c r="B32" s="7" t="s">
        <v>478</v>
      </c>
      <c r="C32" s="41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  <c r="AG32" s="42">
        <v>0</v>
      </c>
      <c r="AH32" s="42">
        <v>0</v>
      </c>
      <c r="AI32" s="42">
        <v>0</v>
      </c>
      <c r="AJ32" s="42">
        <v>0</v>
      </c>
      <c r="AK32" s="42">
        <v>0</v>
      </c>
      <c r="AL32" s="42">
        <v>0</v>
      </c>
      <c r="AM32" s="42">
        <v>0</v>
      </c>
      <c r="AN32" s="42">
        <v>0</v>
      </c>
      <c r="AO32" s="42">
        <v>0</v>
      </c>
      <c r="AP32" s="42">
        <v>0</v>
      </c>
      <c r="AQ32" s="42">
        <v>0</v>
      </c>
      <c r="AR32" s="42">
        <v>27.5</v>
      </c>
      <c r="AS32" s="42">
        <v>0</v>
      </c>
      <c r="AT32" s="42">
        <v>0</v>
      </c>
      <c r="AU32" s="42">
        <v>0</v>
      </c>
      <c r="AV32" s="42">
        <v>0</v>
      </c>
      <c r="AW32" s="42">
        <v>0</v>
      </c>
      <c r="AX32" s="42">
        <v>0</v>
      </c>
      <c r="AY32" s="42">
        <v>0</v>
      </c>
      <c r="AZ32" s="42">
        <v>0</v>
      </c>
      <c r="BA32" s="42">
        <v>0</v>
      </c>
      <c r="BB32" s="42">
        <v>0</v>
      </c>
      <c r="BC32" s="42">
        <v>13.5</v>
      </c>
      <c r="BD32" s="42">
        <v>0</v>
      </c>
      <c r="BE32" s="42">
        <v>0</v>
      </c>
      <c r="BF32" s="42">
        <v>0</v>
      </c>
      <c r="BG32" s="42">
        <v>0</v>
      </c>
      <c r="BH32" s="42">
        <v>0</v>
      </c>
      <c r="BI32" s="42">
        <v>0</v>
      </c>
      <c r="BJ32" s="42">
        <v>0</v>
      </c>
      <c r="BK32" s="42">
        <v>0</v>
      </c>
      <c r="BL32" s="42">
        <v>0</v>
      </c>
      <c r="BM32" s="42">
        <v>0</v>
      </c>
      <c r="BN32" s="42">
        <v>0</v>
      </c>
      <c r="BO32" s="42">
        <v>0</v>
      </c>
      <c r="BP32" s="42">
        <v>0</v>
      </c>
      <c r="BQ32" s="42">
        <v>0</v>
      </c>
      <c r="BR32" s="42">
        <v>0</v>
      </c>
      <c r="BS32" s="42">
        <v>0</v>
      </c>
      <c r="BT32" s="42">
        <v>0</v>
      </c>
      <c r="BU32" s="42">
        <v>0</v>
      </c>
      <c r="BV32" s="42">
        <v>0</v>
      </c>
      <c r="BW32" s="42">
        <v>0</v>
      </c>
      <c r="BX32" s="42">
        <v>0</v>
      </c>
      <c r="BY32" s="42">
        <v>0</v>
      </c>
      <c r="BZ32" s="42">
        <v>0</v>
      </c>
      <c r="CA32" s="42">
        <v>0</v>
      </c>
      <c r="CB32" s="42">
        <v>7</v>
      </c>
      <c r="CC32" s="42">
        <v>0</v>
      </c>
      <c r="CD32" s="42">
        <v>0</v>
      </c>
      <c r="CE32" s="42">
        <v>0</v>
      </c>
      <c r="CF32" s="42">
        <v>0</v>
      </c>
      <c r="CG32" s="42">
        <v>0</v>
      </c>
      <c r="CH32" s="42">
        <v>0</v>
      </c>
      <c r="CI32" s="42">
        <v>0</v>
      </c>
      <c r="CJ32" s="42">
        <v>0</v>
      </c>
      <c r="CK32" s="42">
        <v>3</v>
      </c>
      <c r="CL32" s="42">
        <v>0</v>
      </c>
      <c r="CM32" s="42">
        <v>0</v>
      </c>
      <c r="CN32" s="42">
        <v>111</v>
      </c>
      <c r="CO32" s="42">
        <v>0</v>
      </c>
      <c r="CP32" s="42">
        <v>0</v>
      </c>
      <c r="CQ32" s="42">
        <v>0</v>
      </c>
      <c r="CR32" s="42">
        <v>0</v>
      </c>
      <c r="CS32" s="42">
        <v>0</v>
      </c>
      <c r="CT32" s="42">
        <v>0</v>
      </c>
      <c r="CU32" s="42">
        <v>0</v>
      </c>
      <c r="CV32" s="42">
        <v>0</v>
      </c>
      <c r="CW32" s="42">
        <v>0</v>
      </c>
      <c r="CX32" s="42">
        <v>0</v>
      </c>
      <c r="CY32" s="42">
        <v>0</v>
      </c>
      <c r="CZ32" s="42">
        <v>0</v>
      </c>
      <c r="DA32" s="42">
        <v>0</v>
      </c>
      <c r="DB32" s="42">
        <v>0</v>
      </c>
      <c r="DC32" s="42">
        <v>0</v>
      </c>
      <c r="DD32" s="42">
        <v>0</v>
      </c>
      <c r="DE32" s="42">
        <v>0</v>
      </c>
      <c r="DF32" s="42">
        <v>8</v>
      </c>
      <c r="DG32" s="42">
        <v>0</v>
      </c>
      <c r="DH32" s="42">
        <v>0</v>
      </c>
      <c r="DI32" s="42">
        <v>0</v>
      </c>
      <c r="DJ32" s="42">
        <v>0</v>
      </c>
      <c r="DK32" s="42">
        <v>0</v>
      </c>
      <c r="DL32" s="42">
        <v>0</v>
      </c>
      <c r="DM32" s="42">
        <v>0</v>
      </c>
      <c r="DN32" s="42">
        <v>0</v>
      </c>
      <c r="DO32" s="42">
        <v>0</v>
      </c>
      <c r="DP32" s="42">
        <v>0</v>
      </c>
      <c r="DQ32" s="42">
        <v>0</v>
      </c>
      <c r="DR32" s="42">
        <v>0</v>
      </c>
      <c r="DS32" s="42">
        <v>0</v>
      </c>
      <c r="DT32" s="42">
        <v>0</v>
      </c>
      <c r="DU32" s="42">
        <v>0</v>
      </c>
      <c r="DV32" s="42">
        <v>0</v>
      </c>
      <c r="DW32" s="42">
        <v>0</v>
      </c>
      <c r="DX32" s="42">
        <v>0</v>
      </c>
      <c r="DY32" s="42">
        <v>0</v>
      </c>
      <c r="DZ32" s="42">
        <v>0</v>
      </c>
      <c r="EA32" s="42">
        <v>0</v>
      </c>
      <c r="EB32" s="42">
        <v>0</v>
      </c>
      <c r="EC32" s="42">
        <v>0</v>
      </c>
      <c r="ED32" s="42">
        <v>0</v>
      </c>
      <c r="EE32" s="42">
        <v>0</v>
      </c>
      <c r="EF32" s="42">
        <v>0</v>
      </c>
      <c r="EG32" s="42">
        <v>0</v>
      </c>
      <c r="EH32" s="42">
        <v>0</v>
      </c>
      <c r="EI32" s="42">
        <v>0</v>
      </c>
      <c r="EJ32" s="42">
        <v>0</v>
      </c>
      <c r="EK32" s="42">
        <v>0</v>
      </c>
      <c r="EL32" s="42">
        <v>0</v>
      </c>
      <c r="EM32" s="42">
        <v>0</v>
      </c>
      <c r="EN32" s="42">
        <v>0</v>
      </c>
      <c r="EO32" s="42">
        <v>0</v>
      </c>
      <c r="EP32" s="42">
        <v>0</v>
      </c>
      <c r="EQ32" s="42">
        <v>0</v>
      </c>
      <c r="ER32" s="42">
        <v>0</v>
      </c>
      <c r="ES32" s="42">
        <v>0</v>
      </c>
      <c r="ET32" s="42">
        <v>0</v>
      </c>
      <c r="EU32" s="42">
        <v>0</v>
      </c>
      <c r="EV32" s="42">
        <v>0</v>
      </c>
      <c r="EW32" s="42">
        <v>0</v>
      </c>
      <c r="EX32" s="42">
        <v>0</v>
      </c>
      <c r="EY32" s="42">
        <v>0</v>
      </c>
      <c r="EZ32" s="42">
        <v>0</v>
      </c>
      <c r="FA32" s="42">
        <v>0</v>
      </c>
      <c r="FB32" s="42">
        <v>0</v>
      </c>
      <c r="FC32" s="42">
        <v>0</v>
      </c>
      <c r="FD32" s="42">
        <v>0</v>
      </c>
      <c r="FE32" s="42">
        <v>0</v>
      </c>
      <c r="FF32" s="42">
        <v>0</v>
      </c>
      <c r="FG32" s="42">
        <v>0</v>
      </c>
      <c r="FH32" s="42">
        <v>0</v>
      </c>
      <c r="FI32" s="42">
        <v>0</v>
      </c>
      <c r="FJ32" s="42">
        <v>0</v>
      </c>
      <c r="FK32" s="42">
        <v>0</v>
      </c>
      <c r="FL32" s="42">
        <v>0</v>
      </c>
      <c r="FM32" s="42">
        <v>0</v>
      </c>
      <c r="FN32" s="42">
        <v>0</v>
      </c>
      <c r="FO32" s="42">
        <v>0</v>
      </c>
      <c r="FP32" s="42">
        <v>0</v>
      </c>
      <c r="FQ32" s="42">
        <v>0</v>
      </c>
      <c r="FR32" s="42">
        <v>0</v>
      </c>
      <c r="FS32" s="42">
        <v>0</v>
      </c>
      <c r="FT32" s="42">
        <v>0</v>
      </c>
      <c r="FU32" s="42">
        <v>0</v>
      </c>
      <c r="FV32" s="42">
        <v>0</v>
      </c>
      <c r="FW32" s="42">
        <v>0</v>
      </c>
      <c r="FX32" s="42">
        <v>0</v>
      </c>
      <c r="FY32" s="18"/>
      <c r="FZ32" s="18">
        <f t="shared" si="8"/>
        <v>170</v>
      </c>
      <c r="GA32" s="18"/>
      <c r="GB32" s="18"/>
      <c r="GC32" s="18"/>
      <c r="GD32" s="18"/>
      <c r="GE32" s="18"/>
      <c r="GF32" s="18"/>
      <c r="GG32" s="7"/>
      <c r="GH32" s="7"/>
      <c r="GI32" s="7"/>
      <c r="GJ32" s="7"/>
      <c r="GK32" s="7"/>
      <c r="GL32" s="7"/>
      <c r="GM32" s="7"/>
    </row>
    <row r="33" spans="1:256" x14ac:dyDescent="0.2">
      <c r="A33" s="6" t="s">
        <v>479</v>
      </c>
      <c r="B33" s="7" t="s">
        <v>480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  <c r="BI33" s="23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3">
        <v>0</v>
      </c>
      <c r="CL33" s="23">
        <v>0</v>
      </c>
      <c r="CM33" s="23">
        <v>0</v>
      </c>
      <c r="CN33" s="23">
        <v>0</v>
      </c>
      <c r="CO33" s="23">
        <v>0</v>
      </c>
      <c r="CP33" s="23">
        <v>0</v>
      </c>
      <c r="CQ33" s="23">
        <v>0</v>
      </c>
      <c r="CR33" s="23">
        <v>0</v>
      </c>
      <c r="CS33" s="23">
        <v>0</v>
      </c>
      <c r="CT33" s="23">
        <v>0</v>
      </c>
      <c r="CU33" s="23">
        <v>0</v>
      </c>
      <c r="CV33" s="23">
        <v>0</v>
      </c>
      <c r="CW33" s="23">
        <v>0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3">
        <v>0</v>
      </c>
      <c r="DD33" s="23">
        <v>0</v>
      </c>
      <c r="DE33" s="23">
        <v>0</v>
      </c>
      <c r="DF33" s="23">
        <v>0</v>
      </c>
      <c r="DG33" s="23">
        <v>0</v>
      </c>
      <c r="DH33" s="23">
        <v>0</v>
      </c>
      <c r="DI33" s="23">
        <v>0</v>
      </c>
      <c r="DJ33" s="23">
        <v>0</v>
      </c>
      <c r="DK33" s="23">
        <v>0</v>
      </c>
      <c r="DL33" s="23">
        <v>0</v>
      </c>
      <c r="DM33" s="23">
        <v>0</v>
      </c>
      <c r="DN33" s="23">
        <v>0</v>
      </c>
      <c r="DO33" s="23">
        <v>0</v>
      </c>
      <c r="DP33" s="23">
        <v>0</v>
      </c>
      <c r="DQ33" s="23">
        <v>0</v>
      </c>
      <c r="DR33" s="23">
        <v>0</v>
      </c>
      <c r="DS33" s="23">
        <v>0</v>
      </c>
      <c r="DT33" s="23">
        <v>0</v>
      </c>
      <c r="DU33" s="23">
        <v>0</v>
      </c>
      <c r="DV33" s="23">
        <v>0</v>
      </c>
      <c r="DW33" s="23">
        <v>0</v>
      </c>
      <c r="DX33" s="23">
        <v>0</v>
      </c>
      <c r="DY33" s="23">
        <v>0</v>
      </c>
      <c r="DZ33" s="23">
        <v>0</v>
      </c>
      <c r="EA33" s="23">
        <v>0</v>
      </c>
      <c r="EB33" s="23">
        <v>0</v>
      </c>
      <c r="EC33" s="23">
        <v>0</v>
      </c>
      <c r="ED33" s="23">
        <v>0</v>
      </c>
      <c r="EE33" s="23">
        <v>0</v>
      </c>
      <c r="EF33" s="23">
        <v>0</v>
      </c>
      <c r="EG33" s="23">
        <v>0</v>
      </c>
      <c r="EH33" s="23">
        <v>0</v>
      </c>
      <c r="EI33" s="23">
        <v>0</v>
      </c>
      <c r="EJ33" s="23">
        <v>0</v>
      </c>
      <c r="EK33" s="23">
        <v>0</v>
      </c>
      <c r="EL33" s="23">
        <v>0</v>
      </c>
      <c r="EM33" s="23">
        <v>0</v>
      </c>
      <c r="EN33" s="23">
        <v>0</v>
      </c>
      <c r="EO33" s="23">
        <v>0</v>
      </c>
      <c r="EP33" s="23">
        <v>0</v>
      </c>
      <c r="EQ33" s="23">
        <v>0</v>
      </c>
      <c r="ER33" s="23">
        <v>0</v>
      </c>
      <c r="ES33" s="23">
        <v>0</v>
      </c>
      <c r="ET33" s="23">
        <v>0</v>
      </c>
      <c r="EU33" s="23">
        <v>0</v>
      </c>
      <c r="EV33" s="23">
        <v>0</v>
      </c>
      <c r="EW33" s="23">
        <v>0</v>
      </c>
      <c r="EX33" s="23">
        <v>0</v>
      </c>
      <c r="EY33" s="23">
        <v>0</v>
      </c>
      <c r="EZ33" s="23">
        <v>0</v>
      </c>
      <c r="FA33" s="23">
        <v>0</v>
      </c>
      <c r="FB33" s="23">
        <v>0</v>
      </c>
      <c r="FC33" s="23">
        <v>0</v>
      </c>
      <c r="FD33" s="23">
        <v>0</v>
      </c>
      <c r="FE33" s="23">
        <v>0</v>
      </c>
      <c r="FF33" s="23">
        <v>0</v>
      </c>
      <c r="FG33" s="23">
        <v>0</v>
      </c>
      <c r="FH33" s="23">
        <v>0</v>
      </c>
      <c r="FI33" s="23">
        <v>0</v>
      </c>
      <c r="FJ33" s="23">
        <v>0</v>
      </c>
      <c r="FK33" s="23">
        <v>0</v>
      </c>
      <c r="FL33" s="23">
        <v>0</v>
      </c>
      <c r="FM33" s="23">
        <v>0</v>
      </c>
      <c r="FN33" s="23">
        <v>0</v>
      </c>
      <c r="FO33" s="23">
        <v>0</v>
      </c>
      <c r="FP33" s="23">
        <v>0</v>
      </c>
      <c r="FQ33" s="23">
        <v>0</v>
      </c>
      <c r="FR33" s="23">
        <v>0</v>
      </c>
      <c r="FS33" s="23">
        <v>0</v>
      </c>
      <c r="FT33" s="23">
        <v>0</v>
      </c>
      <c r="FU33" s="23">
        <v>0</v>
      </c>
      <c r="FV33" s="23">
        <v>0</v>
      </c>
      <c r="FW33" s="23">
        <v>0</v>
      </c>
      <c r="FX33" s="23">
        <v>0</v>
      </c>
      <c r="FY33" s="23">
        <v>0</v>
      </c>
      <c r="FZ33" s="18">
        <f t="shared" si="8"/>
        <v>0</v>
      </c>
      <c r="GA33" s="23"/>
      <c r="GB33" s="18"/>
      <c r="GC33" s="18"/>
      <c r="GD33" s="18"/>
      <c r="GE33" s="18"/>
      <c r="GF33" s="18"/>
      <c r="GG33" s="7"/>
      <c r="GH33" s="7"/>
      <c r="GI33" s="7"/>
      <c r="GJ33" s="7"/>
      <c r="GK33" s="7"/>
      <c r="GL33" s="7"/>
      <c r="GM33" s="7"/>
    </row>
    <row r="34" spans="1:256" x14ac:dyDescent="0.2">
      <c r="A34" s="6" t="s">
        <v>481</v>
      </c>
      <c r="B34" s="7" t="s">
        <v>482</v>
      </c>
      <c r="C34" s="18">
        <v>0</v>
      </c>
      <c r="D34" s="18">
        <v>0</v>
      </c>
      <c r="E34" s="18">
        <v>12.5</v>
      </c>
      <c r="F34" s="18">
        <v>35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35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0</v>
      </c>
      <c r="BJ34" s="18">
        <v>0</v>
      </c>
      <c r="BK34" s="18">
        <v>0</v>
      </c>
      <c r="BL34" s="18">
        <v>0</v>
      </c>
      <c r="BM34" s="18">
        <v>0</v>
      </c>
      <c r="BN34" s="18">
        <v>0</v>
      </c>
      <c r="BO34" s="18">
        <v>0</v>
      </c>
      <c r="BP34" s="18">
        <v>0</v>
      </c>
      <c r="BQ34" s="18">
        <v>0</v>
      </c>
      <c r="BR34" s="18">
        <v>0</v>
      </c>
      <c r="BS34" s="18">
        <v>0</v>
      </c>
      <c r="BT34" s="18">
        <v>0</v>
      </c>
      <c r="BU34" s="18">
        <v>0</v>
      </c>
      <c r="BV34" s="18">
        <v>0</v>
      </c>
      <c r="BW34" s="18">
        <v>0</v>
      </c>
      <c r="BX34" s="18">
        <v>0</v>
      </c>
      <c r="BY34" s="18">
        <v>0</v>
      </c>
      <c r="BZ34" s="18">
        <v>0</v>
      </c>
      <c r="CA34" s="18">
        <v>0</v>
      </c>
      <c r="CB34" s="18">
        <v>0</v>
      </c>
      <c r="CC34" s="18">
        <v>0</v>
      </c>
      <c r="CD34" s="18">
        <v>0</v>
      </c>
      <c r="CE34" s="18">
        <v>0</v>
      </c>
      <c r="CF34" s="18">
        <v>0</v>
      </c>
      <c r="CG34" s="18">
        <v>0</v>
      </c>
      <c r="CH34" s="18">
        <v>0</v>
      </c>
      <c r="CI34" s="18">
        <v>0</v>
      </c>
      <c r="CJ34" s="18">
        <v>0</v>
      </c>
      <c r="CK34" s="18">
        <v>0</v>
      </c>
      <c r="CL34" s="18">
        <v>0</v>
      </c>
      <c r="CM34" s="18">
        <v>0</v>
      </c>
      <c r="CN34" s="18">
        <v>0</v>
      </c>
      <c r="CO34" s="18">
        <v>0</v>
      </c>
      <c r="CP34" s="18">
        <v>0</v>
      </c>
      <c r="CQ34" s="18">
        <v>0</v>
      </c>
      <c r="CR34" s="18">
        <v>0</v>
      </c>
      <c r="CS34" s="18">
        <v>0</v>
      </c>
      <c r="CT34" s="18">
        <v>0</v>
      </c>
      <c r="CU34" s="18">
        <v>0</v>
      </c>
      <c r="CV34" s="18">
        <v>0</v>
      </c>
      <c r="CW34" s="18">
        <v>0</v>
      </c>
      <c r="CX34" s="18">
        <v>0</v>
      </c>
      <c r="CY34" s="18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8">
        <v>15</v>
      </c>
      <c r="DG34" s="18">
        <v>0</v>
      </c>
      <c r="DH34" s="18">
        <v>0</v>
      </c>
      <c r="DI34" s="18">
        <v>0</v>
      </c>
      <c r="DJ34" s="18">
        <v>0</v>
      </c>
      <c r="DK34" s="18">
        <v>0</v>
      </c>
      <c r="DL34" s="18">
        <v>0</v>
      </c>
      <c r="DM34" s="18">
        <v>0</v>
      </c>
      <c r="DN34" s="18">
        <v>0</v>
      </c>
      <c r="DO34" s="18">
        <v>0</v>
      </c>
      <c r="DP34" s="18">
        <v>0</v>
      </c>
      <c r="DQ34" s="18">
        <v>0</v>
      </c>
      <c r="DR34" s="18">
        <v>0</v>
      </c>
      <c r="DS34" s="18">
        <v>0</v>
      </c>
      <c r="DT34" s="18">
        <v>0</v>
      </c>
      <c r="DU34" s="18">
        <v>0</v>
      </c>
      <c r="DV34" s="18">
        <v>0</v>
      </c>
      <c r="DW34" s="18">
        <v>0</v>
      </c>
      <c r="DX34" s="18">
        <v>0</v>
      </c>
      <c r="DY34" s="18">
        <v>0</v>
      </c>
      <c r="DZ34" s="18">
        <v>0</v>
      </c>
      <c r="EA34" s="18">
        <v>0</v>
      </c>
      <c r="EB34" s="18">
        <v>0</v>
      </c>
      <c r="EC34" s="18">
        <v>0</v>
      </c>
      <c r="ED34" s="18">
        <v>0</v>
      </c>
      <c r="EE34" s="18">
        <v>0</v>
      </c>
      <c r="EF34" s="18">
        <v>0</v>
      </c>
      <c r="EG34" s="18">
        <v>0</v>
      </c>
      <c r="EH34" s="18">
        <v>0</v>
      </c>
      <c r="EI34" s="18">
        <v>0</v>
      </c>
      <c r="EJ34" s="18">
        <v>0</v>
      </c>
      <c r="EK34" s="18">
        <v>0</v>
      </c>
      <c r="EL34" s="18">
        <v>0</v>
      </c>
      <c r="EM34" s="18">
        <v>0</v>
      </c>
      <c r="EN34" s="18">
        <v>0</v>
      </c>
      <c r="EO34" s="18">
        <v>0</v>
      </c>
      <c r="EP34" s="18">
        <v>0</v>
      </c>
      <c r="EQ34" s="18">
        <v>0</v>
      </c>
      <c r="ER34" s="18">
        <v>0</v>
      </c>
      <c r="ES34" s="18">
        <v>0</v>
      </c>
      <c r="ET34" s="18">
        <v>0</v>
      </c>
      <c r="EU34" s="18">
        <v>0</v>
      </c>
      <c r="EV34" s="18">
        <v>0</v>
      </c>
      <c r="EW34" s="18">
        <v>0</v>
      </c>
      <c r="EX34" s="18">
        <v>0</v>
      </c>
      <c r="EY34" s="18">
        <v>0</v>
      </c>
      <c r="EZ34" s="18">
        <v>0</v>
      </c>
      <c r="FA34" s="18">
        <v>0</v>
      </c>
      <c r="FB34" s="18">
        <v>0</v>
      </c>
      <c r="FC34" s="18">
        <v>0</v>
      </c>
      <c r="FD34" s="18">
        <v>0</v>
      </c>
      <c r="FE34" s="18">
        <v>0</v>
      </c>
      <c r="FF34" s="18">
        <v>0</v>
      </c>
      <c r="FG34" s="18">
        <v>0</v>
      </c>
      <c r="FH34" s="18">
        <v>0</v>
      </c>
      <c r="FI34" s="18">
        <v>0</v>
      </c>
      <c r="FJ34" s="18">
        <v>0</v>
      </c>
      <c r="FK34" s="18">
        <v>0</v>
      </c>
      <c r="FL34" s="18">
        <v>0</v>
      </c>
      <c r="FM34" s="18">
        <v>0</v>
      </c>
      <c r="FN34" s="18">
        <v>0</v>
      </c>
      <c r="FO34" s="18">
        <v>0</v>
      </c>
      <c r="FP34" s="18">
        <v>0</v>
      </c>
      <c r="FQ34" s="18">
        <v>0</v>
      </c>
      <c r="FR34" s="18">
        <v>0</v>
      </c>
      <c r="FS34" s="18">
        <v>0</v>
      </c>
      <c r="FT34" s="18">
        <v>0</v>
      </c>
      <c r="FU34" s="18">
        <v>0</v>
      </c>
      <c r="FV34" s="18">
        <v>0</v>
      </c>
      <c r="FW34" s="18">
        <v>0</v>
      </c>
      <c r="FX34" s="18">
        <v>0</v>
      </c>
      <c r="FY34" s="18"/>
      <c r="FZ34" s="18">
        <f t="shared" si="8"/>
        <v>97.5</v>
      </c>
      <c r="GA34" s="18"/>
      <c r="GB34" s="18"/>
      <c r="GC34" s="18"/>
      <c r="GD34" s="18"/>
      <c r="GE34" s="18"/>
      <c r="GF34" s="18"/>
      <c r="GG34" s="7"/>
      <c r="GH34" s="7"/>
      <c r="GI34" s="7"/>
      <c r="GJ34" s="7"/>
      <c r="GK34" s="7"/>
      <c r="GL34" s="7"/>
      <c r="GM34" s="7"/>
    </row>
    <row r="35" spans="1:256" x14ac:dyDescent="0.2">
      <c r="A35" s="6" t="s">
        <v>483</v>
      </c>
      <c r="B35" s="7" t="s">
        <v>484</v>
      </c>
      <c r="C35" s="18">
        <v>0</v>
      </c>
      <c r="D35" s="18">
        <v>6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  <c r="BC35" s="18">
        <v>0</v>
      </c>
      <c r="BD35" s="18">
        <v>0</v>
      </c>
      <c r="BE35" s="18">
        <v>0</v>
      </c>
      <c r="BF35" s="18">
        <v>0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0</v>
      </c>
      <c r="BN35" s="18">
        <v>0</v>
      </c>
      <c r="BO35" s="18">
        <v>0</v>
      </c>
      <c r="BP35" s="18">
        <v>0</v>
      </c>
      <c r="BQ35" s="18">
        <v>0</v>
      </c>
      <c r="BR35" s="18">
        <v>0</v>
      </c>
      <c r="BS35" s="18">
        <v>0</v>
      </c>
      <c r="BT35" s="18">
        <v>0</v>
      </c>
      <c r="BU35" s="18">
        <v>0</v>
      </c>
      <c r="BV35" s="18">
        <v>0</v>
      </c>
      <c r="BW35" s="18">
        <v>0</v>
      </c>
      <c r="BX35" s="18">
        <v>0</v>
      </c>
      <c r="BY35" s="18">
        <v>0</v>
      </c>
      <c r="BZ35" s="18">
        <v>0</v>
      </c>
      <c r="CA35" s="18">
        <v>0</v>
      </c>
      <c r="CB35" s="18">
        <v>0</v>
      </c>
      <c r="CC35" s="18">
        <v>0</v>
      </c>
      <c r="CD35" s="18">
        <v>0</v>
      </c>
      <c r="CE35" s="18">
        <v>0</v>
      </c>
      <c r="CF35" s="18">
        <v>0</v>
      </c>
      <c r="CG35" s="18">
        <v>0</v>
      </c>
      <c r="CH35" s="18">
        <v>0</v>
      </c>
      <c r="CI35" s="18">
        <v>0</v>
      </c>
      <c r="CJ35" s="18">
        <v>0</v>
      </c>
      <c r="CK35" s="18">
        <v>0</v>
      </c>
      <c r="CL35" s="18">
        <v>0</v>
      </c>
      <c r="CM35" s="18">
        <v>0</v>
      </c>
      <c r="CN35" s="18">
        <v>0</v>
      </c>
      <c r="CO35" s="18">
        <v>0</v>
      </c>
      <c r="CP35" s="18">
        <v>0</v>
      </c>
      <c r="CQ35" s="18">
        <v>0</v>
      </c>
      <c r="CR35" s="18">
        <v>0</v>
      </c>
      <c r="CS35" s="18">
        <v>0</v>
      </c>
      <c r="CT35" s="18">
        <v>0</v>
      </c>
      <c r="CU35" s="18">
        <v>0</v>
      </c>
      <c r="CV35" s="18">
        <v>0</v>
      </c>
      <c r="CW35" s="18">
        <v>0</v>
      </c>
      <c r="CX35" s="18">
        <v>0</v>
      </c>
      <c r="CY35" s="18">
        <v>0</v>
      </c>
      <c r="CZ35" s="18">
        <v>0</v>
      </c>
      <c r="DA35" s="18">
        <v>0</v>
      </c>
      <c r="DB35" s="18">
        <v>0</v>
      </c>
      <c r="DC35" s="18">
        <v>0</v>
      </c>
      <c r="DD35" s="18">
        <v>0</v>
      </c>
      <c r="DE35" s="18">
        <v>0</v>
      </c>
      <c r="DF35" s="18">
        <v>0</v>
      </c>
      <c r="DG35" s="18">
        <v>0</v>
      </c>
      <c r="DH35" s="18">
        <v>0</v>
      </c>
      <c r="DI35" s="18">
        <v>0</v>
      </c>
      <c r="DJ35" s="18">
        <v>0</v>
      </c>
      <c r="DK35" s="18">
        <v>0</v>
      </c>
      <c r="DL35" s="18">
        <v>0</v>
      </c>
      <c r="DM35" s="18">
        <v>0</v>
      </c>
      <c r="DN35" s="18">
        <v>0</v>
      </c>
      <c r="DO35" s="18">
        <v>0</v>
      </c>
      <c r="DP35" s="18">
        <v>0</v>
      </c>
      <c r="DQ35" s="18">
        <v>0</v>
      </c>
      <c r="DR35" s="18">
        <v>0</v>
      </c>
      <c r="DS35" s="18">
        <v>0</v>
      </c>
      <c r="DT35" s="18">
        <v>0</v>
      </c>
      <c r="DU35" s="18">
        <v>0</v>
      </c>
      <c r="DV35" s="18">
        <v>0</v>
      </c>
      <c r="DW35" s="18">
        <v>0</v>
      </c>
      <c r="DX35" s="18">
        <v>0</v>
      </c>
      <c r="DY35" s="18">
        <v>0</v>
      </c>
      <c r="DZ35" s="18">
        <v>0</v>
      </c>
      <c r="EA35" s="18">
        <v>0</v>
      </c>
      <c r="EB35" s="18">
        <v>0</v>
      </c>
      <c r="EC35" s="18">
        <v>0</v>
      </c>
      <c r="ED35" s="18">
        <v>0</v>
      </c>
      <c r="EE35" s="18">
        <v>0</v>
      </c>
      <c r="EF35" s="18">
        <v>0</v>
      </c>
      <c r="EG35" s="18">
        <v>0</v>
      </c>
      <c r="EH35" s="18">
        <v>0</v>
      </c>
      <c r="EI35" s="18">
        <v>0</v>
      </c>
      <c r="EJ35" s="18">
        <v>0</v>
      </c>
      <c r="EK35" s="18">
        <v>0</v>
      </c>
      <c r="EL35" s="18">
        <v>0</v>
      </c>
      <c r="EM35" s="18">
        <v>0</v>
      </c>
      <c r="EN35" s="18">
        <v>0</v>
      </c>
      <c r="EO35" s="18">
        <v>0</v>
      </c>
      <c r="EP35" s="18">
        <v>0</v>
      </c>
      <c r="EQ35" s="18">
        <v>0</v>
      </c>
      <c r="ER35" s="18">
        <v>0</v>
      </c>
      <c r="ES35" s="18">
        <v>0</v>
      </c>
      <c r="ET35" s="18">
        <v>0</v>
      </c>
      <c r="EU35" s="18">
        <v>0</v>
      </c>
      <c r="EV35" s="18">
        <v>0</v>
      </c>
      <c r="EW35" s="18">
        <v>0</v>
      </c>
      <c r="EX35" s="18">
        <v>0</v>
      </c>
      <c r="EY35" s="18">
        <v>0</v>
      </c>
      <c r="EZ35" s="18">
        <v>0</v>
      </c>
      <c r="FA35" s="18">
        <v>0</v>
      </c>
      <c r="FB35" s="18">
        <v>0</v>
      </c>
      <c r="FC35" s="18">
        <v>0</v>
      </c>
      <c r="FD35" s="18">
        <v>0</v>
      </c>
      <c r="FE35" s="18">
        <v>0</v>
      </c>
      <c r="FF35" s="18">
        <v>0</v>
      </c>
      <c r="FG35" s="18">
        <v>0</v>
      </c>
      <c r="FH35" s="18">
        <v>0</v>
      </c>
      <c r="FI35" s="18">
        <v>0</v>
      </c>
      <c r="FJ35" s="18">
        <v>0</v>
      </c>
      <c r="FK35" s="18">
        <v>0</v>
      </c>
      <c r="FL35" s="18">
        <v>0</v>
      </c>
      <c r="FM35" s="18">
        <v>0</v>
      </c>
      <c r="FN35" s="18">
        <v>0</v>
      </c>
      <c r="FO35" s="18">
        <v>0</v>
      </c>
      <c r="FP35" s="18">
        <v>0</v>
      </c>
      <c r="FQ35" s="18">
        <v>0</v>
      </c>
      <c r="FR35" s="18">
        <v>0</v>
      </c>
      <c r="FS35" s="18">
        <v>0</v>
      </c>
      <c r="FT35" s="18">
        <v>0</v>
      </c>
      <c r="FU35" s="18">
        <v>0</v>
      </c>
      <c r="FV35" s="18">
        <v>0</v>
      </c>
      <c r="FW35" s="18">
        <v>0</v>
      </c>
      <c r="FX35" s="18">
        <v>0</v>
      </c>
      <c r="FY35" s="18">
        <v>0</v>
      </c>
      <c r="FZ35" s="18">
        <f t="shared" si="8"/>
        <v>6</v>
      </c>
      <c r="GA35" s="18"/>
      <c r="GB35" s="18"/>
      <c r="GC35" s="18"/>
      <c r="GD35" s="18"/>
      <c r="GE35" s="18"/>
      <c r="GF35" s="18"/>
      <c r="GG35" s="7"/>
      <c r="GH35" s="7"/>
      <c r="GI35" s="7"/>
      <c r="GJ35" s="7"/>
      <c r="GK35" s="7"/>
      <c r="GL35" s="7"/>
      <c r="GM35" s="7"/>
    </row>
    <row r="36" spans="1:256" x14ac:dyDescent="0.2">
      <c r="A36" s="6"/>
      <c r="B36" s="7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18"/>
      <c r="FZ36" s="18"/>
      <c r="GA36" s="18"/>
      <c r="GB36" s="18"/>
      <c r="GC36" s="18"/>
      <c r="GD36" s="18"/>
      <c r="GE36" s="18"/>
      <c r="GF36" s="18"/>
      <c r="GG36" s="7"/>
      <c r="GH36" s="7"/>
      <c r="GI36" s="7"/>
      <c r="GJ36" s="7"/>
      <c r="GK36" s="7"/>
      <c r="GL36" s="7"/>
      <c r="GM36" s="7"/>
    </row>
    <row r="37" spans="1:256" ht="15.75" x14ac:dyDescent="0.25">
      <c r="A37" s="43"/>
      <c r="B37" s="44" t="s">
        <v>485</v>
      </c>
      <c r="C37" s="45">
        <f>GA327</f>
        <v>9065.34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18"/>
      <c r="GA37" s="18"/>
      <c r="GB37" s="18"/>
      <c r="GC37" s="18"/>
      <c r="GD37" s="18"/>
      <c r="GE37" s="18"/>
      <c r="GF37" s="18"/>
      <c r="GG37" s="7"/>
      <c r="GH37" s="7"/>
      <c r="GI37" s="7"/>
      <c r="GJ37" s="7"/>
      <c r="GK37" s="7"/>
      <c r="GL37" s="7"/>
      <c r="GM37" s="7"/>
    </row>
    <row r="38" spans="1:256" x14ac:dyDescent="0.2">
      <c r="A38" s="6" t="s">
        <v>486</v>
      </c>
      <c r="B38" s="7" t="s">
        <v>487</v>
      </c>
      <c r="C38" s="7">
        <f>B4</f>
        <v>7225.28</v>
      </c>
      <c r="D38" s="7">
        <f t="shared" ref="D38:BO38" si="9">$C$38</f>
        <v>7225.28</v>
      </c>
      <c r="E38" s="7">
        <f t="shared" si="9"/>
        <v>7225.28</v>
      </c>
      <c r="F38" s="7">
        <f t="shared" si="9"/>
        <v>7225.28</v>
      </c>
      <c r="G38" s="7">
        <f t="shared" si="9"/>
        <v>7225.28</v>
      </c>
      <c r="H38" s="7">
        <f t="shared" si="9"/>
        <v>7225.28</v>
      </c>
      <c r="I38" s="7">
        <f t="shared" si="9"/>
        <v>7225.28</v>
      </c>
      <c r="J38" s="7">
        <f t="shared" si="9"/>
        <v>7225.28</v>
      </c>
      <c r="K38" s="7">
        <f t="shared" si="9"/>
        <v>7225.28</v>
      </c>
      <c r="L38" s="7">
        <f t="shared" si="9"/>
        <v>7225.28</v>
      </c>
      <c r="M38" s="7">
        <f t="shared" si="9"/>
        <v>7225.28</v>
      </c>
      <c r="N38" s="7">
        <f t="shared" si="9"/>
        <v>7225.28</v>
      </c>
      <c r="O38" s="7">
        <f t="shared" si="9"/>
        <v>7225.28</v>
      </c>
      <c r="P38" s="7">
        <f t="shared" si="9"/>
        <v>7225.28</v>
      </c>
      <c r="Q38" s="7">
        <f t="shared" si="9"/>
        <v>7225.28</v>
      </c>
      <c r="R38" s="7">
        <f t="shared" si="9"/>
        <v>7225.28</v>
      </c>
      <c r="S38" s="7">
        <f t="shared" si="9"/>
        <v>7225.28</v>
      </c>
      <c r="T38" s="7">
        <f t="shared" si="9"/>
        <v>7225.28</v>
      </c>
      <c r="U38" s="7">
        <f t="shared" si="9"/>
        <v>7225.28</v>
      </c>
      <c r="V38" s="7">
        <f t="shared" si="9"/>
        <v>7225.28</v>
      </c>
      <c r="W38" s="7">
        <f t="shared" si="9"/>
        <v>7225.28</v>
      </c>
      <c r="X38" s="7">
        <f t="shared" si="9"/>
        <v>7225.28</v>
      </c>
      <c r="Y38" s="7">
        <f t="shared" si="9"/>
        <v>7225.28</v>
      </c>
      <c r="Z38" s="7">
        <f t="shared" si="9"/>
        <v>7225.28</v>
      </c>
      <c r="AA38" s="7">
        <f t="shared" si="9"/>
        <v>7225.28</v>
      </c>
      <c r="AB38" s="7">
        <f t="shared" si="9"/>
        <v>7225.28</v>
      </c>
      <c r="AC38" s="7">
        <f t="shared" si="9"/>
        <v>7225.28</v>
      </c>
      <c r="AD38" s="7">
        <f t="shared" si="9"/>
        <v>7225.28</v>
      </c>
      <c r="AE38" s="7">
        <f t="shared" si="9"/>
        <v>7225.28</v>
      </c>
      <c r="AF38" s="7">
        <f t="shared" si="9"/>
        <v>7225.28</v>
      </c>
      <c r="AG38" s="7">
        <f t="shared" si="9"/>
        <v>7225.28</v>
      </c>
      <c r="AH38" s="7">
        <f t="shared" si="9"/>
        <v>7225.28</v>
      </c>
      <c r="AI38" s="7">
        <f t="shared" si="9"/>
        <v>7225.28</v>
      </c>
      <c r="AJ38" s="7">
        <f t="shared" si="9"/>
        <v>7225.28</v>
      </c>
      <c r="AK38" s="7">
        <f t="shared" si="9"/>
        <v>7225.28</v>
      </c>
      <c r="AL38" s="7">
        <f t="shared" si="9"/>
        <v>7225.28</v>
      </c>
      <c r="AM38" s="7">
        <f t="shared" si="9"/>
        <v>7225.28</v>
      </c>
      <c r="AN38" s="7">
        <f t="shared" si="9"/>
        <v>7225.28</v>
      </c>
      <c r="AO38" s="7">
        <f t="shared" si="9"/>
        <v>7225.28</v>
      </c>
      <c r="AP38" s="7">
        <f t="shared" si="9"/>
        <v>7225.28</v>
      </c>
      <c r="AQ38" s="7">
        <f t="shared" si="9"/>
        <v>7225.28</v>
      </c>
      <c r="AR38" s="7">
        <f t="shared" si="9"/>
        <v>7225.28</v>
      </c>
      <c r="AS38" s="7">
        <f t="shared" si="9"/>
        <v>7225.28</v>
      </c>
      <c r="AT38" s="7">
        <f t="shared" si="9"/>
        <v>7225.28</v>
      </c>
      <c r="AU38" s="7">
        <f t="shared" si="9"/>
        <v>7225.28</v>
      </c>
      <c r="AV38" s="7">
        <f t="shared" si="9"/>
        <v>7225.28</v>
      </c>
      <c r="AW38" s="7">
        <f t="shared" si="9"/>
        <v>7225.28</v>
      </c>
      <c r="AX38" s="7">
        <f t="shared" si="9"/>
        <v>7225.28</v>
      </c>
      <c r="AY38" s="7">
        <f t="shared" si="9"/>
        <v>7225.28</v>
      </c>
      <c r="AZ38" s="7">
        <f t="shared" si="9"/>
        <v>7225.28</v>
      </c>
      <c r="BA38" s="7">
        <f t="shared" si="9"/>
        <v>7225.28</v>
      </c>
      <c r="BB38" s="7">
        <f t="shared" si="9"/>
        <v>7225.28</v>
      </c>
      <c r="BC38" s="7">
        <f t="shared" si="9"/>
        <v>7225.28</v>
      </c>
      <c r="BD38" s="7">
        <f t="shared" si="9"/>
        <v>7225.28</v>
      </c>
      <c r="BE38" s="7">
        <f t="shared" si="9"/>
        <v>7225.28</v>
      </c>
      <c r="BF38" s="7">
        <f t="shared" si="9"/>
        <v>7225.28</v>
      </c>
      <c r="BG38" s="7">
        <f t="shared" si="9"/>
        <v>7225.28</v>
      </c>
      <c r="BH38" s="7">
        <f t="shared" si="9"/>
        <v>7225.28</v>
      </c>
      <c r="BI38" s="7">
        <f t="shared" si="9"/>
        <v>7225.28</v>
      </c>
      <c r="BJ38" s="7">
        <f t="shared" si="9"/>
        <v>7225.28</v>
      </c>
      <c r="BK38" s="7">
        <f t="shared" si="9"/>
        <v>7225.28</v>
      </c>
      <c r="BL38" s="7">
        <f t="shared" si="9"/>
        <v>7225.28</v>
      </c>
      <c r="BM38" s="7">
        <f t="shared" si="9"/>
        <v>7225.28</v>
      </c>
      <c r="BN38" s="7">
        <f t="shared" si="9"/>
        <v>7225.28</v>
      </c>
      <c r="BO38" s="7">
        <f t="shared" si="9"/>
        <v>7225.28</v>
      </c>
      <c r="BP38" s="7">
        <f t="shared" ref="BP38:EA38" si="10">$C$38</f>
        <v>7225.28</v>
      </c>
      <c r="BQ38" s="7">
        <f t="shared" si="10"/>
        <v>7225.28</v>
      </c>
      <c r="BR38" s="7">
        <f t="shared" si="10"/>
        <v>7225.28</v>
      </c>
      <c r="BS38" s="7">
        <f t="shared" si="10"/>
        <v>7225.28</v>
      </c>
      <c r="BT38" s="7">
        <f t="shared" si="10"/>
        <v>7225.28</v>
      </c>
      <c r="BU38" s="7">
        <f t="shared" si="10"/>
        <v>7225.28</v>
      </c>
      <c r="BV38" s="7">
        <f t="shared" si="10"/>
        <v>7225.28</v>
      </c>
      <c r="BW38" s="7">
        <f t="shared" si="10"/>
        <v>7225.28</v>
      </c>
      <c r="BX38" s="7">
        <f t="shared" si="10"/>
        <v>7225.28</v>
      </c>
      <c r="BY38" s="7">
        <f t="shared" si="10"/>
        <v>7225.28</v>
      </c>
      <c r="BZ38" s="7">
        <f t="shared" si="10"/>
        <v>7225.28</v>
      </c>
      <c r="CA38" s="7">
        <f t="shared" si="10"/>
        <v>7225.28</v>
      </c>
      <c r="CB38" s="7">
        <f t="shared" si="10"/>
        <v>7225.28</v>
      </c>
      <c r="CC38" s="7">
        <f t="shared" si="10"/>
        <v>7225.28</v>
      </c>
      <c r="CD38" s="7">
        <f t="shared" si="10"/>
        <v>7225.28</v>
      </c>
      <c r="CE38" s="7">
        <f t="shared" si="10"/>
        <v>7225.28</v>
      </c>
      <c r="CF38" s="7">
        <f t="shared" si="10"/>
        <v>7225.28</v>
      </c>
      <c r="CG38" s="7">
        <f t="shared" si="10"/>
        <v>7225.28</v>
      </c>
      <c r="CH38" s="7">
        <f t="shared" si="10"/>
        <v>7225.28</v>
      </c>
      <c r="CI38" s="7">
        <f t="shared" si="10"/>
        <v>7225.28</v>
      </c>
      <c r="CJ38" s="7">
        <f t="shared" si="10"/>
        <v>7225.28</v>
      </c>
      <c r="CK38" s="7">
        <f t="shared" si="10"/>
        <v>7225.28</v>
      </c>
      <c r="CL38" s="7">
        <f t="shared" si="10"/>
        <v>7225.28</v>
      </c>
      <c r="CM38" s="7">
        <f t="shared" si="10"/>
        <v>7225.28</v>
      </c>
      <c r="CN38" s="7">
        <f t="shared" si="10"/>
        <v>7225.28</v>
      </c>
      <c r="CO38" s="7">
        <f t="shared" si="10"/>
        <v>7225.28</v>
      </c>
      <c r="CP38" s="7">
        <f t="shared" si="10"/>
        <v>7225.28</v>
      </c>
      <c r="CQ38" s="7">
        <f t="shared" si="10"/>
        <v>7225.28</v>
      </c>
      <c r="CR38" s="7">
        <f t="shared" si="10"/>
        <v>7225.28</v>
      </c>
      <c r="CS38" s="7">
        <f t="shared" si="10"/>
        <v>7225.28</v>
      </c>
      <c r="CT38" s="7">
        <f t="shared" si="10"/>
        <v>7225.28</v>
      </c>
      <c r="CU38" s="7">
        <f t="shared" si="10"/>
        <v>7225.28</v>
      </c>
      <c r="CV38" s="7">
        <f t="shared" si="10"/>
        <v>7225.28</v>
      </c>
      <c r="CW38" s="7">
        <f t="shared" si="10"/>
        <v>7225.28</v>
      </c>
      <c r="CX38" s="7">
        <f t="shared" si="10"/>
        <v>7225.28</v>
      </c>
      <c r="CY38" s="7">
        <f t="shared" si="10"/>
        <v>7225.28</v>
      </c>
      <c r="CZ38" s="7">
        <f t="shared" si="10"/>
        <v>7225.28</v>
      </c>
      <c r="DA38" s="7">
        <f t="shared" si="10"/>
        <v>7225.28</v>
      </c>
      <c r="DB38" s="7">
        <f t="shared" si="10"/>
        <v>7225.28</v>
      </c>
      <c r="DC38" s="7">
        <f t="shared" si="10"/>
        <v>7225.28</v>
      </c>
      <c r="DD38" s="7">
        <f t="shared" si="10"/>
        <v>7225.28</v>
      </c>
      <c r="DE38" s="7">
        <f t="shared" si="10"/>
        <v>7225.28</v>
      </c>
      <c r="DF38" s="7">
        <f t="shared" si="10"/>
        <v>7225.28</v>
      </c>
      <c r="DG38" s="7">
        <f t="shared" si="10"/>
        <v>7225.28</v>
      </c>
      <c r="DH38" s="7">
        <f t="shared" si="10"/>
        <v>7225.28</v>
      </c>
      <c r="DI38" s="7">
        <f t="shared" si="10"/>
        <v>7225.28</v>
      </c>
      <c r="DJ38" s="7">
        <f t="shared" si="10"/>
        <v>7225.28</v>
      </c>
      <c r="DK38" s="7">
        <f t="shared" si="10"/>
        <v>7225.28</v>
      </c>
      <c r="DL38" s="7">
        <f t="shared" si="10"/>
        <v>7225.28</v>
      </c>
      <c r="DM38" s="7">
        <f t="shared" si="10"/>
        <v>7225.28</v>
      </c>
      <c r="DN38" s="7">
        <f t="shared" si="10"/>
        <v>7225.28</v>
      </c>
      <c r="DO38" s="7">
        <f t="shared" si="10"/>
        <v>7225.28</v>
      </c>
      <c r="DP38" s="7">
        <f t="shared" si="10"/>
        <v>7225.28</v>
      </c>
      <c r="DQ38" s="7">
        <f t="shared" si="10"/>
        <v>7225.28</v>
      </c>
      <c r="DR38" s="7">
        <f t="shared" si="10"/>
        <v>7225.28</v>
      </c>
      <c r="DS38" s="7">
        <f t="shared" si="10"/>
        <v>7225.28</v>
      </c>
      <c r="DT38" s="7">
        <f t="shared" si="10"/>
        <v>7225.28</v>
      </c>
      <c r="DU38" s="7">
        <f t="shared" si="10"/>
        <v>7225.28</v>
      </c>
      <c r="DV38" s="7">
        <f t="shared" si="10"/>
        <v>7225.28</v>
      </c>
      <c r="DW38" s="7">
        <f t="shared" si="10"/>
        <v>7225.28</v>
      </c>
      <c r="DX38" s="7">
        <f t="shared" si="10"/>
        <v>7225.28</v>
      </c>
      <c r="DY38" s="7">
        <f t="shared" si="10"/>
        <v>7225.28</v>
      </c>
      <c r="DZ38" s="7">
        <f t="shared" si="10"/>
        <v>7225.28</v>
      </c>
      <c r="EA38" s="7">
        <f t="shared" si="10"/>
        <v>7225.28</v>
      </c>
      <c r="EB38" s="7">
        <f t="shared" ref="EB38:FX38" si="11">$C$38</f>
        <v>7225.28</v>
      </c>
      <c r="EC38" s="7">
        <f t="shared" si="11"/>
        <v>7225.28</v>
      </c>
      <c r="ED38" s="7">
        <f t="shared" si="11"/>
        <v>7225.28</v>
      </c>
      <c r="EE38" s="7">
        <f t="shared" si="11"/>
        <v>7225.28</v>
      </c>
      <c r="EF38" s="7">
        <f t="shared" si="11"/>
        <v>7225.28</v>
      </c>
      <c r="EG38" s="7">
        <f t="shared" si="11"/>
        <v>7225.28</v>
      </c>
      <c r="EH38" s="7">
        <f t="shared" si="11"/>
        <v>7225.28</v>
      </c>
      <c r="EI38" s="7">
        <f t="shared" si="11"/>
        <v>7225.28</v>
      </c>
      <c r="EJ38" s="7">
        <f t="shared" si="11"/>
        <v>7225.28</v>
      </c>
      <c r="EK38" s="7">
        <f t="shared" si="11"/>
        <v>7225.28</v>
      </c>
      <c r="EL38" s="7">
        <f t="shared" si="11"/>
        <v>7225.28</v>
      </c>
      <c r="EM38" s="7">
        <f t="shared" si="11"/>
        <v>7225.28</v>
      </c>
      <c r="EN38" s="7">
        <f t="shared" si="11"/>
        <v>7225.28</v>
      </c>
      <c r="EO38" s="7">
        <f t="shared" si="11"/>
        <v>7225.28</v>
      </c>
      <c r="EP38" s="7">
        <f t="shared" si="11"/>
        <v>7225.28</v>
      </c>
      <c r="EQ38" s="7">
        <f t="shared" si="11"/>
        <v>7225.28</v>
      </c>
      <c r="ER38" s="7">
        <f t="shared" si="11"/>
        <v>7225.28</v>
      </c>
      <c r="ES38" s="7">
        <f t="shared" si="11"/>
        <v>7225.28</v>
      </c>
      <c r="ET38" s="7">
        <f t="shared" si="11"/>
        <v>7225.28</v>
      </c>
      <c r="EU38" s="7">
        <f t="shared" si="11"/>
        <v>7225.28</v>
      </c>
      <c r="EV38" s="7">
        <f t="shared" si="11"/>
        <v>7225.28</v>
      </c>
      <c r="EW38" s="7">
        <f t="shared" si="11"/>
        <v>7225.28</v>
      </c>
      <c r="EX38" s="7">
        <f t="shared" si="11"/>
        <v>7225.28</v>
      </c>
      <c r="EY38" s="7">
        <f t="shared" si="11"/>
        <v>7225.28</v>
      </c>
      <c r="EZ38" s="7">
        <f t="shared" si="11"/>
        <v>7225.28</v>
      </c>
      <c r="FA38" s="7">
        <f t="shared" si="11"/>
        <v>7225.28</v>
      </c>
      <c r="FB38" s="7">
        <f t="shared" si="11"/>
        <v>7225.28</v>
      </c>
      <c r="FC38" s="7">
        <f t="shared" si="11"/>
        <v>7225.28</v>
      </c>
      <c r="FD38" s="7">
        <f t="shared" si="11"/>
        <v>7225.28</v>
      </c>
      <c r="FE38" s="7">
        <f t="shared" si="11"/>
        <v>7225.28</v>
      </c>
      <c r="FF38" s="7">
        <f t="shared" si="11"/>
        <v>7225.28</v>
      </c>
      <c r="FG38" s="7">
        <f t="shared" si="11"/>
        <v>7225.28</v>
      </c>
      <c r="FH38" s="7">
        <f t="shared" si="11"/>
        <v>7225.28</v>
      </c>
      <c r="FI38" s="7">
        <f t="shared" si="11"/>
        <v>7225.28</v>
      </c>
      <c r="FJ38" s="7">
        <f t="shared" si="11"/>
        <v>7225.28</v>
      </c>
      <c r="FK38" s="7">
        <f t="shared" si="11"/>
        <v>7225.28</v>
      </c>
      <c r="FL38" s="7">
        <f t="shared" si="11"/>
        <v>7225.28</v>
      </c>
      <c r="FM38" s="7">
        <f t="shared" si="11"/>
        <v>7225.28</v>
      </c>
      <c r="FN38" s="7">
        <f t="shared" si="11"/>
        <v>7225.28</v>
      </c>
      <c r="FO38" s="7">
        <f t="shared" si="11"/>
        <v>7225.28</v>
      </c>
      <c r="FP38" s="7">
        <f t="shared" si="11"/>
        <v>7225.28</v>
      </c>
      <c r="FQ38" s="7">
        <f t="shared" si="11"/>
        <v>7225.28</v>
      </c>
      <c r="FR38" s="7">
        <f t="shared" si="11"/>
        <v>7225.28</v>
      </c>
      <c r="FS38" s="7">
        <f t="shared" si="11"/>
        <v>7225.28</v>
      </c>
      <c r="FT38" s="7">
        <f t="shared" si="11"/>
        <v>7225.28</v>
      </c>
      <c r="FU38" s="7">
        <f t="shared" si="11"/>
        <v>7225.28</v>
      </c>
      <c r="FV38" s="7">
        <f t="shared" si="11"/>
        <v>7225.28</v>
      </c>
      <c r="FW38" s="7">
        <f t="shared" si="11"/>
        <v>7225.28</v>
      </c>
      <c r="FX38" s="7">
        <f t="shared" si="11"/>
        <v>7225.28</v>
      </c>
      <c r="FY38" s="7"/>
      <c r="FZ38" s="18"/>
      <c r="GA38" s="18"/>
      <c r="GB38" s="18"/>
      <c r="GC38" s="18"/>
      <c r="GD38" s="18"/>
      <c r="GE38" s="18"/>
      <c r="GF38" s="18"/>
      <c r="GG38" s="7"/>
      <c r="GH38" s="7"/>
      <c r="GI38" s="7"/>
      <c r="GJ38" s="7"/>
      <c r="GK38" s="7"/>
      <c r="GL38" s="7"/>
      <c r="GM38" s="7"/>
    </row>
    <row r="39" spans="1:256" x14ac:dyDescent="0.2">
      <c r="A39" s="6" t="s">
        <v>488</v>
      </c>
      <c r="B39" s="7" t="s">
        <v>489</v>
      </c>
      <c r="C39" s="45">
        <v>9065.34</v>
      </c>
      <c r="D39" s="7">
        <f t="shared" ref="D39:BO39" si="12">$C$39</f>
        <v>9065.34</v>
      </c>
      <c r="E39" s="7">
        <f t="shared" si="12"/>
        <v>9065.34</v>
      </c>
      <c r="F39" s="7">
        <f t="shared" si="12"/>
        <v>9065.34</v>
      </c>
      <c r="G39" s="7">
        <f t="shared" si="12"/>
        <v>9065.34</v>
      </c>
      <c r="H39" s="7">
        <f t="shared" si="12"/>
        <v>9065.34</v>
      </c>
      <c r="I39" s="7">
        <f t="shared" si="12"/>
        <v>9065.34</v>
      </c>
      <c r="J39" s="7">
        <f t="shared" si="12"/>
        <v>9065.34</v>
      </c>
      <c r="K39" s="7">
        <f t="shared" si="12"/>
        <v>9065.34</v>
      </c>
      <c r="L39" s="7">
        <f t="shared" si="12"/>
        <v>9065.34</v>
      </c>
      <c r="M39" s="7">
        <f t="shared" si="12"/>
        <v>9065.34</v>
      </c>
      <c r="N39" s="7">
        <f t="shared" si="12"/>
        <v>9065.34</v>
      </c>
      <c r="O39" s="7">
        <f t="shared" si="12"/>
        <v>9065.34</v>
      </c>
      <c r="P39" s="7">
        <f t="shared" si="12"/>
        <v>9065.34</v>
      </c>
      <c r="Q39" s="7">
        <f t="shared" si="12"/>
        <v>9065.34</v>
      </c>
      <c r="R39" s="7">
        <f t="shared" si="12"/>
        <v>9065.34</v>
      </c>
      <c r="S39" s="7">
        <f t="shared" si="12"/>
        <v>9065.34</v>
      </c>
      <c r="T39" s="7">
        <f t="shared" si="12"/>
        <v>9065.34</v>
      </c>
      <c r="U39" s="7">
        <f t="shared" si="12"/>
        <v>9065.34</v>
      </c>
      <c r="V39" s="7">
        <f t="shared" si="12"/>
        <v>9065.34</v>
      </c>
      <c r="W39" s="7">
        <f t="shared" si="12"/>
        <v>9065.34</v>
      </c>
      <c r="X39" s="7">
        <f t="shared" si="12"/>
        <v>9065.34</v>
      </c>
      <c r="Y39" s="7">
        <f t="shared" si="12"/>
        <v>9065.34</v>
      </c>
      <c r="Z39" s="7">
        <f t="shared" si="12"/>
        <v>9065.34</v>
      </c>
      <c r="AA39" s="7">
        <f t="shared" si="12"/>
        <v>9065.34</v>
      </c>
      <c r="AB39" s="7">
        <f t="shared" si="12"/>
        <v>9065.34</v>
      </c>
      <c r="AC39" s="7">
        <f t="shared" si="12"/>
        <v>9065.34</v>
      </c>
      <c r="AD39" s="7">
        <f t="shared" si="12"/>
        <v>9065.34</v>
      </c>
      <c r="AE39" s="7">
        <f t="shared" si="12"/>
        <v>9065.34</v>
      </c>
      <c r="AF39" s="7">
        <f t="shared" si="12"/>
        <v>9065.34</v>
      </c>
      <c r="AG39" s="7">
        <f t="shared" si="12"/>
        <v>9065.34</v>
      </c>
      <c r="AH39" s="7">
        <f t="shared" si="12"/>
        <v>9065.34</v>
      </c>
      <c r="AI39" s="7">
        <f t="shared" si="12"/>
        <v>9065.34</v>
      </c>
      <c r="AJ39" s="7">
        <f t="shared" si="12"/>
        <v>9065.34</v>
      </c>
      <c r="AK39" s="7">
        <f t="shared" si="12"/>
        <v>9065.34</v>
      </c>
      <c r="AL39" s="7">
        <f t="shared" si="12"/>
        <v>9065.34</v>
      </c>
      <c r="AM39" s="7">
        <f t="shared" si="12"/>
        <v>9065.34</v>
      </c>
      <c r="AN39" s="7">
        <f t="shared" si="12"/>
        <v>9065.34</v>
      </c>
      <c r="AO39" s="7">
        <f t="shared" si="12"/>
        <v>9065.34</v>
      </c>
      <c r="AP39" s="7">
        <f t="shared" si="12"/>
        <v>9065.34</v>
      </c>
      <c r="AQ39" s="7">
        <f t="shared" si="12"/>
        <v>9065.34</v>
      </c>
      <c r="AR39" s="7">
        <f t="shared" si="12"/>
        <v>9065.34</v>
      </c>
      <c r="AS39" s="7">
        <f t="shared" si="12"/>
        <v>9065.34</v>
      </c>
      <c r="AT39" s="7">
        <f t="shared" si="12"/>
        <v>9065.34</v>
      </c>
      <c r="AU39" s="7">
        <f t="shared" si="12"/>
        <v>9065.34</v>
      </c>
      <c r="AV39" s="7">
        <f t="shared" si="12"/>
        <v>9065.34</v>
      </c>
      <c r="AW39" s="7">
        <f t="shared" si="12"/>
        <v>9065.34</v>
      </c>
      <c r="AX39" s="7">
        <f t="shared" si="12"/>
        <v>9065.34</v>
      </c>
      <c r="AY39" s="7">
        <f t="shared" si="12"/>
        <v>9065.34</v>
      </c>
      <c r="AZ39" s="7">
        <f t="shared" si="12"/>
        <v>9065.34</v>
      </c>
      <c r="BA39" s="7">
        <f t="shared" si="12"/>
        <v>9065.34</v>
      </c>
      <c r="BB39" s="7">
        <f t="shared" si="12"/>
        <v>9065.34</v>
      </c>
      <c r="BC39" s="7">
        <f t="shared" si="12"/>
        <v>9065.34</v>
      </c>
      <c r="BD39" s="7">
        <f t="shared" si="12"/>
        <v>9065.34</v>
      </c>
      <c r="BE39" s="7">
        <f t="shared" si="12"/>
        <v>9065.34</v>
      </c>
      <c r="BF39" s="7">
        <f t="shared" si="12"/>
        <v>9065.34</v>
      </c>
      <c r="BG39" s="7">
        <f t="shared" si="12"/>
        <v>9065.34</v>
      </c>
      <c r="BH39" s="7">
        <f t="shared" si="12"/>
        <v>9065.34</v>
      </c>
      <c r="BI39" s="7">
        <f t="shared" si="12"/>
        <v>9065.34</v>
      </c>
      <c r="BJ39" s="7">
        <f t="shared" si="12"/>
        <v>9065.34</v>
      </c>
      <c r="BK39" s="7">
        <f t="shared" si="12"/>
        <v>9065.34</v>
      </c>
      <c r="BL39" s="7">
        <f t="shared" si="12"/>
        <v>9065.34</v>
      </c>
      <c r="BM39" s="7">
        <f t="shared" si="12"/>
        <v>9065.34</v>
      </c>
      <c r="BN39" s="7">
        <f t="shared" si="12"/>
        <v>9065.34</v>
      </c>
      <c r="BO39" s="7">
        <f t="shared" si="12"/>
        <v>9065.34</v>
      </c>
      <c r="BP39" s="7">
        <f t="shared" ref="BP39:EA39" si="13">$C$39</f>
        <v>9065.34</v>
      </c>
      <c r="BQ39" s="7">
        <f t="shared" si="13"/>
        <v>9065.34</v>
      </c>
      <c r="BR39" s="7">
        <f t="shared" si="13"/>
        <v>9065.34</v>
      </c>
      <c r="BS39" s="7">
        <f t="shared" si="13"/>
        <v>9065.34</v>
      </c>
      <c r="BT39" s="7">
        <f t="shared" si="13"/>
        <v>9065.34</v>
      </c>
      <c r="BU39" s="7">
        <f t="shared" si="13"/>
        <v>9065.34</v>
      </c>
      <c r="BV39" s="7">
        <f t="shared" si="13"/>
        <v>9065.34</v>
      </c>
      <c r="BW39" s="7">
        <f t="shared" si="13"/>
        <v>9065.34</v>
      </c>
      <c r="BX39" s="7">
        <f t="shared" si="13"/>
        <v>9065.34</v>
      </c>
      <c r="BY39" s="7">
        <f t="shared" si="13"/>
        <v>9065.34</v>
      </c>
      <c r="BZ39" s="7">
        <f t="shared" si="13"/>
        <v>9065.34</v>
      </c>
      <c r="CA39" s="7">
        <f t="shared" si="13"/>
        <v>9065.34</v>
      </c>
      <c r="CB39" s="7">
        <f t="shared" si="13"/>
        <v>9065.34</v>
      </c>
      <c r="CC39" s="7">
        <f t="shared" si="13"/>
        <v>9065.34</v>
      </c>
      <c r="CD39" s="7">
        <f t="shared" si="13"/>
        <v>9065.34</v>
      </c>
      <c r="CE39" s="7">
        <f t="shared" si="13"/>
        <v>9065.34</v>
      </c>
      <c r="CF39" s="7">
        <f t="shared" si="13"/>
        <v>9065.34</v>
      </c>
      <c r="CG39" s="7">
        <f t="shared" si="13"/>
        <v>9065.34</v>
      </c>
      <c r="CH39" s="7">
        <f t="shared" si="13"/>
        <v>9065.34</v>
      </c>
      <c r="CI39" s="7">
        <f t="shared" si="13"/>
        <v>9065.34</v>
      </c>
      <c r="CJ39" s="7">
        <f t="shared" si="13"/>
        <v>9065.34</v>
      </c>
      <c r="CK39" s="7">
        <f t="shared" si="13"/>
        <v>9065.34</v>
      </c>
      <c r="CL39" s="7">
        <f t="shared" si="13"/>
        <v>9065.34</v>
      </c>
      <c r="CM39" s="7">
        <f t="shared" si="13"/>
        <v>9065.34</v>
      </c>
      <c r="CN39" s="7">
        <f t="shared" si="13"/>
        <v>9065.34</v>
      </c>
      <c r="CO39" s="7">
        <f t="shared" si="13"/>
        <v>9065.34</v>
      </c>
      <c r="CP39" s="7">
        <f t="shared" si="13"/>
        <v>9065.34</v>
      </c>
      <c r="CQ39" s="7">
        <f t="shared" si="13"/>
        <v>9065.34</v>
      </c>
      <c r="CR39" s="7">
        <f t="shared" si="13"/>
        <v>9065.34</v>
      </c>
      <c r="CS39" s="7">
        <f t="shared" si="13"/>
        <v>9065.34</v>
      </c>
      <c r="CT39" s="7">
        <f t="shared" si="13"/>
        <v>9065.34</v>
      </c>
      <c r="CU39" s="7">
        <f t="shared" si="13"/>
        <v>9065.34</v>
      </c>
      <c r="CV39" s="7">
        <f t="shared" si="13"/>
        <v>9065.34</v>
      </c>
      <c r="CW39" s="7">
        <f t="shared" si="13"/>
        <v>9065.34</v>
      </c>
      <c r="CX39" s="7">
        <f t="shared" si="13"/>
        <v>9065.34</v>
      </c>
      <c r="CY39" s="7">
        <f t="shared" si="13"/>
        <v>9065.34</v>
      </c>
      <c r="CZ39" s="7">
        <f t="shared" si="13"/>
        <v>9065.34</v>
      </c>
      <c r="DA39" s="7">
        <f t="shared" si="13"/>
        <v>9065.34</v>
      </c>
      <c r="DB39" s="7">
        <f t="shared" si="13"/>
        <v>9065.34</v>
      </c>
      <c r="DC39" s="7">
        <f t="shared" si="13"/>
        <v>9065.34</v>
      </c>
      <c r="DD39" s="7">
        <f t="shared" si="13"/>
        <v>9065.34</v>
      </c>
      <c r="DE39" s="7">
        <f t="shared" si="13"/>
        <v>9065.34</v>
      </c>
      <c r="DF39" s="7">
        <f t="shared" si="13"/>
        <v>9065.34</v>
      </c>
      <c r="DG39" s="7">
        <f t="shared" si="13"/>
        <v>9065.34</v>
      </c>
      <c r="DH39" s="7">
        <f t="shared" si="13"/>
        <v>9065.34</v>
      </c>
      <c r="DI39" s="7">
        <f t="shared" si="13"/>
        <v>9065.34</v>
      </c>
      <c r="DJ39" s="7">
        <f t="shared" si="13"/>
        <v>9065.34</v>
      </c>
      <c r="DK39" s="7">
        <f t="shared" si="13"/>
        <v>9065.34</v>
      </c>
      <c r="DL39" s="7">
        <f t="shared" si="13"/>
        <v>9065.34</v>
      </c>
      <c r="DM39" s="7">
        <f t="shared" si="13"/>
        <v>9065.34</v>
      </c>
      <c r="DN39" s="7">
        <f t="shared" si="13"/>
        <v>9065.34</v>
      </c>
      <c r="DO39" s="7">
        <f t="shared" si="13"/>
        <v>9065.34</v>
      </c>
      <c r="DP39" s="7">
        <f t="shared" si="13"/>
        <v>9065.34</v>
      </c>
      <c r="DQ39" s="7">
        <f t="shared" si="13"/>
        <v>9065.34</v>
      </c>
      <c r="DR39" s="7">
        <f t="shared" si="13"/>
        <v>9065.34</v>
      </c>
      <c r="DS39" s="7">
        <f t="shared" si="13"/>
        <v>9065.34</v>
      </c>
      <c r="DT39" s="7">
        <f t="shared" si="13"/>
        <v>9065.34</v>
      </c>
      <c r="DU39" s="7">
        <f t="shared" si="13"/>
        <v>9065.34</v>
      </c>
      <c r="DV39" s="7">
        <f t="shared" si="13"/>
        <v>9065.34</v>
      </c>
      <c r="DW39" s="7">
        <f t="shared" si="13"/>
        <v>9065.34</v>
      </c>
      <c r="DX39" s="7">
        <f t="shared" si="13"/>
        <v>9065.34</v>
      </c>
      <c r="DY39" s="7">
        <f t="shared" si="13"/>
        <v>9065.34</v>
      </c>
      <c r="DZ39" s="7">
        <f t="shared" si="13"/>
        <v>9065.34</v>
      </c>
      <c r="EA39" s="7">
        <f t="shared" si="13"/>
        <v>9065.34</v>
      </c>
      <c r="EB39" s="7">
        <f t="shared" ref="EB39:FX39" si="14">$C$39</f>
        <v>9065.34</v>
      </c>
      <c r="EC39" s="7">
        <f t="shared" si="14"/>
        <v>9065.34</v>
      </c>
      <c r="ED39" s="7">
        <f t="shared" si="14"/>
        <v>9065.34</v>
      </c>
      <c r="EE39" s="7">
        <f t="shared" si="14"/>
        <v>9065.34</v>
      </c>
      <c r="EF39" s="7">
        <f t="shared" si="14"/>
        <v>9065.34</v>
      </c>
      <c r="EG39" s="7">
        <f t="shared" si="14"/>
        <v>9065.34</v>
      </c>
      <c r="EH39" s="7">
        <f t="shared" si="14"/>
        <v>9065.34</v>
      </c>
      <c r="EI39" s="7">
        <f t="shared" si="14"/>
        <v>9065.34</v>
      </c>
      <c r="EJ39" s="7">
        <f t="shared" si="14"/>
        <v>9065.34</v>
      </c>
      <c r="EK39" s="7">
        <f t="shared" si="14"/>
        <v>9065.34</v>
      </c>
      <c r="EL39" s="7">
        <f t="shared" si="14"/>
        <v>9065.34</v>
      </c>
      <c r="EM39" s="7">
        <f t="shared" si="14"/>
        <v>9065.34</v>
      </c>
      <c r="EN39" s="7">
        <f t="shared" si="14"/>
        <v>9065.34</v>
      </c>
      <c r="EO39" s="7">
        <f t="shared" si="14"/>
        <v>9065.34</v>
      </c>
      <c r="EP39" s="7">
        <f t="shared" si="14"/>
        <v>9065.34</v>
      </c>
      <c r="EQ39" s="7">
        <f t="shared" si="14"/>
        <v>9065.34</v>
      </c>
      <c r="ER39" s="7">
        <f t="shared" si="14"/>
        <v>9065.34</v>
      </c>
      <c r="ES39" s="7">
        <f t="shared" si="14"/>
        <v>9065.34</v>
      </c>
      <c r="ET39" s="7">
        <f t="shared" si="14"/>
        <v>9065.34</v>
      </c>
      <c r="EU39" s="7">
        <f t="shared" si="14"/>
        <v>9065.34</v>
      </c>
      <c r="EV39" s="7">
        <f t="shared" si="14"/>
        <v>9065.34</v>
      </c>
      <c r="EW39" s="7">
        <f t="shared" si="14"/>
        <v>9065.34</v>
      </c>
      <c r="EX39" s="7">
        <f t="shared" si="14"/>
        <v>9065.34</v>
      </c>
      <c r="EY39" s="7">
        <f t="shared" si="14"/>
        <v>9065.34</v>
      </c>
      <c r="EZ39" s="7">
        <f t="shared" si="14"/>
        <v>9065.34</v>
      </c>
      <c r="FA39" s="7">
        <f t="shared" si="14"/>
        <v>9065.34</v>
      </c>
      <c r="FB39" s="7">
        <f t="shared" si="14"/>
        <v>9065.34</v>
      </c>
      <c r="FC39" s="7">
        <f t="shared" si="14"/>
        <v>9065.34</v>
      </c>
      <c r="FD39" s="7">
        <f t="shared" si="14"/>
        <v>9065.34</v>
      </c>
      <c r="FE39" s="7">
        <f t="shared" si="14"/>
        <v>9065.34</v>
      </c>
      <c r="FF39" s="7">
        <f t="shared" si="14"/>
        <v>9065.34</v>
      </c>
      <c r="FG39" s="7">
        <f t="shared" si="14"/>
        <v>9065.34</v>
      </c>
      <c r="FH39" s="7">
        <f t="shared" si="14"/>
        <v>9065.34</v>
      </c>
      <c r="FI39" s="7">
        <f t="shared" si="14"/>
        <v>9065.34</v>
      </c>
      <c r="FJ39" s="7">
        <f t="shared" si="14"/>
        <v>9065.34</v>
      </c>
      <c r="FK39" s="7">
        <f t="shared" si="14"/>
        <v>9065.34</v>
      </c>
      <c r="FL39" s="7">
        <f t="shared" si="14"/>
        <v>9065.34</v>
      </c>
      <c r="FM39" s="7">
        <f t="shared" si="14"/>
        <v>9065.34</v>
      </c>
      <c r="FN39" s="7">
        <f t="shared" si="14"/>
        <v>9065.34</v>
      </c>
      <c r="FO39" s="7">
        <f t="shared" si="14"/>
        <v>9065.34</v>
      </c>
      <c r="FP39" s="7">
        <f t="shared" si="14"/>
        <v>9065.34</v>
      </c>
      <c r="FQ39" s="7">
        <f t="shared" si="14"/>
        <v>9065.34</v>
      </c>
      <c r="FR39" s="7">
        <f t="shared" si="14"/>
        <v>9065.34</v>
      </c>
      <c r="FS39" s="7">
        <f t="shared" si="14"/>
        <v>9065.34</v>
      </c>
      <c r="FT39" s="7">
        <f t="shared" si="14"/>
        <v>9065.34</v>
      </c>
      <c r="FU39" s="7">
        <f t="shared" si="14"/>
        <v>9065.34</v>
      </c>
      <c r="FV39" s="7">
        <f t="shared" si="14"/>
        <v>9065.34</v>
      </c>
      <c r="FW39" s="7">
        <f t="shared" si="14"/>
        <v>9065.34</v>
      </c>
      <c r="FX39" s="7">
        <f t="shared" si="14"/>
        <v>9065.34</v>
      </c>
      <c r="FY39" s="7"/>
      <c r="FZ39" s="18"/>
      <c r="GA39" s="18"/>
      <c r="GB39" s="18"/>
      <c r="GC39" s="18"/>
      <c r="GD39" s="18"/>
      <c r="GE39" s="18"/>
      <c r="GF39" s="18"/>
      <c r="GG39" s="7"/>
      <c r="GH39" s="7"/>
      <c r="GI39" s="7"/>
      <c r="GJ39" s="7"/>
      <c r="GK39" s="7"/>
      <c r="GL39" s="7"/>
      <c r="GM39" s="7"/>
    </row>
    <row r="40" spans="1:256" x14ac:dyDescent="0.2">
      <c r="A40" s="6" t="s">
        <v>490</v>
      </c>
      <c r="B40" s="7" t="s">
        <v>491</v>
      </c>
      <c r="C40" s="45">
        <f>B5</f>
        <v>8712</v>
      </c>
      <c r="D40" s="7">
        <f t="shared" ref="D40:BO40" si="15">$C$40</f>
        <v>8712</v>
      </c>
      <c r="E40" s="7">
        <f t="shared" si="15"/>
        <v>8712</v>
      </c>
      <c r="F40" s="7">
        <f t="shared" si="15"/>
        <v>8712</v>
      </c>
      <c r="G40" s="7">
        <f t="shared" si="15"/>
        <v>8712</v>
      </c>
      <c r="H40" s="7">
        <f t="shared" si="15"/>
        <v>8712</v>
      </c>
      <c r="I40" s="7">
        <f t="shared" si="15"/>
        <v>8712</v>
      </c>
      <c r="J40" s="7">
        <f t="shared" si="15"/>
        <v>8712</v>
      </c>
      <c r="K40" s="7">
        <f t="shared" si="15"/>
        <v>8712</v>
      </c>
      <c r="L40" s="7">
        <f t="shared" si="15"/>
        <v>8712</v>
      </c>
      <c r="M40" s="7">
        <f t="shared" si="15"/>
        <v>8712</v>
      </c>
      <c r="N40" s="7">
        <f t="shared" si="15"/>
        <v>8712</v>
      </c>
      <c r="O40" s="7">
        <f t="shared" si="15"/>
        <v>8712</v>
      </c>
      <c r="P40" s="7">
        <f t="shared" si="15"/>
        <v>8712</v>
      </c>
      <c r="Q40" s="7">
        <f t="shared" si="15"/>
        <v>8712</v>
      </c>
      <c r="R40" s="7">
        <f t="shared" si="15"/>
        <v>8712</v>
      </c>
      <c r="S40" s="7">
        <f t="shared" si="15"/>
        <v>8712</v>
      </c>
      <c r="T40" s="7">
        <f t="shared" si="15"/>
        <v>8712</v>
      </c>
      <c r="U40" s="7">
        <f t="shared" si="15"/>
        <v>8712</v>
      </c>
      <c r="V40" s="7">
        <f t="shared" si="15"/>
        <v>8712</v>
      </c>
      <c r="W40" s="7">
        <f t="shared" si="15"/>
        <v>8712</v>
      </c>
      <c r="X40" s="7">
        <f t="shared" si="15"/>
        <v>8712</v>
      </c>
      <c r="Y40" s="7">
        <f t="shared" si="15"/>
        <v>8712</v>
      </c>
      <c r="Z40" s="7">
        <f t="shared" si="15"/>
        <v>8712</v>
      </c>
      <c r="AA40" s="7">
        <f t="shared" si="15"/>
        <v>8712</v>
      </c>
      <c r="AB40" s="7">
        <f t="shared" si="15"/>
        <v>8712</v>
      </c>
      <c r="AC40" s="7">
        <f t="shared" si="15"/>
        <v>8712</v>
      </c>
      <c r="AD40" s="7">
        <f t="shared" si="15"/>
        <v>8712</v>
      </c>
      <c r="AE40" s="7">
        <f t="shared" si="15"/>
        <v>8712</v>
      </c>
      <c r="AF40" s="7">
        <f t="shared" si="15"/>
        <v>8712</v>
      </c>
      <c r="AG40" s="7">
        <f t="shared" si="15"/>
        <v>8712</v>
      </c>
      <c r="AH40" s="7">
        <f t="shared" si="15"/>
        <v>8712</v>
      </c>
      <c r="AI40" s="7">
        <f t="shared" si="15"/>
        <v>8712</v>
      </c>
      <c r="AJ40" s="7">
        <f t="shared" si="15"/>
        <v>8712</v>
      </c>
      <c r="AK40" s="7">
        <f t="shared" si="15"/>
        <v>8712</v>
      </c>
      <c r="AL40" s="7">
        <f t="shared" si="15"/>
        <v>8712</v>
      </c>
      <c r="AM40" s="7">
        <f t="shared" si="15"/>
        <v>8712</v>
      </c>
      <c r="AN40" s="7">
        <f t="shared" si="15"/>
        <v>8712</v>
      </c>
      <c r="AO40" s="7">
        <f t="shared" si="15"/>
        <v>8712</v>
      </c>
      <c r="AP40" s="7">
        <f t="shared" si="15"/>
        <v>8712</v>
      </c>
      <c r="AQ40" s="7">
        <f t="shared" si="15"/>
        <v>8712</v>
      </c>
      <c r="AR40" s="7">
        <f t="shared" si="15"/>
        <v>8712</v>
      </c>
      <c r="AS40" s="7">
        <f t="shared" si="15"/>
        <v>8712</v>
      </c>
      <c r="AT40" s="7">
        <f t="shared" si="15"/>
        <v>8712</v>
      </c>
      <c r="AU40" s="7">
        <f t="shared" si="15"/>
        <v>8712</v>
      </c>
      <c r="AV40" s="7">
        <f t="shared" si="15"/>
        <v>8712</v>
      </c>
      <c r="AW40" s="7">
        <f t="shared" si="15"/>
        <v>8712</v>
      </c>
      <c r="AX40" s="7">
        <f t="shared" si="15"/>
        <v>8712</v>
      </c>
      <c r="AY40" s="7">
        <f t="shared" si="15"/>
        <v>8712</v>
      </c>
      <c r="AZ40" s="7">
        <f t="shared" si="15"/>
        <v>8712</v>
      </c>
      <c r="BA40" s="7">
        <f t="shared" si="15"/>
        <v>8712</v>
      </c>
      <c r="BB40" s="7">
        <f t="shared" si="15"/>
        <v>8712</v>
      </c>
      <c r="BC40" s="7">
        <f t="shared" si="15"/>
        <v>8712</v>
      </c>
      <c r="BD40" s="7">
        <f t="shared" si="15"/>
        <v>8712</v>
      </c>
      <c r="BE40" s="7">
        <f t="shared" si="15"/>
        <v>8712</v>
      </c>
      <c r="BF40" s="7">
        <f t="shared" si="15"/>
        <v>8712</v>
      </c>
      <c r="BG40" s="7">
        <f t="shared" si="15"/>
        <v>8712</v>
      </c>
      <c r="BH40" s="7">
        <f t="shared" si="15"/>
        <v>8712</v>
      </c>
      <c r="BI40" s="7">
        <f t="shared" si="15"/>
        <v>8712</v>
      </c>
      <c r="BJ40" s="7">
        <f t="shared" si="15"/>
        <v>8712</v>
      </c>
      <c r="BK40" s="7">
        <f t="shared" si="15"/>
        <v>8712</v>
      </c>
      <c r="BL40" s="7">
        <f t="shared" si="15"/>
        <v>8712</v>
      </c>
      <c r="BM40" s="7">
        <f t="shared" si="15"/>
        <v>8712</v>
      </c>
      <c r="BN40" s="7">
        <f t="shared" si="15"/>
        <v>8712</v>
      </c>
      <c r="BO40" s="7">
        <f t="shared" si="15"/>
        <v>8712</v>
      </c>
      <c r="BP40" s="7">
        <f t="shared" ref="BP40:EA40" si="16">$C$40</f>
        <v>8712</v>
      </c>
      <c r="BQ40" s="7">
        <f t="shared" si="16"/>
        <v>8712</v>
      </c>
      <c r="BR40" s="7">
        <f t="shared" si="16"/>
        <v>8712</v>
      </c>
      <c r="BS40" s="7">
        <f t="shared" si="16"/>
        <v>8712</v>
      </c>
      <c r="BT40" s="7">
        <f t="shared" si="16"/>
        <v>8712</v>
      </c>
      <c r="BU40" s="7">
        <f t="shared" si="16"/>
        <v>8712</v>
      </c>
      <c r="BV40" s="7">
        <f t="shared" si="16"/>
        <v>8712</v>
      </c>
      <c r="BW40" s="7">
        <f t="shared" si="16"/>
        <v>8712</v>
      </c>
      <c r="BX40" s="7">
        <f t="shared" si="16"/>
        <v>8712</v>
      </c>
      <c r="BY40" s="7">
        <f t="shared" si="16"/>
        <v>8712</v>
      </c>
      <c r="BZ40" s="7">
        <f t="shared" si="16"/>
        <v>8712</v>
      </c>
      <c r="CA40" s="7">
        <f t="shared" si="16"/>
        <v>8712</v>
      </c>
      <c r="CB40" s="7">
        <f t="shared" si="16"/>
        <v>8712</v>
      </c>
      <c r="CC40" s="7">
        <f t="shared" si="16"/>
        <v>8712</v>
      </c>
      <c r="CD40" s="7">
        <f t="shared" si="16"/>
        <v>8712</v>
      </c>
      <c r="CE40" s="7">
        <f t="shared" si="16"/>
        <v>8712</v>
      </c>
      <c r="CF40" s="7">
        <f t="shared" si="16"/>
        <v>8712</v>
      </c>
      <c r="CG40" s="7">
        <f t="shared" si="16"/>
        <v>8712</v>
      </c>
      <c r="CH40" s="7">
        <f t="shared" si="16"/>
        <v>8712</v>
      </c>
      <c r="CI40" s="7">
        <f t="shared" si="16"/>
        <v>8712</v>
      </c>
      <c r="CJ40" s="7">
        <f t="shared" si="16"/>
        <v>8712</v>
      </c>
      <c r="CK40" s="7">
        <f t="shared" si="16"/>
        <v>8712</v>
      </c>
      <c r="CL40" s="7">
        <f t="shared" si="16"/>
        <v>8712</v>
      </c>
      <c r="CM40" s="7">
        <f t="shared" si="16"/>
        <v>8712</v>
      </c>
      <c r="CN40" s="7">
        <f t="shared" si="16"/>
        <v>8712</v>
      </c>
      <c r="CO40" s="7">
        <f t="shared" si="16"/>
        <v>8712</v>
      </c>
      <c r="CP40" s="7">
        <f t="shared" si="16"/>
        <v>8712</v>
      </c>
      <c r="CQ40" s="7">
        <f t="shared" si="16"/>
        <v>8712</v>
      </c>
      <c r="CR40" s="7">
        <f t="shared" si="16"/>
        <v>8712</v>
      </c>
      <c r="CS40" s="7">
        <f t="shared" si="16"/>
        <v>8712</v>
      </c>
      <c r="CT40" s="7">
        <f t="shared" si="16"/>
        <v>8712</v>
      </c>
      <c r="CU40" s="7">
        <f t="shared" si="16"/>
        <v>8712</v>
      </c>
      <c r="CV40" s="7">
        <f t="shared" si="16"/>
        <v>8712</v>
      </c>
      <c r="CW40" s="7">
        <f t="shared" si="16"/>
        <v>8712</v>
      </c>
      <c r="CX40" s="7">
        <f t="shared" si="16"/>
        <v>8712</v>
      </c>
      <c r="CY40" s="7">
        <f t="shared" si="16"/>
        <v>8712</v>
      </c>
      <c r="CZ40" s="7">
        <f t="shared" si="16"/>
        <v>8712</v>
      </c>
      <c r="DA40" s="7">
        <f t="shared" si="16"/>
        <v>8712</v>
      </c>
      <c r="DB40" s="7">
        <f t="shared" si="16"/>
        <v>8712</v>
      </c>
      <c r="DC40" s="7">
        <f t="shared" si="16"/>
        <v>8712</v>
      </c>
      <c r="DD40" s="7">
        <f t="shared" si="16"/>
        <v>8712</v>
      </c>
      <c r="DE40" s="7">
        <f t="shared" si="16"/>
        <v>8712</v>
      </c>
      <c r="DF40" s="7">
        <f t="shared" si="16"/>
        <v>8712</v>
      </c>
      <c r="DG40" s="7">
        <f t="shared" si="16"/>
        <v>8712</v>
      </c>
      <c r="DH40" s="7">
        <f t="shared" si="16"/>
        <v>8712</v>
      </c>
      <c r="DI40" s="7">
        <f t="shared" si="16"/>
        <v>8712</v>
      </c>
      <c r="DJ40" s="7">
        <f t="shared" si="16"/>
        <v>8712</v>
      </c>
      <c r="DK40" s="7">
        <f t="shared" si="16"/>
        <v>8712</v>
      </c>
      <c r="DL40" s="7">
        <f t="shared" si="16"/>
        <v>8712</v>
      </c>
      <c r="DM40" s="7">
        <f t="shared" si="16"/>
        <v>8712</v>
      </c>
      <c r="DN40" s="7">
        <f t="shared" si="16"/>
        <v>8712</v>
      </c>
      <c r="DO40" s="7">
        <f t="shared" si="16"/>
        <v>8712</v>
      </c>
      <c r="DP40" s="7">
        <f t="shared" si="16"/>
        <v>8712</v>
      </c>
      <c r="DQ40" s="7">
        <f t="shared" si="16"/>
        <v>8712</v>
      </c>
      <c r="DR40" s="7">
        <f t="shared" si="16"/>
        <v>8712</v>
      </c>
      <c r="DS40" s="7">
        <f t="shared" si="16"/>
        <v>8712</v>
      </c>
      <c r="DT40" s="7">
        <f t="shared" si="16"/>
        <v>8712</v>
      </c>
      <c r="DU40" s="7">
        <f t="shared" si="16"/>
        <v>8712</v>
      </c>
      <c r="DV40" s="7">
        <f t="shared" si="16"/>
        <v>8712</v>
      </c>
      <c r="DW40" s="7">
        <f t="shared" si="16"/>
        <v>8712</v>
      </c>
      <c r="DX40" s="7">
        <f t="shared" si="16"/>
        <v>8712</v>
      </c>
      <c r="DY40" s="7">
        <f t="shared" si="16"/>
        <v>8712</v>
      </c>
      <c r="DZ40" s="7">
        <f t="shared" si="16"/>
        <v>8712</v>
      </c>
      <c r="EA40" s="7">
        <f t="shared" si="16"/>
        <v>8712</v>
      </c>
      <c r="EB40" s="7">
        <f t="shared" ref="EB40:FX40" si="17">$C$40</f>
        <v>8712</v>
      </c>
      <c r="EC40" s="7">
        <f t="shared" si="17"/>
        <v>8712</v>
      </c>
      <c r="ED40" s="7">
        <f t="shared" si="17"/>
        <v>8712</v>
      </c>
      <c r="EE40" s="7">
        <f t="shared" si="17"/>
        <v>8712</v>
      </c>
      <c r="EF40" s="7">
        <f t="shared" si="17"/>
        <v>8712</v>
      </c>
      <c r="EG40" s="7">
        <f t="shared" si="17"/>
        <v>8712</v>
      </c>
      <c r="EH40" s="7">
        <f t="shared" si="17"/>
        <v>8712</v>
      </c>
      <c r="EI40" s="7">
        <f t="shared" si="17"/>
        <v>8712</v>
      </c>
      <c r="EJ40" s="7">
        <f t="shared" si="17"/>
        <v>8712</v>
      </c>
      <c r="EK40" s="7">
        <f t="shared" si="17"/>
        <v>8712</v>
      </c>
      <c r="EL40" s="7">
        <f t="shared" si="17"/>
        <v>8712</v>
      </c>
      <c r="EM40" s="7">
        <f t="shared" si="17"/>
        <v>8712</v>
      </c>
      <c r="EN40" s="7">
        <f t="shared" si="17"/>
        <v>8712</v>
      </c>
      <c r="EO40" s="7">
        <f t="shared" si="17"/>
        <v>8712</v>
      </c>
      <c r="EP40" s="7">
        <f t="shared" si="17"/>
        <v>8712</v>
      </c>
      <c r="EQ40" s="7">
        <f t="shared" si="17"/>
        <v>8712</v>
      </c>
      <c r="ER40" s="7">
        <f t="shared" si="17"/>
        <v>8712</v>
      </c>
      <c r="ES40" s="7">
        <f t="shared" si="17"/>
        <v>8712</v>
      </c>
      <c r="ET40" s="7">
        <f t="shared" si="17"/>
        <v>8712</v>
      </c>
      <c r="EU40" s="7">
        <f t="shared" si="17"/>
        <v>8712</v>
      </c>
      <c r="EV40" s="7">
        <f t="shared" si="17"/>
        <v>8712</v>
      </c>
      <c r="EW40" s="7">
        <f t="shared" si="17"/>
        <v>8712</v>
      </c>
      <c r="EX40" s="7">
        <f t="shared" si="17"/>
        <v>8712</v>
      </c>
      <c r="EY40" s="7">
        <f t="shared" si="17"/>
        <v>8712</v>
      </c>
      <c r="EZ40" s="7">
        <f t="shared" si="17"/>
        <v>8712</v>
      </c>
      <c r="FA40" s="7">
        <f t="shared" si="17"/>
        <v>8712</v>
      </c>
      <c r="FB40" s="7">
        <f t="shared" si="17"/>
        <v>8712</v>
      </c>
      <c r="FC40" s="7">
        <f t="shared" si="17"/>
        <v>8712</v>
      </c>
      <c r="FD40" s="7">
        <f t="shared" si="17"/>
        <v>8712</v>
      </c>
      <c r="FE40" s="7">
        <f t="shared" si="17"/>
        <v>8712</v>
      </c>
      <c r="FF40" s="7">
        <f t="shared" si="17"/>
        <v>8712</v>
      </c>
      <c r="FG40" s="7">
        <f t="shared" si="17"/>
        <v>8712</v>
      </c>
      <c r="FH40" s="7">
        <f t="shared" si="17"/>
        <v>8712</v>
      </c>
      <c r="FI40" s="7">
        <f t="shared" si="17"/>
        <v>8712</v>
      </c>
      <c r="FJ40" s="7">
        <f t="shared" si="17"/>
        <v>8712</v>
      </c>
      <c r="FK40" s="7">
        <f t="shared" si="17"/>
        <v>8712</v>
      </c>
      <c r="FL40" s="7">
        <f t="shared" si="17"/>
        <v>8712</v>
      </c>
      <c r="FM40" s="7">
        <f t="shared" si="17"/>
        <v>8712</v>
      </c>
      <c r="FN40" s="7">
        <f t="shared" si="17"/>
        <v>8712</v>
      </c>
      <c r="FO40" s="7">
        <f t="shared" si="17"/>
        <v>8712</v>
      </c>
      <c r="FP40" s="7">
        <f t="shared" si="17"/>
        <v>8712</v>
      </c>
      <c r="FQ40" s="7">
        <f t="shared" si="17"/>
        <v>8712</v>
      </c>
      <c r="FR40" s="7">
        <f t="shared" si="17"/>
        <v>8712</v>
      </c>
      <c r="FS40" s="7">
        <f t="shared" si="17"/>
        <v>8712</v>
      </c>
      <c r="FT40" s="7">
        <f t="shared" si="17"/>
        <v>8712</v>
      </c>
      <c r="FU40" s="7">
        <f t="shared" si="17"/>
        <v>8712</v>
      </c>
      <c r="FV40" s="7">
        <f t="shared" si="17"/>
        <v>8712</v>
      </c>
      <c r="FW40" s="7">
        <f t="shared" si="17"/>
        <v>8712</v>
      </c>
      <c r="FX40" s="7">
        <f t="shared" si="17"/>
        <v>8712</v>
      </c>
      <c r="FY40" s="7"/>
      <c r="FZ40" s="18"/>
      <c r="GA40" s="18"/>
      <c r="GB40" s="18"/>
      <c r="GC40" s="18"/>
      <c r="GD40" s="18"/>
      <c r="GE40" s="18"/>
      <c r="GF40" s="18"/>
      <c r="GG40" s="7"/>
      <c r="GH40" s="7"/>
      <c r="GI40" s="7"/>
      <c r="GJ40" s="7"/>
      <c r="GK40" s="7"/>
      <c r="GL40" s="7"/>
      <c r="GM40" s="7"/>
    </row>
    <row r="41" spans="1:256" x14ac:dyDescent="0.2">
      <c r="A41" s="6" t="s">
        <v>492</v>
      </c>
      <c r="B41" s="7" t="s">
        <v>493</v>
      </c>
      <c r="C41" s="46">
        <v>1.2250000000000001</v>
      </c>
      <c r="D41" s="46">
        <v>1.2250000000000001</v>
      </c>
      <c r="E41" s="46">
        <v>1.214</v>
      </c>
      <c r="F41" s="46">
        <v>1.2150000000000001</v>
      </c>
      <c r="G41" s="46">
        <v>1.216</v>
      </c>
      <c r="H41" s="46">
        <v>1.2070000000000001</v>
      </c>
      <c r="I41" s="46">
        <v>1.216</v>
      </c>
      <c r="J41" s="46">
        <v>1.1319999999999999</v>
      </c>
      <c r="K41" s="46">
        <v>1.111</v>
      </c>
      <c r="L41" s="46">
        <v>1.2430000000000001</v>
      </c>
      <c r="M41" s="46">
        <v>1.2430000000000001</v>
      </c>
      <c r="N41" s="46">
        <v>1.264</v>
      </c>
      <c r="O41" s="46">
        <v>1.2350000000000001</v>
      </c>
      <c r="P41" s="46">
        <v>1.214</v>
      </c>
      <c r="Q41" s="46">
        <v>1.244</v>
      </c>
      <c r="R41" s="46">
        <v>1.2150000000000001</v>
      </c>
      <c r="S41" s="46">
        <v>1.1839999999999999</v>
      </c>
      <c r="T41" s="46">
        <v>1.0840000000000001</v>
      </c>
      <c r="U41" s="46">
        <v>1.075</v>
      </c>
      <c r="V41" s="46">
        <v>1.083</v>
      </c>
      <c r="W41" s="46">
        <v>1.075</v>
      </c>
      <c r="X41" s="46">
        <v>1.0740000000000001</v>
      </c>
      <c r="Y41" s="46">
        <v>1.0720000000000001</v>
      </c>
      <c r="Z41" s="46">
        <v>1.054</v>
      </c>
      <c r="AA41" s="46">
        <v>1.2350000000000001</v>
      </c>
      <c r="AB41" s="46">
        <v>1.2649999999999999</v>
      </c>
      <c r="AC41" s="46">
        <v>1.1759999999999999</v>
      </c>
      <c r="AD41" s="46">
        <v>1.1559999999999999</v>
      </c>
      <c r="AE41" s="46">
        <v>1.0669999999999999</v>
      </c>
      <c r="AF41" s="46">
        <v>1.121</v>
      </c>
      <c r="AG41" s="46">
        <v>1.214</v>
      </c>
      <c r="AH41" s="46">
        <v>1.111</v>
      </c>
      <c r="AI41" s="46">
        <v>1.1020000000000001</v>
      </c>
      <c r="AJ41" s="46">
        <v>1.115</v>
      </c>
      <c r="AK41" s="46">
        <v>1.091</v>
      </c>
      <c r="AL41" s="46">
        <v>1.103</v>
      </c>
      <c r="AM41" s="46">
        <v>1.1120000000000001</v>
      </c>
      <c r="AN41" s="46">
        <v>1.145</v>
      </c>
      <c r="AO41" s="46">
        <v>1.1930000000000001</v>
      </c>
      <c r="AP41" s="46">
        <v>1.2450000000000001</v>
      </c>
      <c r="AQ41" s="46">
        <v>1.169</v>
      </c>
      <c r="AR41" s="46">
        <v>1.2450000000000001</v>
      </c>
      <c r="AS41" s="46">
        <v>1.319</v>
      </c>
      <c r="AT41" s="46">
        <v>1.2470000000000001</v>
      </c>
      <c r="AU41" s="46">
        <v>1.2150000000000001</v>
      </c>
      <c r="AV41" s="46">
        <v>1.2010000000000001</v>
      </c>
      <c r="AW41" s="46">
        <v>1.204</v>
      </c>
      <c r="AX41" s="46">
        <v>1.173</v>
      </c>
      <c r="AY41" s="46">
        <v>1.2030000000000001</v>
      </c>
      <c r="AZ41" s="46">
        <v>1.208</v>
      </c>
      <c r="BA41" s="46">
        <v>1.1779999999999999</v>
      </c>
      <c r="BB41" s="46">
        <v>1.1879999999999999</v>
      </c>
      <c r="BC41" s="46">
        <v>1.2070000000000001</v>
      </c>
      <c r="BD41" s="46">
        <v>1.21</v>
      </c>
      <c r="BE41" s="46">
        <v>1.208</v>
      </c>
      <c r="BF41" s="46">
        <v>1.2170000000000001</v>
      </c>
      <c r="BG41" s="46">
        <v>1.194</v>
      </c>
      <c r="BH41" s="46">
        <v>1.2050000000000001</v>
      </c>
      <c r="BI41" s="46">
        <v>1.1779999999999999</v>
      </c>
      <c r="BJ41" s="46">
        <v>1.2290000000000001</v>
      </c>
      <c r="BK41" s="46">
        <v>1.208</v>
      </c>
      <c r="BL41" s="46">
        <v>1.163</v>
      </c>
      <c r="BM41" s="46">
        <v>1.1659999999999999</v>
      </c>
      <c r="BN41" s="46">
        <v>1.1539999999999999</v>
      </c>
      <c r="BO41" s="46">
        <v>1.137</v>
      </c>
      <c r="BP41" s="46">
        <v>1.125</v>
      </c>
      <c r="BQ41" s="46">
        <v>1.3089999999999999</v>
      </c>
      <c r="BR41" s="46">
        <v>1.206</v>
      </c>
      <c r="BS41" s="46">
        <v>1.2130000000000001</v>
      </c>
      <c r="BT41" s="46">
        <v>1.2350000000000001</v>
      </c>
      <c r="BU41" s="46">
        <v>1.2370000000000001</v>
      </c>
      <c r="BV41" s="46">
        <v>1.1890000000000001</v>
      </c>
      <c r="BW41" s="46">
        <v>1.218</v>
      </c>
      <c r="BX41" s="46">
        <v>1.2170000000000001</v>
      </c>
      <c r="BY41" s="46">
        <v>1.0840000000000001</v>
      </c>
      <c r="BZ41" s="46">
        <v>1.0660000000000001</v>
      </c>
      <c r="CA41" s="46">
        <v>1.165</v>
      </c>
      <c r="CB41" s="46">
        <v>1.234</v>
      </c>
      <c r="CC41" s="46">
        <v>1.0649999999999999</v>
      </c>
      <c r="CD41" s="46">
        <v>1.0449999999999999</v>
      </c>
      <c r="CE41" s="46">
        <v>1.0760000000000001</v>
      </c>
      <c r="CF41" s="46">
        <v>1.0369999999999999</v>
      </c>
      <c r="CG41" s="46">
        <v>1.0760000000000001</v>
      </c>
      <c r="CH41" s="46">
        <v>1.0760000000000001</v>
      </c>
      <c r="CI41" s="46">
        <v>1.0780000000000001</v>
      </c>
      <c r="CJ41" s="46">
        <v>1.1870000000000001</v>
      </c>
      <c r="CK41" s="46">
        <v>1.256</v>
      </c>
      <c r="CL41" s="46">
        <v>1.236</v>
      </c>
      <c r="CM41" s="46">
        <v>1.2250000000000001</v>
      </c>
      <c r="CN41" s="46">
        <v>1.1850000000000001</v>
      </c>
      <c r="CO41" s="46">
        <v>1.1859999999999999</v>
      </c>
      <c r="CP41" s="46">
        <v>1.224</v>
      </c>
      <c r="CQ41" s="46">
        <v>1.1619999999999999</v>
      </c>
      <c r="CR41" s="46">
        <v>1.113</v>
      </c>
      <c r="CS41" s="46">
        <v>1.1220000000000001</v>
      </c>
      <c r="CT41" s="46">
        <v>1.073</v>
      </c>
      <c r="CU41" s="46">
        <v>1.0149999999999999</v>
      </c>
      <c r="CV41" s="46">
        <v>1.014</v>
      </c>
      <c r="CW41" s="46">
        <v>1.115</v>
      </c>
      <c r="CX41" s="46">
        <v>1.145</v>
      </c>
      <c r="CY41" s="46">
        <v>1.085</v>
      </c>
      <c r="CZ41" s="46">
        <v>1.161</v>
      </c>
      <c r="DA41" s="46">
        <v>1.1220000000000001</v>
      </c>
      <c r="DB41" s="46">
        <v>1.1519999999999999</v>
      </c>
      <c r="DC41" s="46">
        <v>1.133</v>
      </c>
      <c r="DD41" s="46">
        <v>1.127</v>
      </c>
      <c r="DE41" s="46">
        <v>1.1459999999999999</v>
      </c>
      <c r="DF41" s="46">
        <v>1.1459999999999999</v>
      </c>
      <c r="DG41" s="46">
        <v>1.153</v>
      </c>
      <c r="DH41" s="46">
        <v>1.135</v>
      </c>
      <c r="DI41" s="46">
        <v>1.149</v>
      </c>
      <c r="DJ41" s="46">
        <v>1.159</v>
      </c>
      <c r="DK41" s="46">
        <v>1.147</v>
      </c>
      <c r="DL41" s="46">
        <v>1.226</v>
      </c>
      <c r="DM41" s="46">
        <v>1.2030000000000001</v>
      </c>
      <c r="DN41" s="46">
        <v>1.1879999999999999</v>
      </c>
      <c r="DO41" s="46">
        <v>1.1950000000000001</v>
      </c>
      <c r="DP41" s="46">
        <v>1.175</v>
      </c>
      <c r="DQ41" s="46">
        <v>1.171</v>
      </c>
      <c r="DR41" s="46">
        <v>1.1439999999999999</v>
      </c>
      <c r="DS41" s="46">
        <v>1.133</v>
      </c>
      <c r="DT41" s="46">
        <v>1.1319999999999999</v>
      </c>
      <c r="DU41" s="46">
        <v>1.1240000000000001</v>
      </c>
      <c r="DV41" s="46">
        <v>1.1220000000000001</v>
      </c>
      <c r="DW41" s="46">
        <v>1.1319999999999999</v>
      </c>
      <c r="DX41" s="46">
        <v>1.3080000000000001</v>
      </c>
      <c r="DY41" s="46">
        <v>1.2849999999999999</v>
      </c>
      <c r="DZ41" s="46">
        <v>1.2370000000000001</v>
      </c>
      <c r="EA41" s="46">
        <v>1.2130000000000001</v>
      </c>
      <c r="EB41" s="46">
        <v>1.1180000000000001</v>
      </c>
      <c r="EC41" s="46">
        <v>1.075</v>
      </c>
      <c r="ED41" s="46">
        <v>1.65</v>
      </c>
      <c r="EE41" s="46">
        <v>1.0740000000000001</v>
      </c>
      <c r="EF41" s="46">
        <v>1.133</v>
      </c>
      <c r="EG41" s="46">
        <v>1.0429999999999999</v>
      </c>
      <c r="EH41" s="46">
        <v>1.073</v>
      </c>
      <c r="EI41" s="46">
        <v>1.1759999999999999</v>
      </c>
      <c r="EJ41" s="46">
        <v>1.1639999999999999</v>
      </c>
      <c r="EK41" s="46">
        <v>1.127</v>
      </c>
      <c r="EL41" s="46">
        <v>1.105</v>
      </c>
      <c r="EM41" s="46">
        <v>1.1220000000000001</v>
      </c>
      <c r="EN41" s="46">
        <v>1.123</v>
      </c>
      <c r="EO41" s="46">
        <v>1.113</v>
      </c>
      <c r="EP41" s="46">
        <v>1.248</v>
      </c>
      <c r="EQ41" s="46">
        <v>1.27</v>
      </c>
      <c r="ER41" s="46">
        <v>1.2470000000000001</v>
      </c>
      <c r="ES41" s="46">
        <v>1.081</v>
      </c>
      <c r="ET41" s="46">
        <v>1.105</v>
      </c>
      <c r="EU41" s="46">
        <v>1.0920000000000001</v>
      </c>
      <c r="EV41" s="46">
        <v>1.179</v>
      </c>
      <c r="EW41" s="46">
        <v>1.5940000000000001</v>
      </c>
      <c r="EX41" s="46">
        <v>1.2310000000000001</v>
      </c>
      <c r="EY41" s="46">
        <v>1.1160000000000001</v>
      </c>
      <c r="EZ41" s="46">
        <v>1.1040000000000001</v>
      </c>
      <c r="FA41" s="46">
        <v>1.319</v>
      </c>
      <c r="FB41" s="46">
        <v>1.1439999999999999</v>
      </c>
      <c r="FC41" s="46">
        <v>1.194</v>
      </c>
      <c r="FD41" s="46">
        <v>1.145</v>
      </c>
      <c r="FE41" s="46">
        <v>1.1160000000000001</v>
      </c>
      <c r="FF41" s="46">
        <v>1.1339999999999999</v>
      </c>
      <c r="FG41" s="46">
        <v>1.1439999999999999</v>
      </c>
      <c r="FH41" s="46">
        <v>1.107</v>
      </c>
      <c r="FI41" s="46">
        <v>1.175</v>
      </c>
      <c r="FJ41" s="46">
        <v>1.1659999999999999</v>
      </c>
      <c r="FK41" s="46">
        <v>1.1859999999999999</v>
      </c>
      <c r="FL41" s="46">
        <v>1.1739999999999999</v>
      </c>
      <c r="FM41" s="46">
        <v>1.1759999999999999</v>
      </c>
      <c r="FN41" s="46">
        <v>1.1839999999999999</v>
      </c>
      <c r="FO41" s="46">
        <v>1.175</v>
      </c>
      <c r="FP41" s="46">
        <v>1.2050000000000001</v>
      </c>
      <c r="FQ41" s="46">
        <v>1.1659999999999999</v>
      </c>
      <c r="FR41" s="46">
        <v>1.147</v>
      </c>
      <c r="FS41" s="46">
        <v>1.145</v>
      </c>
      <c r="FT41" s="46">
        <v>1.145</v>
      </c>
      <c r="FU41" s="46">
        <v>1.1950000000000001</v>
      </c>
      <c r="FV41" s="46">
        <v>1.147</v>
      </c>
      <c r="FW41" s="46">
        <v>1.147</v>
      </c>
      <c r="FX41" s="46">
        <v>1.1950000000000001</v>
      </c>
      <c r="FY41" s="47"/>
      <c r="FZ41" s="18"/>
      <c r="GA41" s="18"/>
      <c r="GB41" s="18"/>
      <c r="GC41" s="18"/>
      <c r="GD41" s="18"/>
      <c r="GE41" s="18"/>
      <c r="GF41" s="18"/>
      <c r="GG41" s="7"/>
      <c r="GH41" s="7"/>
      <c r="GI41" s="7"/>
      <c r="GJ41" s="7"/>
      <c r="GK41" s="7"/>
      <c r="GL41" s="7"/>
      <c r="GM41" s="7"/>
    </row>
    <row r="42" spans="1:256" x14ac:dyDescent="0.2">
      <c r="A42" s="6" t="s">
        <v>494</v>
      </c>
      <c r="B42" s="7" t="s">
        <v>495</v>
      </c>
      <c r="C42" s="48">
        <v>0.12</v>
      </c>
      <c r="D42" s="48">
        <v>0.12</v>
      </c>
      <c r="E42" s="48">
        <v>0.12</v>
      </c>
      <c r="F42" s="48">
        <v>0.12</v>
      </c>
      <c r="G42" s="48">
        <v>0.12</v>
      </c>
      <c r="H42" s="48">
        <v>0.12</v>
      </c>
      <c r="I42" s="48">
        <v>0.12</v>
      </c>
      <c r="J42" s="48">
        <v>0.12</v>
      </c>
      <c r="K42" s="48">
        <v>0.12</v>
      </c>
      <c r="L42" s="48">
        <v>0.12</v>
      </c>
      <c r="M42" s="48">
        <v>0.12</v>
      </c>
      <c r="N42" s="48">
        <v>0.12</v>
      </c>
      <c r="O42" s="48">
        <v>0.12</v>
      </c>
      <c r="P42" s="48">
        <v>0.12</v>
      </c>
      <c r="Q42" s="48">
        <v>0.12</v>
      </c>
      <c r="R42" s="48">
        <v>0.12</v>
      </c>
      <c r="S42" s="48">
        <v>0.12</v>
      </c>
      <c r="T42" s="48">
        <v>0.12</v>
      </c>
      <c r="U42" s="48">
        <v>0.12</v>
      </c>
      <c r="V42" s="48">
        <v>0.12</v>
      </c>
      <c r="W42" s="48">
        <v>0.12</v>
      </c>
      <c r="X42" s="48">
        <v>0.12</v>
      </c>
      <c r="Y42" s="48">
        <v>0.12</v>
      </c>
      <c r="Z42" s="48">
        <v>0.12</v>
      </c>
      <c r="AA42" s="48">
        <v>0.12</v>
      </c>
      <c r="AB42" s="48">
        <v>0.12</v>
      </c>
      <c r="AC42" s="48">
        <v>0.12</v>
      </c>
      <c r="AD42" s="48">
        <v>0.12</v>
      </c>
      <c r="AE42" s="48">
        <v>0.12</v>
      </c>
      <c r="AF42" s="48">
        <v>0.12</v>
      </c>
      <c r="AG42" s="48">
        <v>0.12</v>
      </c>
      <c r="AH42" s="48">
        <v>0.12</v>
      </c>
      <c r="AI42" s="48">
        <v>0.12</v>
      </c>
      <c r="AJ42" s="48">
        <v>0.12</v>
      </c>
      <c r="AK42" s="48">
        <v>0.12</v>
      </c>
      <c r="AL42" s="48">
        <v>0.12</v>
      </c>
      <c r="AM42" s="48">
        <v>0.12</v>
      </c>
      <c r="AN42" s="48">
        <v>0.12</v>
      </c>
      <c r="AO42" s="48">
        <v>0.12</v>
      </c>
      <c r="AP42" s="48">
        <v>0.12</v>
      </c>
      <c r="AQ42" s="48">
        <v>0.12</v>
      </c>
      <c r="AR42" s="48">
        <v>0.12</v>
      </c>
      <c r="AS42" s="48">
        <v>0.12</v>
      </c>
      <c r="AT42" s="48">
        <v>0.12</v>
      </c>
      <c r="AU42" s="48">
        <v>0.12</v>
      </c>
      <c r="AV42" s="48">
        <v>0.12</v>
      </c>
      <c r="AW42" s="48">
        <v>0.12</v>
      </c>
      <c r="AX42" s="48">
        <v>0.12</v>
      </c>
      <c r="AY42" s="48">
        <v>0.12</v>
      </c>
      <c r="AZ42" s="48">
        <v>0.12</v>
      </c>
      <c r="BA42" s="48">
        <v>0.12</v>
      </c>
      <c r="BB42" s="48">
        <v>0.12</v>
      </c>
      <c r="BC42" s="48">
        <v>0.12</v>
      </c>
      <c r="BD42" s="48">
        <v>0.12</v>
      </c>
      <c r="BE42" s="48">
        <v>0.12</v>
      </c>
      <c r="BF42" s="48">
        <v>0.12</v>
      </c>
      <c r="BG42" s="48">
        <v>0.12</v>
      </c>
      <c r="BH42" s="48">
        <v>0.12</v>
      </c>
      <c r="BI42" s="48">
        <v>0.12</v>
      </c>
      <c r="BJ42" s="48">
        <v>0.12</v>
      </c>
      <c r="BK42" s="48">
        <v>0.12</v>
      </c>
      <c r="BL42" s="48">
        <v>0.12</v>
      </c>
      <c r="BM42" s="48">
        <v>0.12</v>
      </c>
      <c r="BN42" s="48">
        <v>0.12</v>
      </c>
      <c r="BO42" s="48">
        <v>0.12</v>
      </c>
      <c r="BP42" s="48">
        <v>0.12</v>
      </c>
      <c r="BQ42" s="48">
        <v>0.12</v>
      </c>
      <c r="BR42" s="48">
        <v>0.12</v>
      </c>
      <c r="BS42" s="48">
        <v>0.12</v>
      </c>
      <c r="BT42" s="48">
        <v>0.12</v>
      </c>
      <c r="BU42" s="48">
        <v>0.12</v>
      </c>
      <c r="BV42" s="48">
        <v>0.12</v>
      </c>
      <c r="BW42" s="48">
        <v>0.12</v>
      </c>
      <c r="BX42" s="48">
        <v>0.12</v>
      </c>
      <c r="BY42" s="48">
        <v>0.12</v>
      </c>
      <c r="BZ42" s="48">
        <v>0.12</v>
      </c>
      <c r="CA42" s="48">
        <v>0.12</v>
      </c>
      <c r="CB42" s="48">
        <v>0.12</v>
      </c>
      <c r="CC42" s="48">
        <v>0.12</v>
      </c>
      <c r="CD42" s="48">
        <v>0.12</v>
      </c>
      <c r="CE42" s="48">
        <v>0.12</v>
      </c>
      <c r="CF42" s="48">
        <v>0.12</v>
      </c>
      <c r="CG42" s="48">
        <v>0.12</v>
      </c>
      <c r="CH42" s="48">
        <v>0.12</v>
      </c>
      <c r="CI42" s="48">
        <v>0.12</v>
      </c>
      <c r="CJ42" s="48">
        <v>0.12</v>
      </c>
      <c r="CK42" s="48">
        <v>0.12</v>
      </c>
      <c r="CL42" s="48">
        <v>0.12</v>
      </c>
      <c r="CM42" s="48">
        <v>0.12</v>
      </c>
      <c r="CN42" s="48">
        <v>0.12</v>
      </c>
      <c r="CO42" s="48">
        <v>0.12</v>
      </c>
      <c r="CP42" s="48">
        <v>0.12</v>
      </c>
      <c r="CQ42" s="48">
        <v>0.12</v>
      </c>
      <c r="CR42" s="48">
        <v>0.12</v>
      </c>
      <c r="CS42" s="48">
        <v>0.12</v>
      </c>
      <c r="CT42" s="48">
        <v>0.12</v>
      </c>
      <c r="CU42" s="48">
        <v>0.12</v>
      </c>
      <c r="CV42" s="48">
        <v>0.12</v>
      </c>
      <c r="CW42" s="48">
        <v>0.12</v>
      </c>
      <c r="CX42" s="48">
        <v>0.12</v>
      </c>
      <c r="CY42" s="48">
        <v>0.12</v>
      </c>
      <c r="CZ42" s="48">
        <v>0.12</v>
      </c>
      <c r="DA42" s="48">
        <v>0.12</v>
      </c>
      <c r="DB42" s="48">
        <v>0.12</v>
      </c>
      <c r="DC42" s="48">
        <v>0.12</v>
      </c>
      <c r="DD42" s="48">
        <v>0.12</v>
      </c>
      <c r="DE42" s="48">
        <v>0.12</v>
      </c>
      <c r="DF42" s="48">
        <v>0.12</v>
      </c>
      <c r="DG42" s="48">
        <v>0.12</v>
      </c>
      <c r="DH42" s="48">
        <v>0.12</v>
      </c>
      <c r="DI42" s="48">
        <v>0.12</v>
      </c>
      <c r="DJ42" s="48">
        <v>0.12</v>
      </c>
      <c r="DK42" s="48">
        <v>0.12</v>
      </c>
      <c r="DL42" s="48">
        <v>0.12</v>
      </c>
      <c r="DM42" s="48">
        <v>0.12</v>
      </c>
      <c r="DN42" s="48">
        <v>0.12</v>
      </c>
      <c r="DO42" s="48">
        <v>0.12</v>
      </c>
      <c r="DP42" s="48">
        <v>0.12</v>
      </c>
      <c r="DQ42" s="48">
        <v>0.12</v>
      </c>
      <c r="DR42" s="48">
        <v>0.12</v>
      </c>
      <c r="DS42" s="48">
        <v>0.12</v>
      </c>
      <c r="DT42" s="48">
        <v>0.12</v>
      </c>
      <c r="DU42" s="48">
        <v>0.12</v>
      </c>
      <c r="DV42" s="48">
        <v>0.12</v>
      </c>
      <c r="DW42" s="48">
        <v>0.12</v>
      </c>
      <c r="DX42" s="48">
        <v>0.12</v>
      </c>
      <c r="DY42" s="48">
        <v>0.12</v>
      </c>
      <c r="DZ42" s="48">
        <v>0.12</v>
      </c>
      <c r="EA42" s="48">
        <v>0.12</v>
      </c>
      <c r="EB42" s="48">
        <v>0.12</v>
      </c>
      <c r="EC42" s="48">
        <v>0.12</v>
      </c>
      <c r="ED42" s="48">
        <v>0.12</v>
      </c>
      <c r="EE42" s="48">
        <v>0.12</v>
      </c>
      <c r="EF42" s="48">
        <v>0.12</v>
      </c>
      <c r="EG42" s="48">
        <v>0.12</v>
      </c>
      <c r="EH42" s="48">
        <v>0.12</v>
      </c>
      <c r="EI42" s="48">
        <v>0.12</v>
      </c>
      <c r="EJ42" s="48">
        <v>0.12</v>
      </c>
      <c r="EK42" s="48">
        <v>0.12</v>
      </c>
      <c r="EL42" s="48">
        <v>0.12</v>
      </c>
      <c r="EM42" s="48">
        <v>0.12</v>
      </c>
      <c r="EN42" s="48">
        <v>0.12</v>
      </c>
      <c r="EO42" s="48">
        <v>0.12</v>
      </c>
      <c r="EP42" s="48">
        <v>0.12</v>
      </c>
      <c r="EQ42" s="48">
        <v>0.12</v>
      </c>
      <c r="ER42" s="48">
        <v>0.12</v>
      </c>
      <c r="ES42" s="48">
        <v>0.12</v>
      </c>
      <c r="ET42" s="48">
        <v>0.12</v>
      </c>
      <c r="EU42" s="48">
        <v>0.12</v>
      </c>
      <c r="EV42" s="48">
        <v>0.12</v>
      </c>
      <c r="EW42" s="48">
        <v>0.12</v>
      </c>
      <c r="EX42" s="48">
        <v>0.12</v>
      </c>
      <c r="EY42" s="48">
        <v>0.12</v>
      </c>
      <c r="EZ42" s="48">
        <v>0.12</v>
      </c>
      <c r="FA42" s="48">
        <v>0.12</v>
      </c>
      <c r="FB42" s="48">
        <v>0.12</v>
      </c>
      <c r="FC42" s="48">
        <v>0.12</v>
      </c>
      <c r="FD42" s="48">
        <v>0.12</v>
      </c>
      <c r="FE42" s="48">
        <v>0.12</v>
      </c>
      <c r="FF42" s="48">
        <v>0.12</v>
      </c>
      <c r="FG42" s="48">
        <v>0.12</v>
      </c>
      <c r="FH42" s="48">
        <v>0.12</v>
      </c>
      <c r="FI42" s="48">
        <v>0.12</v>
      </c>
      <c r="FJ42" s="48">
        <v>0.12</v>
      </c>
      <c r="FK42" s="48">
        <v>0.12</v>
      </c>
      <c r="FL42" s="48">
        <v>0.12</v>
      </c>
      <c r="FM42" s="48">
        <v>0.12</v>
      </c>
      <c r="FN42" s="48">
        <v>0.12</v>
      </c>
      <c r="FO42" s="48">
        <v>0.12</v>
      </c>
      <c r="FP42" s="48">
        <v>0.12</v>
      </c>
      <c r="FQ42" s="48">
        <v>0.12</v>
      </c>
      <c r="FR42" s="48">
        <v>0.12</v>
      </c>
      <c r="FS42" s="48">
        <v>0.12</v>
      </c>
      <c r="FT42" s="48">
        <v>0.12</v>
      </c>
      <c r="FU42" s="48">
        <v>0.12</v>
      </c>
      <c r="FV42" s="48">
        <v>0.12</v>
      </c>
      <c r="FW42" s="48">
        <v>0.12</v>
      </c>
      <c r="FX42" s="48">
        <v>0.12</v>
      </c>
      <c r="FY42" s="48"/>
      <c r="FZ42" s="18"/>
      <c r="GA42" s="18"/>
      <c r="GB42" s="18"/>
      <c r="GC42" s="18"/>
      <c r="GD42" s="18"/>
      <c r="GE42" s="18"/>
      <c r="GF42" s="18"/>
      <c r="GG42" s="7"/>
      <c r="GH42" s="7"/>
      <c r="GI42" s="7"/>
      <c r="GJ42" s="7"/>
      <c r="GK42" s="7"/>
      <c r="GL42" s="7"/>
      <c r="GM42" s="7"/>
    </row>
    <row r="43" spans="1:256" x14ac:dyDescent="0.2">
      <c r="A43" s="6" t="s">
        <v>496</v>
      </c>
      <c r="B43" s="7" t="s">
        <v>497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/>
      <c r="FZ43" s="18"/>
      <c r="GA43" s="18"/>
      <c r="GB43" s="18"/>
      <c r="GC43" s="18"/>
      <c r="GD43" s="18"/>
      <c r="GE43" s="18"/>
      <c r="GF43" s="18"/>
      <c r="GG43" s="7"/>
      <c r="GH43" s="7"/>
      <c r="GI43" s="7"/>
      <c r="GJ43" s="7"/>
      <c r="GK43" s="7"/>
      <c r="GL43" s="7"/>
      <c r="GM43" s="7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  <c r="IV43" s="49"/>
    </row>
    <row r="44" spans="1:256" x14ac:dyDescent="0.2">
      <c r="A44" s="7"/>
      <c r="B44" s="7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50"/>
      <c r="GA44" s="50"/>
      <c r="GB44" s="18"/>
      <c r="GC44" s="18"/>
      <c r="GD44" s="18"/>
      <c r="GE44" s="18"/>
      <c r="GF44" s="18"/>
      <c r="GG44" s="7"/>
      <c r="GH44" s="7"/>
      <c r="GI44" s="7"/>
      <c r="GJ44" s="7"/>
      <c r="GK44" s="7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s="53" customFormat="1" ht="15.75" x14ac:dyDescent="0.25">
      <c r="A45" s="7"/>
      <c r="B45" s="44" t="s">
        <v>498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50"/>
      <c r="GA45" s="51"/>
      <c r="GB45" s="18"/>
      <c r="GC45" s="18"/>
      <c r="GD45" s="18"/>
      <c r="GE45" s="18"/>
      <c r="GF45" s="18"/>
      <c r="GG45" s="7"/>
      <c r="GH45" s="7"/>
      <c r="GI45" s="7"/>
      <c r="GJ45" s="7"/>
      <c r="GK45" s="7"/>
      <c r="GL45" s="7"/>
      <c r="GM45" s="7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52"/>
      <c r="IF45" s="52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x14ac:dyDescent="0.2">
      <c r="A46" s="54" t="s">
        <v>499</v>
      </c>
      <c r="B46" s="51" t="s">
        <v>500</v>
      </c>
      <c r="C46" s="55">
        <v>1235805.8999999999</v>
      </c>
      <c r="D46" s="56">
        <v>5255385.51</v>
      </c>
      <c r="E46" s="56">
        <v>1394615.61</v>
      </c>
      <c r="F46" s="56">
        <v>2354805.2000000002</v>
      </c>
      <c r="G46" s="56">
        <v>446039.64</v>
      </c>
      <c r="H46" s="56">
        <v>158530.63</v>
      </c>
      <c r="I46" s="56">
        <v>1627373.65</v>
      </c>
      <c r="J46" s="56">
        <v>476610.64</v>
      </c>
      <c r="K46" s="56">
        <v>130871.61</v>
      </c>
      <c r="L46" s="56">
        <v>1022578.29</v>
      </c>
      <c r="M46" s="56">
        <v>416938.83</v>
      </c>
      <c r="N46" s="56">
        <v>9508736.3800000008</v>
      </c>
      <c r="O46" s="56">
        <v>4143798.93</v>
      </c>
      <c r="P46" s="56">
        <v>89342.51</v>
      </c>
      <c r="Q46" s="56">
        <v>5714632.2300000004</v>
      </c>
      <c r="R46" s="56">
        <v>139254.06</v>
      </c>
      <c r="S46" s="56">
        <v>794328.16</v>
      </c>
      <c r="T46" s="56">
        <v>59607.64</v>
      </c>
      <c r="U46" s="56">
        <v>37702.75</v>
      </c>
      <c r="V46" s="56">
        <v>114832.53</v>
      </c>
      <c r="W46" s="56">
        <v>21205.82</v>
      </c>
      <c r="X46" s="56">
        <v>20471.689999999999</v>
      </c>
      <c r="Y46" s="56">
        <v>114615.82</v>
      </c>
      <c r="Z46" s="56">
        <v>50989.55</v>
      </c>
      <c r="AA46" s="56">
        <v>4502930.7300000004</v>
      </c>
      <c r="AB46" s="56">
        <v>11542502.83</v>
      </c>
      <c r="AC46" s="56">
        <v>471358.18</v>
      </c>
      <c r="AD46" s="56">
        <v>539870.85</v>
      </c>
      <c r="AE46" s="56">
        <v>48073.47</v>
      </c>
      <c r="AF46" s="56">
        <v>62317.73</v>
      </c>
      <c r="AG46" s="57">
        <v>351026.82</v>
      </c>
      <c r="AH46" s="56">
        <v>143713</v>
      </c>
      <c r="AI46" s="56">
        <v>47387.13</v>
      </c>
      <c r="AJ46" s="56">
        <v>105373.4</v>
      </c>
      <c r="AK46" s="56">
        <v>73916.95</v>
      </c>
      <c r="AL46" s="56">
        <v>91004.41</v>
      </c>
      <c r="AM46" s="56">
        <v>99232.320000000007</v>
      </c>
      <c r="AN46" s="56">
        <v>388036.23</v>
      </c>
      <c r="AO46" s="56">
        <v>1432251.03</v>
      </c>
      <c r="AP46" s="56">
        <v>29935183.34</v>
      </c>
      <c r="AQ46" s="56">
        <v>125255.66</v>
      </c>
      <c r="AR46" s="56">
        <v>18537962.719999999</v>
      </c>
      <c r="AS46" s="56">
        <v>2282393.5299999998</v>
      </c>
      <c r="AT46" s="56">
        <v>1199177.8799999999</v>
      </c>
      <c r="AU46" s="56">
        <v>162850.56</v>
      </c>
      <c r="AV46" s="56">
        <v>119432.69</v>
      </c>
      <c r="AW46" s="56">
        <v>96107.5</v>
      </c>
      <c r="AX46" s="56">
        <v>58402.07</v>
      </c>
      <c r="AY46" s="56">
        <v>145219.04999999999</v>
      </c>
      <c r="AZ46" s="56">
        <v>1220700.27</v>
      </c>
      <c r="BA46" s="56">
        <v>1346369.81</v>
      </c>
      <c r="BB46" s="56">
        <v>402841.39</v>
      </c>
      <c r="BC46" s="56">
        <v>7129444.1799999997</v>
      </c>
      <c r="BD46" s="56">
        <v>1307328.94</v>
      </c>
      <c r="BE46" s="56">
        <v>376433.44</v>
      </c>
      <c r="BF46" s="56">
        <v>5895435.9000000004</v>
      </c>
      <c r="BG46" s="56">
        <v>172772.29</v>
      </c>
      <c r="BH46" s="56">
        <v>127794.91</v>
      </c>
      <c r="BI46" s="56">
        <v>43652.11</v>
      </c>
      <c r="BJ46" s="56">
        <v>1607436.83</v>
      </c>
      <c r="BK46" s="56">
        <v>3029651.96</v>
      </c>
      <c r="BL46" s="56">
        <v>12476.17</v>
      </c>
      <c r="BM46" s="56">
        <v>91155.51</v>
      </c>
      <c r="BN46" s="56">
        <v>1185412</v>
      </c>
      <c r="BO46" s="56">
        <v>239622.27</v>
      </c>
      <c r="BP46" s="56">
        <v>238890.84</v>
      </c>
      <c r="BQ46" s="56">
        <v>1401578.69</v>
      </c>
      <c r="BR46" s="56">
        <v>256317.73</v>
      </c>
      <c r="BS46" s="56">
        <v>94133.37</v>
      </c>
      <c r="BT46" s="56">
        <v>155154.81</v>
      </c>
      <c r="BU46" s="56">
        <v>130327.07</v>
      </c>
      <c r="BV46" s="56">
        <v>707323.36</v>
      </c>
      <c r="BW46" s="56">
        <v>733894.63</v>
      </c>
      <c r="BX46" s="56">
        <v>84437.37</v>
      </c>
      <c r="BY46" s="56">
        <v>273563.23</v>
      </c>
      <c r="BZ46" s="56">
        <v>97605.17</v>
      </c>
      <c r="CA46" s="56">
        <v>324549.06</v>
      </c>
      <c r="CB46" s="56">
        <v>26650593.359999999</v>
      </c>
      <c r="CC46" s="56">
        <v>86816.77</v>
      </c>
      <c r="CD46" s="56">
        <v>60883.56</v>
      </c>
      <c r="CE46" s="56">
        <v>101005.44</v>
      </c>
      <c r="CF46" s="56">
        <v>85132.44</v>
      </c>
      <c r="CG46" s="56">
        <v>71663.360000000001</v>
      </c>
      <c r="CH46" s="56">
        <v>34966.019999999997</v>
      </c>
      <c r="CI46" s="56">
        <v>244049.51</v>
      </c>
      <c r="CJ46" s="56">
        <v>385137.07</v>
      </c>
      <c r="CK46" s="56">
        <v>1092667.3600000001</v>
      </c>
      <c r="CL46" s="56">
        <v>205797.97</v>
      </c>
      <c r="CM46" s="56">
        <v>58989.66</v>
      </c>
      <c r="CN46" s="56">
        <v>8247408.1699999999</v>
      </c>
      <c r="CO46" s="56">
        <v>4225902.55</v>
      </c>
      <c r="CP46" s="56">
        <v>677515.86</v>
      </c>
      <c r="CQ46" s="56">
        <v>215453.34</v>
      </c>
      <c r="CR46" s="56">
        <v>41840.31</v>
      </c>
      <c r="CS46" s="56">
        <v>207257.75</v>
      </c>
      <c r="CT46" s="56">
        <v>61606.64</v>
      </c>
      <c r="CU46" s="56">
        <v>41213.300000000003</v>
      </c>
      <c r="CV46" s="56">
        <v>33930.44</v>
      </c>
      <c r="CW46" s="7">
        <v>125347.52</v>
      </c>
      <c r="CX46" s="56">
        <v>203199.65</v>
      </c>
      <c r="CY46" s="56">
        <v>19023.740000000002</v>
      </c>
      <c r="CZ46" s="56">
        <v>656772.98</v>
      </c>
      <c r="DA46" s="56">
        <v>131137.70000000001</v>
      </c>
      <c r="DB46" s="56">
        <v>80575.59</v>
      </c>
      <c r="DC46" s="56">
        <v>130553.21</v>
      </c>
      <c r="DD46" s="56">
        <v>81138.81</v>
      </c>
      <c r="DE46" s="56">
        <v>362653.52</v>
      </c>
      <c r="DF46" s="56">
        <v>6858785.2800000003</v>
      </c>
      <c r="DG46" s="56">
        <v>109844.75</v>
      </c>
      <c r="DH46" s="56">
        <v>884983.54</v>
      </c>
      <c r="DI46" s="56">
        <v>1149441.19</v>
      </c>
      <c r="DJ46" s="56">
        <v>125433.23</v>
      </c>
      <c r="DK46" s="56">
        <v>61707.33</v>
      </c>
      <c r="DL46" s="56">
        <v>1972556.43</v>
      </c>
      <c r="DM46" s="56">
        <v>109190.83</v>
      </c>
      <c r="DN46" s="56">
        <v>654910.47</v>
      </c>
      <c r="DO46" s="56">
        <v>711465.55</v>
      </c>
      <c r="DP46" s="56">
        <v>64719.96</v>
      </c>
      <c r="DQ46" s="56">
        <v>401676.4</v>
      </c>
      <c r="DR46" s="56">
        <v>371328.45</v>
      </c>
      <c r="DS46" s="56">
        <v>203876.34</v>
      </c>
      <c r="DT46" s="56">
        <v>50274.239999999998</v>
      </c>
      <c r="DU46" s="56">
        <v>121216.94</v>
      </c>
      <c r="DV46" s="56">
        <v>47172.59</v>
      </c>
      <c r="DW46" s="56">
        <v>98608.639999999999</v>
      </c>
      <c r="DX46" s="56">
        <v>130949.75</v>
      </c>
      <c r="DY46" s="56">
        <v>22037.82</v>
      </c>
      <c r="DZ46" s="56">
        <v>378163.83</v>
      </c>
      <c r="EA46" s="56">
        <v>665242.62</v>
      </c>
      <c r="EB46" s="56">
        <v>235463.39</v>
      </c>
      <c r="EC46" s="56">
        <v>117926.35</v>
      </c>
      <c r="ED46" s="56">
        <v>458821.34</v>
      </c>
      <c r="EE46" s="56">
        <v>69469.710000000006</v>
      </c>
      <c r="EF46" s="56">
        <v>281380.07</v>
      </c>
      <c r="EG46" s="56">
        <v>109776.89</v>
      </c>
      <c r="EH46" s="56">
        <v>46466.74</v>
      </c>
      <c r="EI46" s="56">
        <v>1671506.42</v>
      </c>
      <c r="EJ46" s="56">
        <v>1995406.17</v>
      </c>
      <c r="EK46" s="56">
        <v>117297.16</v>
      </c>
      <c r="EL46" s="56">
        <v>75545.53</v>
      </c>
      <c r="EM46" s="56">
        <v>205936.02</v>
      </c>
      <c r="EN46" s="56">
        <v>248064.68</v>
      </c>
      <c r="EO46" s="56">
        <v>128345.29</v>
      </c>
      <c r="EP46" s="56">
        <v>164333.81</v>
      </c>
      <c r="EQ46" s="56">
        <v>859631.68</v>
      </c>
      <c r="ER46" s="56">
        <v>134299.20000000001</v>
      </c>
      <c r="ES46" s="56">
        <v>80229.91</v>
      </c>
      <c r="ET46" s="56">
        <v>108594.14</v>
      </c>
      <c r="EU46" s="56">
        <v>170530.57</v>
      </c>
      <c r="EV46" s="56">
        <v>37252.47</v>
      </c>
      <c r="EW46" s="56">
        <v>190285.67</v>
      </c>
      <c r="EX46" s="56">
        <v>12396.78</v>
      </c>
      <c r="EY46" s="56">
        <v>111351.11</v>
      </c>
      <c r="EZ46" s="56">
        <v>84461.91</v>
      </c>
      <c r="FA46" s="56">
        <v>1552109.99</v>
      </c>
      <c r="FB46" s="57">
        <v>387943.17</v>
      </c>
      <c r="FC46" s="56">
        <v>801606.83</v>
      </c>
      <c r="FD46" s="56">
        <v>132404.54999999999</v>
      </c>
      <c r="FE46" s="56">
        <v>77361.94</v>
      </c>
      <c r="FF46" s="56">
        <v>54248.15</v>
      </c>
      <c r="FG46" s="56">
        <v>49378.03</v>
      </c>
      <c r="FH46" s="56">
        <v>127840.66</v>
      </c>
      <c r="FI46" s="56">
        <v>432694.87</v>
      </c>
      <c r="FJ46" s="56">
        <v>1133613.1399999999</v>
      </c>
      <c r="FK46" s="56">
        <v>829639.16</v>
      </c>
      <c r="FL46" s="56">
        <v>1845250.38</v>
      </c>
      <c r="FM46" s="56">
        <v>315606.86</v>
      </c>
      <c r="FN46" s="56">
        <v>3150599.99</v>
      </c>
      <c r="FO46" s="57">
        <v>506306.55</v>
      </c>
      <c r="FP46" s="56">
        <v>700111.38</v>
      </c>
      <c r="FQ46" s="56">
        <v>219889.14</v>
      </c>
      <c r="FR46" s="56">
        <v>72761.490000000005</v>
      </c>
      <c r="FS46" s="56">
        <v>104474.08</v>
      </c>
      <c r="FT46" s="57">
        <v>70117.960000000006</v>
      </c>
      <c r="FU46" s="56">
        <v>222428.86</v>
      </c>
      <c r="FV46" s="56">
        <v>137014.49</v>
      </c>
      <c r="FW46" s="56">
        <v>43960.51</v>
      </c>
      <c r="FX46" s="56">
        <v>39059.93</v>
      </c>
      <c r="FY46" s="51"/>
      <c r="FZ46" s="50">
        <f>SUM(C46:FX46)</f>
        <v>217111371.87000009</v>
      </c>
      <c r="GA46" s="7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</row>
    <row r="47" spans="1:256" x14ac:dyDescent="0.2">
      <c r="A47" s="6" t="s">
        <v>501</v>
      </c>
      <c r="B47" s="7" t="s">
        <v>502</v>
      </c>
      <c r="C47" s="58">
        <v>956400770</v>
      </c>
      <c r="D47" s="57">
        <v>3335152415</v>
      </c>
      <c r="E47" s="57">
        <v>985263590</v>
      </c>
      <c r="F47" s="57">
        <v>2205508676</v>
      </c>
      <c r="G47" s="57">
        <v>243776418</v>
      </c>
      <c r="H47" s="57">
        <v>118028929</v>
      </c>
      <c r="I47" s="57">
        <v>924345980</v>
      </c>
      <c r="J47" s="57">
        <v>154028128.98899999</v>
      </c>
      <c r="K47" s="57">
        <v>44298766</v>
      </c>
      <c r="L47" s="57">
        <v>724665355</v>
      </c>
      <c r="M47" s="57">
        <v>271060058</v>
      </c>
      <c r="N47" s="57">
        <v>7576077891</v>
      </c>
      <c r="O47" s="57">
        <v>2079047235</v>
      </c>
      <c r="P47" s="57">
        <v>53578535</v>
      </c>
      <c r="Q47" s="57">
        <v>3719003104</v>
      </c>
      <c r="R47" s="57">
        <v>68561843</v>
      </c>
      <c r="S47" s="57">
        <v>364418410</v>
      </c>
      <c r="T47" s="57">
        <v>29809326</v>
      </c>
      <c r="U47" s="57">
        <v>27718068</v>
      </c>
      <c r="V47" s="57">
        <v>33232182</v>
      </c>
      <c r="W47" s="57">
        <v>7629205</v>
      </c>
      <c r="X47" s="57">
        <v>17576348</v>
      </c>
      <c r="Y47" s="57">
        <v>72048180</v>
      </c>
      <c r="Z47" s="57">
        <v>26963170</v>
      </c>
      <c r="AA47" s="57">
        <v>4112116131</v>
      </c>
      <c r="AB47" s="57">
        <v>7095507011</v>
      </c>
      <c r="AC47" s="57">
        <v>283961060</v>
      </c>
      <c r="AD47" s="57">
        <v>348377569.98599994</v>
      </c>
      <c r="AE47" s="57">
        <v>41092574</v>
      </c>
      <c r="AF47" s="57">
        <v>78005822</v>
      </c>
      <c r="AG47" s="57">
        <v>337851980</v>
      </c>
      <c r="AH47" s="57">
        <v>37850923</v>
      </c>
      <c r="AI47" s="57">
        <v>10330788</v>
      </c>
      <c r="AJ47" s="57">
        <v>32274960</v>
      </c>
      <c r="AK47" s="57">
        <v>55469492</v>
      </c>
      <c r="AL47" s="57">
        <v>68308357</v>
      </c>
      <c r="AM47" s="57">
        <v>54168534</v>
      </c>
      <c r="AN47" s="57">
        <v>120155528</v>
      </c>
      <c r="AO47" s="57">
        <v>427302467</v>
      </c>
      <c r="AP47" s="57">
        <v>22638160715</v>
      </c>
      <c r="AQ47" s="57">
        <v>117960634</v>
      </c>
      <c r="AR47" s="57">
        <v>8118024637</v>
      </c>
      <c r="AS47" s="57">
        <v>3261145250</v>
      </c>
      <c r="AT47" s="57">
        <v>275062057</v>
      </c>
      <c r="AU47" s="57">
        <v>52948118</v>
      </c>
      <c r="AV47" s="57">
        <v>42280841</v>
      </c>
      <c r="AW47" s="57">
        <v>27905711</v>
      </c>
      <c r="AX47" s="57">
        <v>24633342</v>
      </c>
      <c r="AY47" s="57">
        <v>52394400</v>
      </c>
      <c r="AZ47" s="57">
        <v>829754160</v>
      </c>
      <c r="BA47" s="57">
        <v>627458780</v>
      </c>
      <c r="BB47" s="57">
        <v>203616190</v>
      </c>
      <c r="BC47" s="57">
        <v>3511392070</v>
      </c>
      <c r="BD47" s="57">
        <v>473944070</v>
      </c>
      <c r="BE47" s="57">
        <v>150950820</v>
      </c>
      <c r="BF47" s="57">
        <v>2189463260</v>
      </c>
      <c r="BG47" s="57">
        <v>45713000</v>
      </c>
      <c r="BH47" s="57">
        <v>60985250</v>
      </c>
      <c r="BI47" s="57">
        <v>44726410</v>
      </c>
      <c r="BJ47" s="57">
        <v>696101810</v>
      </c>
      <c r="BK47" s="57">
        <v>1288451900</v>
      </c>
      <c r="BL47" s="57">
        <v>6044412</v>
      </c>
      <c r="BM47" s="57">
        <v>34948126</v>
      </c>
      <c r="BN47" s="57">
        <v>316748518</v>
      </c>
      <c r="BO47" s="57">
        <v>172357083</v>
      </c>
      <c r="BP47" s="57">
        <v>77217244</v>
      </c>
      <c r="BQ47" s="57">
        <v>1268087540</v>
      </c>
      <c r="BR47" s="57">
        <v>666827460</v>
      </c>
      <c r="BS47" s="57">
        <v>505952340</v>
      </c>
      <c r="BT47" s="57">
        <v>381389272</v>
      </c>
      <c r="BU47" s="57">
        <v>123144435</v>
      </c>
      <c r="BV47" s="57">
        <v>830249675</v>
      </c>
      <c r="BW47" s="57">
        <v>768823632</v>
      </c>
      <c r="BX47" s="57">
        <v>57564680</v>
      </c>
      <c r="BY47" s="57">
        <v>109813718</v>
      </c>
      <c r="BZ47" s="57">
        <v>34133793</v>
      </c>
      <c r="CA47" s="57">
        <v>81981534</v>
      </c>
      <c r="CB47" s="57">
        <v>11752918774</v>
      </c>
      <c r="CC47" s="57">
        <v>21319820</v>
      </c>
      <c r="CD47" s="57">
        <v>16730200</v>
      </c>
      <c r="CE47" s="57">
        <v>40985430</v>
      </c>
      <c r="CF47" s="57">
        <v>33714034</v>
      </c>
      <c r="CG47" s="57">
        <v>25857356</v>
      </c>
      <c r="CH47" s="57">
        <v>19529068</v>
      </c>
      <c r="CI47" s="57">
        <v>110376232</v>
      </c>
      <c r="CJ47" s="57">
        <v>223684416.037</v>
      </c>
      <c r="CK47" s="57">
        <v>1353354610</v>
      </c>
      <c r="CL47" s="57">
        <v>203448310</v>
      </c>
      <c r="CM47" s="57">
        <v>181450250</v>
      </c>
      <c r="CN47" s="57">
        <v>3944850752</v>
      </c>
      <c r="CO47" s="57">
        <v>2456509497</v>
      </c>
      <c r="CP47" s="57">
        <v>475566723</v>
      </c>
      <c r="CQ47" s="57">
        <v>135955824</v>
      </c>
      <c r="CR47" s="57">
        <v>81872736</v>
      </c>
      <c r="CS47" s="57">
        <v>54338193</v>
      </c>
      <c r="CT47" s="57">
        <v>46035848</v>
      </c>
      <c r="CU47" s="57">
        <v>18978307</v>
      </c>
      <c r="CV47" s="57">
        <v>24754296</v>
      </c>
      <c r="CW47" s="57">
        <v>67996275</v>
      </c>
      <c r="CX47" s="57">
        <v>89638690</v>
      </c>
      <c r="CY47" s="57">
        <v>6821902</v>
      </c>
      <c r="CZ47" s="57">
        <v>229836360</v>
      </c>
      <c r="DA47" s="57">
        <v>47465260</v>
      </c>
      <c r="DB47" s="57">
        <v>27368980</v>
      </c>
      <c r="DC47" s="57">
        <v>59220710</v>
      </c>
      <c r="DD47" s="57">
        <v>236981750</v>
      </c>
      <c r="DE47" s="57">
        <v>139161400</v>
      </c>
      <c r="DF47" s="57">
        <v>2108830687</v>
      </c>
      <c r="DG47" s="57">
        <v>48436828</v>
      </c>
      <c r="DH47" s="57">
        <v>426604795</v>
      </c>
      <c r="DI47" s="57">
        <v>473928870</v>
      </c>
      <c r="DJ47" s="57">
        <v>65390800</v>
      </c>
      <c r="DK47" s="57">
        <v>52746140</v>
      </c>
      <c r="DL47" s="57">
        <v>645180702</v>
      </c>
      <c r="DM47" s="57">
        <v>25864700</v>
      </c>
      <c r="DN47" s="57">
        <v>267011983</v>
      </c>
      <c r="DO47" s="57">
        <v>310298880</v>
      </c>
      <c r="DP47" s="57">
        <v>31485110</v>
      </c>
      <c r="DQ47" s="57">
        <v>230283030</v>
      </c>
      <c r="DR47" s="57">
        <v>80053315</v>
      </c>
      <c r="DS47" s="57">
        <v>39584034</v>
      </c>
      <c r="DT47" s="57">
        <v>11297769</v>
      </c>
      <c r="DU47" s="57">
        <v>27693299</v>
      </c>
      <c r="DV47" s="57">
        <v>8587116</v>
      </c>
      <c r="DW47" s="57">
        <v>19413177</v>
      </c>
      <c r="DX47" s="57">
        <v>70896580</v>
      </c>
      <c r="DY47" s="57">
        <v>127163600</v>
      </c>
      <c r="DZ47" s="57">
        <v>181500102</v>
      </c>
      <c r="EA47" s="57">
        <v>388585649</v>
      </c>
      <c r="EB47" s="57">
        <v>80220290</v>
      </c>
      <c r="EC47" s="57">
        <v>35878350</v>
      </c>
      <c r="ED47" s="57">
        <v>3206962050</v>
      </c>
      <c r="EE47" s="57">
        <v>16683816</v>
      </c>
      <c r="EF47" s="57">
        <v>94765848</v>
      </c>
      <c r="EG47" s="57">
        <v>27841009</v>
      </c>
      <c r="EH47" s="57">
        <v>14097211</v>
      </c>
      <c r="EI47" s="57">
        <v>1204841694</v>
      </c>
      <c r="EJ47" s="57">
        <v>844915263</v>
      </c>
      <c r="EK47" s="57">
        <v>476710960</v>
      </c>
      <c r="EL47" s="57">
        <v>227219160</v>
      </c>
      <c r="EM47" s="57">
        <v>98761316</v>
      </c>
      <c r="EN47" s="57">
        <v>65662622</v>
      </c>
      <c r="EO47" s="57">
        <v>46380379</v>
      </c>
      <c r="EP47" s="57">
        <v>132719100</v>
      </c>
      <c r="EQ47" s="57">
        <v>1130897560</v>
      </c>
      <c r="ER47" s="57">
        <v>96804510</v>
      </c>
      <c r="ES47" s="57">
        <v>25182567</v>
      </c>
      <c r="ET47" s="57">
        <v>32057390</v>
      </c>
      <c r="EU47" s="57">
        <v>39335477</v>
      </c>
      <c r="EV47" s="57">
        <v>53832082</v>
      </c>
      <c r="EW47" s="57">
        <v>910698463</v>
      </c>
      <c r="EX47" s="57">
        <v>52382888</v>
      </c>
      <c r="EY47" s="57">
        <v>32224220</v>
      </c>
      <c r="EZ47" s="57">
        <v>27511790</v>
      </c>
      <c r="FA47" s="57">
        <v>2441567490</v>
      </c>
      <c r="FB47" s="57">
        <v>373882690</v>
      </c>
      <c r="FC47" s="57">
        <v>334034501</v>
      </c>
      <c r="FD47" s="57">
        <v>47607006</v>
      </c>
      <c r="FE47" s="57">
        <v>30623578</v>
      </c>
      <c r="FF47" s="57">
        <v>20108346</v>
      </c>
      <c r="FG47" s="57">
        <v>19349093</v>
      </c>
      <c r="FH47" s="57">
        <v>39732434</v>
      </c>
      <c r="FI47" s="57">
        <v>995466436</v>
      </c>
      <c r="FJ47" s="57">
        <v>541412710</v>
      </c>
      <c r="FK47" s="57">
        <v>1290254870</v>
      </c>
      <c r="FL47" s="57">
        <v>1180919506</v>
      </c>
      <c r="FM47" s="57">
        <v>479512587</v>
      </c>
      <c r="FN47" s="57">
        <v>1994858253</v>
      </c>
      <c r="FO47" s="57">
        <v>1401914110</v>
      </c>
      <c r="FP47" s="57">
        <v>1096185158</v>
      </c>
      <c r="FQ47" s="57">
        <v>323091530</v>
      </c>
      <c r="FR47" s="57">
        <v>133694050</v>
      </c>
      <c r="FS47" s="57">
        <v>225188840</v>
      </c>
      <c r="FT47" s="57">
        <v>355110640</v>
      </c>
      <c r="FU47" s="57">
        <v>123645620</v>
      </c>
      <c r="FV47" s="57">
        <v>114079050</v>
      </c>
      <c r="FW47" s="57">
        <v>18387550</v>
      </c>
      <c r="FX47" s="57">
        <v>18320495</v>
      </c>
      <c r="FY47" s="51"/>
      <c r="FZ47" s="51">
        <f>SUM(C47:FX47)</f>
        <v>137650414394.01202</v>
      </c>
      <c r="GA47" s="51"/>
      <c r="GB47" s="51"/>
      <c r="GC47" s="51"/>
      <c r="GD47" s="51"/>
      <c r="GE47" s="51"/>
      <c r="GF47" s="51"/>
      <c r="GG47" s="7"/>
      <c r="GH47" s="7"/>
      <c r="GI47" s="7"/>
      <c r="GJ47" s="7"/>
      <c r="GK47" s="7"/>
      <c r="GL47" s="7"/>
      <c r="GM47" s="7"/>
    </row>
    <row r="48" spans="1:256" x14ac:dyDescent="0.2">
      <c r="A48" s="6" t="s">
        <v>503</v>
      </c>
      <c r="B48" s="28" t="s">
        <v>504</v>
      </c>
      <c r="C48" s="59">
        <v>2.7E-2</v>
      </c>
      <c r="D48" s="43">
        <v>2.7E-2</v>
      </c>
      <c r="E48" s="43">
        <v>2.5687999999999999E-2</v>
      </c>
      <c r="F48" s="43">
        <v>2.7E-2</v>
      </c>
      <c r="G48" s="43">
        <v>2.3285E-2</v>
      </c>
      <c r="H48" s="43">
        <v>2.7E-2</v>
      </c>
      <c r="I48" s="43">
        <v>2.7E-2</v>
      </c>
      <c r="J48" s="43">
        <v>2.7E-2</v>
      </c>
      <c r="K48" s="43">
        <v>2.7E-2</v>
      </c>
      <c r="L48" s="43">
        <v>2.2894999999999999E-2</v>
      </c>
      <c r="M48" s="43">
        <v>2.1946999999999998E-2</v>
      </c>
      <c r="N48" s="43">
        <v>1.8756000000000002E-2</v>
      </c>
      <c r="O48" s="43">
        <v>2.6353000000000001E-2</v>
      </c>
      <c r="P48" s="43">
        <v>2.7E-2</v>
      </c>
      <c r="Q48" s="43">
        <v>2.7E-2</v>
      </c>
      <c r="R48" s="43">
        <v>2.4909000000000001E-2</v>
      </c>
      <c r="S48" s="43">
        <v>2.2013999999999999E-2</v>
      </c>
      <c r="T48" s="43">
        <v>2.0301E-2</v>
      </c>
      <c r="U48" s="43">
        <v>1.9800999999999999E-2</v>
      </c>
      <c r="V48" s="43">
        <v>2.7E-2</v>
      </c>
      <c r="W48" s="43">
        <v>2.7E-2</v>
      </c>
      <c r="X48" s="43">
        <v>1.1756000000000001E-2</v>
      </c>
      <c r="Y48" s="43">
        <v>2.0498000000000002E-2</v>
      </c>
      <c r="Z48" s="43">
        <v>1.9914999999999999E-2</v>
      </c>
      <c r="AA48" s="43">
        <v>2.5995000000000001E-2</v>
      </c>
      <c r="AB48" s="43">
        <v>2.6023000000000001E-2</v>
      </c>
      <c r="AC48" s="43">
        <v>1.6982000000000001E-2</v>
      </c>
      <c r="AD48" s="43">
        <v>1.5692999999999999E-2</v>
      </c>
      <c r="AE48" s="43">
        <v>8.8140000000000007E-3</v>
      </c>
      <c r="AF48" s="43">
        <v>7.6740000000000003E-3</v>
      </c>
      <c r="AG48" s="43">
        <v>1.2485E-2</v>
      </c>
      <c r="AH48" s="43">
        <v>1.8123E-2</v>
      </c>
      <c r="AI48" s="43">
        <v>2.7E-2</v>
      </c>
      <c r="AJ48" s="43">
        <v>1.9788E-2</v>
      </c>
      <c r="AK48" s="43">
        <v>1.728E-2</v>
      </c>
      <c r="AL48" s="43">
        <v>2.7E-2</v>
      </c>
      <c r="AM48" s="43">
        <v>1.7449000000000003E-2</v>
      </c>
      <c r="AN48" s="43">
        <v>2.3902999999999997E-2</v>
      </c>
      <c r="AO48" s="43">
        <v>2.3656E-2</v>
      </c>
      <c r="AP48" s="43">
        <v>2.6541000000000002E-2</v>
      </c>
      <c r="AQ48" s="43">
        <v>1.6558999999999997E-2</v>
      </c>
      <c r="AR48" s="43">
        <v>2.6440000000000002E-2</v>
      </c>
      <c r="AS48" s="43">
        <v>1.2137999999999999E-2</v>
      </c>
      <c r="AT48" s="43">
        <v>2.7E-2</v>
      </c>
      <c r="AU48" s="43">
        <v>2.0187999999999998E-2</v>
      </c>
      <c r="AV48" s="43">
        <v>2.6359E-2</v>
      </c>
      <c r="AW48" s="43">
        <v>2.1596000000000001E-2</v>
      </c>
      <c r="AX48" s="43">
        <v>1.7797999999999998E-2</v>
      </c>
      <c r="AY48" s="43">
        <v>2.7E-2</v>
      </c>
      <c r="AZ48" s="43">
        <v>1.5720000000000001E-2</v>
      </c>
      <c r="BA48" s="43">
        <v>2.2893999999999998E-2</v>
      </c>
      <c r="BB48" s="43">
        <v>2.0684000000000001E-2</v>
      </c>
      <c r="BC48" s="43">
        <v>2.0715000000000001E-2</v>
      </c>
      <c r="BD48" s="43">
        <v>2.7E-2</v>
      </c>
      <c r="BE48" s="43">
        <v>2.3816E-2</v>
      </c>
      <c r="BF48" s="43">
        <v>2.7E-2</v>
      </c>
      <c r="BG48" s="43">
        <v>2.7E-2</v>
      </c>
      <c r="BH48" s="43">
        <v>2.2419000000000001E-2</v>
      </c>
      <c r="BI48" s="43">
        <v>9.4330000000000004E-3</v>
      </c>
      <c r="BJ48" s="43">
        <v>2.4164000000000001E-2</v>
      </c>
      <c r="BK48" s="43">
        <v>2.5458999999999999E-2</v>
      </c>
      <c r="BL48" s="43">
        <v>2.7E-2</v>
      </c>
      <c r="BM48" s="43">
        <v>2.1833999999999999E-2</v>
      </c>
      <c r="BN48" s="43">
        <v>2.7E-2</v>
      </c>
      <c r="BO48" s="43">
        <v>1.6202999999999999E-2</v>
      </c>
      <c r="BP48" s="43">
        <v>2.2702000000000003E-2</v>
      </c>
      <c r="BQ48" s="43">
        <v>2.2759000000000001E-2</v>
      </c>
      <c r="BR48" s="43">
        <v>5.7000000000000002E-3</v>
      </c>
      <c r="BS48" s="43">
        <v>3.2309999999999999E-3</v>
      </c>
      <c r="BT48" s="43">
        <v>5.0750000000000005E-3</v>
      </c>
      <c r="BU48" s="43">
        <v>1.3811E-2</v>
      </c>
      <c r="BV48" s="43">
        <v>1.2775E-2</v>
      </c>
      <c r="BW48" s="43">
        <v>1.5736E-2</v>
      </c>
      <c r="BX48" s="43">
        <v>1.7599E-2</v>
      </c>
      <c r="BY48" s="43">
        <v>2.4780999999999997E-2</v>
      </c>
      <c r="BZ48" s="43">
        <v>2.7E-2</v>
      </c>
      <c r="CA48" s="43">
        <v>2.3040999999999999E-2</v>
      </c>
      <c r="CB48" s="43">
        <v>2.7E-2</v>
      </c>
      <c r="CC48" s="43">
        <v>2.3199000000000001E-2</v>
      </c>
      <c r="CD48" s="43">
        <v>2.052E-2</v>
      </c>
      <c r="CE48" s="43">
        <v>2.7E-2</v>
      </c>
      <c r="CF48" s="43">
        <v>2.3463000000000001E-2</v>
      </c>
      <c r="CG48" s="43">
        <v>2.7E-2</v>
      </c>
      <c r="CH48" s="43">
        <v>2.3188E-2</v>
      </c>
      <c r="CI48" s="43">
        <v>2.5180000000000001E-2</v>
      </c>
      <c r="CJ48" s="43">
        <v>2.4469000000000001E-2</v>
      </c>
      <c r="CK48" s="43">
        <v>7.6010000000000001E-3</v>
      </c>
      <c r="CL48" s="43">
        <v>9.2289999999999994E-3</v>
      </c>
      <c r="CM48" s="43">
        <v>3.274E-3</v>
      </c>
      <c r="CN48" s="43">
        <v>2.7E-2</v>
      </c>
      <c r="CO48" s="43">
        <v>2.3359999999999999E-2</v>
      </c>
      <c r="CP48" s="43">
        <v>2.0548999999999998E-2</v>
      </c>
      <c r="CQ48" s="43">
        <v>1.3427E-2</v>
      </c>
      <c r="CR48" s="43">
        <v>2.6799999999999997E-3</v>
      </c>
      <c r="CS48" s="43">
        <v>2.3658000000000002E-2</v>
      </c>
      <c r="CT48" s="43">
        <v>9.5199999999999989E-3</v>
      </c>
      <c r="CU48" s="43">
        <v>2.0615999999999999E-2</v>
      </c>
      <c r="CV48" s="43">
        <v>1.1979E-2</v>
      </c>
      <c r="CW48" s="43">
        <v>1.7379000000000002E-2</v>
      </c>
      <c r="CX48" s="43">
        <v>2.2824000000000001E-2</v>
      </c>
      <c r="CY48" s="43">
        <v>2.7E-2</v>
      </c>
      <c r="CZ48" s="43">
        <v>2.7E-2</v>
      </c>
      <c r="DA48" s="43">
        <v>2.7E-2</v>
      </c>
      <c r="DB48" s="43">
        <v>2.7E-2</v>
      </c>
      <c r="DC48" s="43">
        <v>1.8418E-2</v>
      </c>
      <c r="DD48" s="43">
        <v>3.4300000000000003E-3</v>
      </c>
      <c r="DE48" s="43">
        <v>1.1894999999999999E-2</v>
      </c>
      <c r="DF48" s="43">
        <v>2.5214E-2</v>
      </c>
      <c r="DG48" s="43">
        <v>2.1453E-2</v>
      </c>
      <c r="DH48" s="43">
        <v>2.1515999999999997E-2</v>
      </c>
      <c r="DI48" s="43">
        <v>1.9844999999999998E-2</v>
      </c>
      <c r="DJ48" s="43">
        <v>2.1883E-2</v>
      </c>
      <c r="DK48" s="43">
        <v>1.6658000000000003E-2</v>
      </c>
      <c r="DL48" s="43">
        <v>2.2966999999999998E-2</v>
      </c>
      <c r="DM48" s="43">
        <v>2.0899000000000001E-2</v>
      </c>
      <c r="DN48" s="43">
        <v>2.7E-2</v>
      </c>
      <c r="DO48" s="43">
        <v>2.7E-2</v>
      </c>
      <c r="DP48" s="43">
        <v>2.7E-2</v>
      </c>
      <c r="DQ48" s="43">
        <v>2.4545000000000001E-2</v>
      </c>
      <c r="DR48" s="43">
        <v>2.5417000000000002E-2</v>
      </c>
      <c r="DS48" s="43">
        <v>2.6924E-2</v>
      </c>
      <c r="DT48" s="43">
        <v>2.2728999999999999E-2</v>
      </c>
      <c r="DU48" s="43">
        <v>2.7E-2</v>
      </c>
      <c r="DV48" s="43">
        <v>2.7E-2</v>
      </c>
      <c r="DW48" s="43">
        <v>2.2997E-2</v>
      </c>
      <c r="DX48" s="43">
        <v>1.9931000000000001E-2</v>
      </c>
      <c r="DY48" s="43">
        <v>1.3928000000000001E-2</v>
      </c>
      <c r="DZ48" s="43">
        <v>1.8661999999999998E-2</v>
      </c>
      <c r="EA48" s="43">
        <v>1.2173E-2</v>
      </c>
      <c r="EB48" s="43">
        <v>2.7E-2</v>
      </c>
      <c r="EC48" s="43">
        <v>2.7E-2</v>
      </c>
      <c r="ED48" s="43">
        <v>4.4120000000000001E-3</v>
      </c>
      <c r="EE48" s="43">
        <v>2.7E-2</v>
      </c>
      <c r="EF48" s="43">
        <v>2.0594999999999999E-2</v>
      </c>
      <c r="EG48" s="43">
        <v>2.7E-2</v>
      </c>
      <c r="EH48" s="43">
        <v>2.6053E-2</v>
      </c>
      <c r="EI48" s="43">
        <v>2.7E-2</v>
      </c>
      <c r="EJ48" s="43">
        <v>2.7E-2</v>
      </c>
      <c r="EK48" s="43">
        <v>5.7670000000000004E-3</v>
      </c>
      <c r="EL48" s="43">
        <v>3.1160000000000003E-3</v>
      </c>
      <c r="EM48" s="43">
        <v>1.7308E-2</v>
      </c>
      <c r="EN48" s="43">
        <v>2.7E-2</v>
      </c>
      <c r="EO48" s="43">
        <v>2.7E-2</v>
      </c>
      <c r="EP48" s="43">
        <v>2.1585999999999998E-2</v>
      </c>
      <c r="EQ48" s="43">
        <v>9.3989999999999994E-3</v>
      </c>
      <c r="ER48" s="43">
        <v>2.1283E-2</v>
      </c>
      <c r="ES48" s="43">
        <v>2.4558E-2</v>
      </c>
      <c r="ET48" s="43">
        <v>2.7E-2</v>
      </c>
      <c r="EU48" s="43">
        <v>2.7E-2</v>
      </c>
      <c r="EV48" s="43">
        <v>1.1965E-2</v>
      </c>
      <c r="EW48" s="43">
        <v>7.0530000000000002E-3</v>
      </c>
      <c r="EX48" s="43">
        <v>4.9100000000000003E-3</v>
      </c>
      <c r="EY48" s="43">
        <v>2.7E-2</v>
      </c>
      <c r="EZ48" s="43">
        <v>2.3942000000000001E-2</v>
      </c>
      <c r="FA48" s="43">
        <v>1.0666E-2</v>
      </c>
      <c r="FB48" s="43">
        <v>9.6240000000000006E-3</v>
      </c>
      <c r="FC48" s="43">
        <v>2.3550000000000001E-2</v>
      </c>
      <c r="FD48" s="43">
        <v>2.5437999999999999E-2</v>
      </c>
      <c r="FE48" s="43">
        <v>1.5180999999999998E-2</v>
      </c>
      <c r="FF48" s="43">
        <v>2.7E-2</v>
      </c>
      <c r="FG48" s="43">
        <v>2.7E-2</v>
      </c>
      <c r="FH48" s="43">
        <v>2.0771999999999999E-2</v>
      </c>
      <c r="FI48" s="43">
        <v>7.1999999999999998E-3</v>
      </c>
      <c r="FJ48" s="43">
        <v>2.0437999999999998E-2</v>
      </c>
      <c r="FK48" s="43">
        <v>1.0845E-2</v>
      </c>
      <c r="FL48" s="43">
        <v>2.7E-2</v>
      </c>
      <c r="FM48" s="43">
        <v>1.9414000000000001E-2</v>
      </c>
      <c r="FN48" s="43">
        <v>2.7E-2</v>
      </c>
      <c r="FO48" s="43">
        <v>5.6239999999999997E-3</v>
      </c>
      <c r="FP48" s="43">
        <v>1.2143000000000001E-2</v>
      </c>
      <c r="FQ48" s="43">
        <v>1.788E-2</v>
      </c>
      <c r="FR48" s="43">
        <v>1.2376E-2</v>
      </c>
      <c r="FS48" s="43">
        <v>5.0679999999999996E-3</v>
      </c>
      <c r="FT48" s="43">
        <v>4.2929999999999999E-3</v>
      </c>
      <c r="FU48" s="43">
        <v>1.9344999999999998E-2</v>
      </c>
      <c r="FV48" s="43">
        <v>1.6032000000000001E-2</v>
      </c>
      <c r="FW48" s="43">
        <v>2.2498000000000001E-2</v>
      </c>
      <c r="FX48" s="43">
        <v>2.0675000000000002E-2</v>
      </c>
      <c r="FY48" s="43"/>
      <c r="FZ48" s="60">
        <f>SUM(C48:FX48)*1000</f>
        <v>3611.7610000000041</v>
      </c>
      <c r="GA48" s="7"/>
      <c r="GB48" s="7"/>
      <c r="GC48" s="7"/>
      <c r="GD48" s="7"/>
      <c r="GE48" s="7"/>
      <c r="GF48" s="7"/>
      <c r="GG48" s="11"/>
      <c r="GH48" s="28"/>
      <c r="GI48" s="28"/>
      <c r="GJ48" s="28"/>
      <c r="GK48" s="28"/>
      <c r="GL48" s="28"/>
      <c r="GM48" s="28"/>
    </row>
    <row r="49" spans="1:256" x14ac:dyDescent="0.2">
      <c r="A49" s="61" t="s">
        <v>505</v>
      </c>
      <c r="B49" s="7" t="s">
        <v>506</v>
      </c>
      <c r="C49" s="9">
        <v>999999999</v>
      </c>
      <c r="D49" s="7">
        <v>999999999</v>
      </c>
      <c r="E49" s="7">
        <v>999999999</v>
      </c>
      <c r="F49" s="7">
        <v>999999999</v>
      </c>
      <c r="G49" s="7">
        <v>999999999</v>
      </c>
      <c r="H49" s="7">
        <v>999999999</v>
      </c>
      <c r="I49" s="7">
        <v>999999999</v>
      </c>
      <c r="J49" s="7">
        <v>999999999</v>
      </c>
      <c r="K49" s="7">
        <v>999999999</v>
      </c>
      <c r="L49" s="7">
        <v>999999999</v>
      </c>
      <c r="M49" s="7">
        <v>999999999</v>
      </c>
      <c r="N49" s="7">
        <v>999999999</v>
      </c>
      <c r="O49" s="7">
        <v>999999999</v>
      </c>
      <c r="P49" s="7">
        <v>999999999</v>
      </c>
      <c r="Q49" s="7">
        <v>999999999</v>
      </c>
      <c r="R49" s="7">
        <v>999999999</v>
      </c>
      <c r="S49" s="7">
        <v>999999999</v>
      </c>
      <c r="T49" s="7">
        <v>999999999</v>
      </c>
      <c r="U49" s="7">
        <v>999999999</v>
      </c>
      <c r="V49" s="7">
        <v>999999999</v>
      </c>
      <c r="W49" s="7">
        <v>999999999</v>
      </c>
      <c r="X49" s="7">
        <v>999999999</v>
      </c>
      <c r="Y49" s="7">
        <v>999999999</v>
      </c>
      <c r="Z49" s="7">
        <v>999999999</v>
      </c>
      <c r="AA49" s="7">
        <v>999999999</v>
      </c>
      <c r="AB49" s="7">
        <v>999999999</v>
      </c>
      <c r="AC49" s="7">
        <v>999999999</v>
      </c>
      <c r="AD49" s="7">
        <v>999999999</v>
      </c>
      <c r="AE49" s="7">
        <v>999999999</v>
      </c>
      <c r="AF49" s="7">
        <v>999999999</v>
      </c>
      <c r="AG49" s="7">
        <v>999999999</v>
      </c>
      <c r="AH49" s="7">
        <v>999999999</v>
      </c>
      <c r="AI49" s="7">
        <v>999999999</v>
      </c>
      <c r="AJ49" s="7">
        <v>999999999</v>
      </c>
      <c r="AK49" s="7">
        <v>999999999</v>
      </c>
      <c r="AL49" s="7">
        <v>999999999</v>
      </c>
      <c r="AM49" s="7">
        <v>999999999</v>
      </c>
      <c r="AN49" s="7">
        <v>999999999</v>
      </c>
      <c r="AO49" s="7">
        <v>999999999</v>
      </c>
      <c r="AP49" s="7">
        <v>999999999</v>
      </c>
      <c r="AQ49" s="7">
        <v>999999999</v>
      </c>
      <c r="AR49" s="7">
        <v>999999999</v>
      </c>
      <c r="AS49" s="7">
        <v>999999999</v>
      </c>
      <c r="AT49" s="7">
        <v>999999999</v>
      </c>
      <c r="AU49" s="7">
        <v>999999999</v>
      </c>
      <c r="AV49" s="7">
        <v>999999999</v>
      </c>
      <c r="AW49" s="7">
        <v>999999999</v>
      </c>
      <c r="AX49" s="7">
        <v>999999999</v>
      </c>
      <c r="AY49" s="7">
        <v>999999999</v>
      </c>
      <c r="AZ49" s="7">
        <v>10749369.797999999</v>
      </c>
      <c r="BA49" s="7">
        <v>999999999</v>
      </c>
      <c r="BB49" s="7">
        <v>999999999</v>
      </c>
      <c r="BC49" s="7">
        <v>999999999</v>
      </c>
      <c r="BD49" s="7">
        <v>999999999</v>
      </c>
      <c r="BE49" s="7">
        <v>999999999</v>
      </c>
      <c r="BF49" s="7">
        <v>999999999</v>
      </c>
      <c r="BG49" s="7">
        <v>999999999</v>
      </c>
      <c r="BH49" s="7">
        <v>999999999</v>
      </c>
      <c r="BI49" s="7">
        <v>999999999</v>
      </c>
      <c r="BJ49" s="7">
        <v>999999999</v>
      </c>
      <c r="BK49" s="7">
        <v>999999999</v>
      </c>
      <c r="BL49" s="7">
        <v>999999999</v>
      </c>
      <c r="BM49" s="7">
        <v>999999999</v>
      </c>
      <c r="BN49" s="7">
        <v>999999999</v>
      </c>
      <c r="BO49" s="7">
        <v>999999999</v>
      </c>
      <c r="BP49" s="7">
        <v>999999999</v>
      </c>
      <c r="BQ49" s="7">
        <v>999999999</v>
      </c>
      <c r="BR49" s="7">
        <v>999999999</v>
      </c>
      <c r="BS49" s="7">
        <v>999999999</v>
      </c>
      <c r="BT49" s="7">
        <v>999999999</v>
      </c>
      <c r="BU49" s="7">
        <v>999999999</v>
      </c>
      <c r="BV49" s="7">
        <v>999999999</v>
      </c>
      <c r="BW49" s="7">
        <v>999999999</v>
      </c>
      <c r="BX49" s="7">
        <v>999999999</v>
      </c>
      <c r="BY49" s="7">
        <v>999999999</v>
      </c>
      <c r="BZ49" s="7">
        <v>999999999</v>
      </c>
      <c r="CA49" s="7">
        <v>999999999</v>
      </c>
      <c r="CB49" s="7">
        <v>999999999</v>
      </c>
      <c r="CC49" s="7">
        <v>999999999</v>
      </c>
      <c r="CD49" s="7">
        <v>999999999</v>
      </c>
      <c r="CE49" s="7">
        <v>999999999</v>
      </c>
      <c r="CF49" s="7">
        <v>999999999</v>
      </c>
      <c r="CG49" s="7">
        <v>999999999</v>
      </c>
      <c r="CH49" s="7">
        <v>999999999</v>
      </c>
      <c r="CI49" s="7">
        <v>999999999</v>
      </c>
      <c r="CJ49" s="7">
        <v>999999999</v>
      </c>
      <c r="CK49" s="7">
        <v>999999999</v>
      </c>
      <c r="CL49" s="7">
        <v>999999999</v>
      </c>
      <c r="CM49" s="7">
        <v>999999999</v>
      </c>
      <c r="CN49" s="7">
        <v>999999999</v>
      </c>
      <c r="CO49" s="7">
        <v>999999999</v>
      </c>
      <c r="CP49" s="7">
        <v>999999999</v>
      </c>
      <c r="CQ49" s="7">
        <v>999999999</v>
      </c>
      <c r="CR49" s="7">
        <v>999999999</v>
      </c>
      <c r="CS49" s="7">
        <v>999999999</v>
      </c>
      <c r="CT49" s="7">
        <v>999999999</v>
      </c>
      <c r="CU49" s="7">
        <v>999999999</v>
      </c>
      <c r="CV49" s="7">
        <v>999999999</v>
      </c>
      <c r="CW49" s="7">
        <v>999999999</v>
      </c>
      <c r="CX49" s="7">
        <v>999999999</v>
      </c>
      <c r="CY49" s="7">
        <v>999999999</v>
      </c>
      <c r="CZ49" s="7">
        <v>999999999</v>
      </c>
      <c r="DA49" s="7">
        <v>999999999</v>
      </c>
      <c r="DB49" s="7">
        <v>999999999</v>
      </c>
      <c r="DC49" s="7">
        <v>999999999</v>
      </c>
      <c r="DD49" s="7">
        <v>999999999</v>
      </c>
      <c r="DE49" s="7">
        <v>999999999</v>
      </c>
      <c r="DF49" s="7">
        <v>999999999</v>
      </c>
      <c r="DG49" s="7">
        <v>999999999</v>
      </c>
      <c r="DH49" s="7">
        <v>999999999</v>
      </c>
      <c r="DI49" s="7">
        <v>999999999</v>
      </c>
      <c r="DJ49" s="7">
        <v>999999999</v>
      </c>
      <c r="DK49" s="7">
        <v>999999999</v>
      </c>
      <c r="DL49" s="7">
        <v>999999999</v>
      </c>
      <c r="DM49" s="7">
        <v>999999999</v>
      </c>
      <c r="DN49" s="7">
        <v>999999999</v>
      </c>
      <c r="DO49" s="7">
        <v>999999999</v>
      </c>
      <c r="DP49" s="7">
        <v>999999999</v>
      </c>
      <c r="DQ49" s="7">
        <v>999999999</v>
      </c>
      <c r="DR49" s="7">
        <v>999999999</v>
      </c>
      <c r="DS49" s="7">
        <v>999999999</v>
      </c>
      <c r="DT49" s="7">
        <v>999999999</v>
      </c>
      <c r="DU49" s="7">
        <v>999999999</v>
      </c>
      <c r="DV49" s="7">
        <v>999999999</v>
      </c>
      <c r="DW49" s="7">
        <v>999999999</v>
      </c>
      <c r="DX49" s="7">
        <v>999999999</v>
      </c>
      <c r="DY49" s="7">
        <v>999999999</v>
      </c>
      <c r="DZ49" s="7">
        <v>999999999</v>
      </c>
      <c r="EA49" s="7">
        <v>999999999</v>
      </c>
      <c r="EB49" s="7">
        <v>999999999</v>
      </c>
      <c r="EC49" s="7">
        <v>999999999</v>
      </c>
      <c r="ED49" s="7">
        <v>999999999</v>
      </c>
      <c r="EE49" s="7">
        <v>999999999</v>
      </c>
      <c r="EF49" s="7">
        <v>999999999</v>
      </c>
      <c r="EG49" s="7">
        <v>999999999</v>
      </c>
      <c r="EH49" s="7">
        <v>999999999</v>
      </c>
      <c r="EI49" s="7">
        <v>999999999</v>
      </c>
      <c r="EJ49" s="7">
        <v>999999999</v>
      </c>
      <c r="EK49" s="7">
        <v>999999999</v>
      </c>
      <c r="EL49" s="7">
        <v>999999999</v>
      </c>
      <c r="EM49" s="7">
        <v>999999999</v>
      </c>
      <c r="EN49" s="7">
        <v>999999999</v>
      </c>
      <c r="EO49" s="7">
        <v>999999999</v>
      </c>
      <c r="EP49" s="7">
        <v>999999999</v>
      </c>
      <c r="EQ49" s="7">
        <v>9195252.7733429987</v>
      </c>
      <c r="ER49" s="7">
        <v>999999999</v>
      </c>
      <c r="ES49" s="7">
        <v>999999999</v>
      </c>
      <c r="ET49" s="7">
        <v>999999999</v>
      </c>
      <c r="EU49" s="7">
        <v>999999999</v>
      </c>
      <c r="EV49" s="7">
        <v>999999999</v>
      </c>
      <c r="EW49" s="7">
        <v>999999999</v>
      </c>
      <c r="EX49" s="7">
        <v>999999999</v>
      </c>
      <c r="EY49" s="7">
        <v>999999999</v>
      </c>
      <c r="EZ49" s="7">
        <v>999999999</v>
      </c>
      <c r="FA49" s="7">
        <v>999999999</v>
      </c>
      <c r="FB49" s="7">
        <v>999999999</v>
      </c>
      <c r="FC49" s="7">
        <v>999999999</v>
      </c>
      <c r="FD49" s="7">
        <v>999999999</v>
      </c>
      <c r="FE49" s="7">
        <v>999999999</v>
      </c>
      <c r="FF49" s="7">
        <v>999999999</v>
      </c>
      <c r="FG49" s="7">
        <v>999999999</v>
      </c>
      <c r="FH49" s="7">
        <v>999999999</v>
      </c>
      <c r="FI49" s="7">
        <v>999999999</v>
      </c>
      <c r="FJ49" s="7">
        <v>999999999</v>
      </c>
      <c r="FK49" s="7">
        <v>999999999</v>
      </c>
      <c r="FL49" s="7">
        <v>999999999</v>
      </c>
      <c r="FM49" s="7">
        <v>999999999</v>
      </c>
      <c r="FN49" s="7">
        <v>999999999</v>
      </c>
      <c r="FO49" s="7">
        <v>999999999</v>
      </c>
      <c r="FP49" s="7">
        <v>999999999</v>
      </c>
      <c r="FQ49" s="7">
        <v>999999999</v>
      </c>
      <c r="FR49" s="7">
        <v>999999999</v>
      </c>
      <c r="FS49" s="7">
        <v>999999999</v>
      </c>
      <c r="FT49" s="7">
        <v>999999999</v>
      </c>
      <c r="FU49" s="7">
        <v>999999999</v>
      </c>
      <c r="FV49" s="7">
        <v>999999999</v>
      </c>
      <c r="FW49" s="7">
        <v>999999999</v>
      </c>
      <c r="FX49" s="7">
        <v>999999999</v>
      </c>
      <c r="FY49" s="7"/>
      <c r="FZ49" s="51">
        <f>SUM(C49:FX49)</f>
        <v>176019944446.57135</v>
      </c>
      <c r="GA49" s="7"/>
      <c r="GB49" s="51"/>
      <c r="GC49" s="51"/>
      <c r="GD49" s="51"/>
      <c r="GE49" s="51"/>
      <c r="GF49" s="51"/>
      <c r="GG49" s="7"/>
      <c r="GH49" s="7"/>
      <c r="GI49" s="7"/>
      <c r="GJ49" s="7"/>
      <c r="GK49" s="7"/>
      <c r="GL49" s="7"/>
      <c r="GM49" s="7"/>
    </row>
    <row r="50" spans="1:256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 t="s">
        <v>2</v>
      </c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62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 t="s">
        <v>2</v>
      </c>
      <c r="ER50" s="7">
        <f>343180+96461330</f>
        <v>96804510</v>
      </c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63">
        <f>(104/FT47)*1000</f>
        <v>2.9286647113699554E-4</v>
      </c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</row>
    <row r="51" spans="1:256" ht="15.75" x14ac:dyDescent="0.25">
      <c r="A51" s="7"/>
      <c r="B51" s="44" t="s">
        <v>507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</row>
    <row r="52" spans="1:256" x14ac:dyDescent="0.2">
      <c r="A52" s="6" t="s">
        <v>508</v>
      </c>
      <c r="B52" s="7" t="s">
        <v>509</v>
      </c>
      <c r="C52" s="9">
        <v>83082193.019999996</v>
      </c>
      <c r="D52" s="7">
        <v>383283671.63</v>
      </c>
      <c r="E52" s="7">
        <v>68298125.739999995</v>
      </c>
      <c r="F52" s="7">
        <v>175308416.31</v>
      </c>
      <c r="G52" s="7">
        <v>11040742.99</v>
      </c>
      <c r="H52" s="7">
        <v>9796146.9700000007</v>
      </c>
      <c r="I52" s="7">
        <v>93692923.319999993</v>
      </c>
      <c r="J52" s="7">
        <v>21923572.32</v>
      </c>
      <c r="K52" s="7">
        <v>3459314.19</v>
      </c>
      <c r="L52" s="7">
        <v>24227543.52</v>
      </c>
      <c r="M52" s="7">
        <v>13756140.470000001</v>
      </c>
      <c r="N52" s="7">
        <v>501774672.31999999</v>
      </c>
      <c r="O52" s="7">
        <v>130437747.18000001</v>
      </c>
      <c r="P52" s="7">
        <v>3429428.1</v>
      </c>
      <c r="Q52" s="7">
        <v>389337229.82999998</v>
      </c>
      <c r="R52" s="7">
        <v>44406551.770000003</v>
      </c>
      <c r="S52" s="7">
        <v>15781259.99</v>
      </c>
      <c r="T52" s="7">
        <v>2312704.14</v>
      </c>
      <c r="U52" s="7">
        <v>1059424.46</v>
      </c>
      <c r="V52" s="7">
        <v>3501463.04</v>
      </c>
      <c r="W52" s="7">
        <v>2212963.7200000002</v>
      </c>
      <c r="X52" s="7">
        <v>948339.17</v>
      </c>
      <c r="Y52" s="7">
        <v>21336209.789999999</v>
      </c>
      <c r="Z52" s="7">
        <v>3050853.76</v>
      </c>
      <c r="AA52" s="7">
        <v>280181605.94999999</v>
      </c>
      <c r="AB52" s="7">
        <v>280003796.11000001</v>
      </c>
      <c r="AC52" s="7">
        <v>9466525.9900000002</v>
      </c>
      <c r="AD52" s="7">
        <v>12347477.789999999</v>
      </c>
      <c r="AE52" s="7">
        <v>1755830.38</v>
      </c>
      <c r="AF52" s="7">
        <v>2697077.98</v>
      </c>
      <c r="AG52" s="7">
        <v>7261673.3600000003</v>
      </c>
      <c r="AH52" s="7">
        <v>9696836.0899999999</v>
      </c>
      <c r="AI52" s="7">
        <v>4008345.66</v>
      </c>
      <c r="AJ52" s="7">
        <v>2770744.42</v>
      </c>
      <c r="AK52" s="7">
        <v>3184958.09</v>
      </c>
      <c r="AL52" s="7">
        <v>3566182.55</v>
      </c>
      <c r="AM52" s="7">
        <v>4622848.63</v>
      </c>
      <c r="AN52" s="7">
        <v>4191227</v>
      </c>
      <c r="AO52" s="7">
        <v>42793495.960000001</v>
      </c>
      <c r="AP52" s="7">
        <v>859726682.28999996</v>
      </c>
      <c r="AQ52" s="7">
        <v>3306838.52</v>
      </c>
      <c r="AR52" s="7">
        <v>584570317.94000006</v>
      </c>
      <c r="AS52" s="7">
        <v>67631158.019999996</v>
      </c>
      <c r="AT52" s="7">
        <v>20762747.920000002</v>
      </c>
      <c r="AU52" s="7">
        <v>3510761.73</v>
      </c>
      <c r="AV52" s="7">
        <v>3908827.37</v>
      </c>
      <c r="AW52" s="7">
        <v>3528261.17</v>
      </c>
      <c r="AX52" s="7">
        <v>1329907.71</v>
      </c>
      <c r="AY52" s="7">
        <v>4872541.2699999996</v>
      </c>
      <c r="AZ52" s="7">
        <v>111840437.63</v>
      </c>
      <c r="BA52" s="7">
        <v>81661909.450000003</v>
      </c>
      <c r="BB52" s="7">
        <v>72428463.430000007</v>
      </c>
      <c r="BC52" s="7">
        <v>273664953.64999998</v>
      </c>
      <c r="BD52" s="7">
        <v>45767439.670000002</v>
      </c>
      <c r="BE52" s="7">
        <v>13255326.43</v>
      </c>
      <c r="BF52" s="7">
        <v>223448633.84</v>
      </c>
      <c r="BG52" s="7">
        <v>10089611.99</v>
      </c>
      <c r="BH52" s="7">
        <v>6228376.1799999997</v>
      </c>
      <c r="BI52" s="7">
        <v>3546544.95</v>
      </c>
      <c r="BJ52" s="7">
        <v>56831460.380000003</v>
      </c>
      <c r="BK52" s="7">
        <v>253501918.31999999</v>
      </c>
      <c r="BL52" s="7">
        <v>2943935.77</v>
      </c>
      <c r="BM52" s="7">
        <v>3581106.41</v>
      </c>
      <c r="BN52" s="7">
        <v>32238018.309999999</v>
      </c>
      <c r="BO52" s="7">
        <v>12438423.23</v>
      </c>
      <c r="BP52" s="7">
        <v>3013252.93</v>
      </c>
      <c r="BQ52" s="7">
        <v>59278065.789999999</v>
      </c>
      <c r="BR52" s="7">
        <v>42799388.780000001</v>
      </c>
      <c r="BS52" s="7">
        <v>11964248.42</v>
      </c>
      <c r="BT52" s="7">
        <v>4888254.9400000004</v>
      </c>
      <c r="BU52" s="7">
        <v>4794416.83</v>
      </c>
      <c r="BV52" s="7">
        <v>12186100.23</v>
      </c>
      <c r="BW52" s="7">
        <v>18840159.989999998</v>
      </c>
      <c r="BX52" s="7">
        <v>1560548.63</v>
      </c>
      <c r="BY52" s="7">
        <v>5472832.6200000001</v>
      </c>
      <c r="BZ52" s="7">
        <v>2994285.99</v>
      </c>
      <c r="CA52" s="7">
        <v>2673096.9</v>
      </c>
      <c r="CB52" s="7">
        <v>744382881.95000005</v>
      </c>
      <c r="CC52" s="7">
        <v>2815809.29</v>
      </c>
      <c r="CD52" s="7">
        <v>947817.47</v>
      </c>
      <c r="CE52" s="7">
        <v>2451173.09</v>
      </c>
      <c r="CF52" s="7">
        <v>2212225.31</v>
      </c>
      <c r="CG52" s="7">
        <v>2967854.68</v>
      </c>
      <c r="CH52" s="7">
        <v>1912192.66</v>
      </c>
      <c r="CI52" s="7">
        <v>6847607.8099999996</v>
      </c>
      <c r="CJ52" s="7">
        <v>9688450.4199999999</v>
      </c>
      <c r="CK52" s="7">
        <v>66512848.700000003</v>
      </c>
      <c r="CL52" s="7">
        <v>13404933.109999999</v>
      </c>
      <c r="CM52" s="7">
        <v>8770604.8599999994</v>
      </c>
      <c r="CN52" s="7">
        <v>284882445.43000001</v>
      </c>
      <c r="CO52" s="7">
        <v>135085459.63</v>
      </c>
      <c r="CP52" s="7">
        <v>10476187.58</v>
      </c>
      <c r="CQ52" s="7">
        <v>9843380.6099999994</v>
      </c>
      <c r="CR52" s="7">
        <v>3083373.04</v>
      </c>
      <c r="CS52" s="7">
        <v>4053324.85</v>
      </c>
      <c r="CT52" s="7">
        <v>1921789.17</v>
      </c>
      <c r="CU52" s="7">
        <v>5225866.8099999996</v>
      </c>
      <c r="CV52" s="7">
        <v>879868.38</v>
      </c>
      <c r="CW52" s="7">
        <v>2953331.67</v>
      </c>
      <c r="CX52" s="7">
        <v>4943490.8600000003</v>
      </c>
      <c r="CY52" s="7">
        <v>947511.26</v>
      </c>
      <c r="CZ52" s="7">
        <v>19126722.670000002</v>
      </c>
      <c r="DA52" s="7">
        <v>2832604.63</v>
      </c>
      <c r="DB52" s="7">
        <v>3775643.33</v>
      </c>
      <c r="DC52" s="7">
        <v>2482884.71</v>
      </c>
      <c r="DD52" s="7">
        <v>2639832.21</v>
      </c>
      <c r="DE52" s="7">
        <v>4436975.28</v>
      </c>
      <c r="DF52" s="7">
        <v>194590474.65000001</v>
      </c>
      <c r="DG52" s="7">
        <v>1671919.58</v>
      </c>
      <c r="DH52" s="7">
        <v>18620226.140000001</v>
      </c>
      <c r="DI52" s="7">
        <v>24194053.559999999</v>
      </c>
      <c r="DJ52" s="7">
        <v>6780881.8600000003</v>
      </c>
      <c r="DK52" s="7">
        <v>4798652.8600000003</v>
      </c>
      <c r="DL52" s="7">
        <v>54770984.890000001</v>
      </c>
      <c r="DM52" s="7">
        <v>3807340.58</v>
      </c>
      <c r="DN52" s="7">
        <v>13692135.33</v>
      </c>
      <c r="DO52" s="7">
        <v>29953416.579999998</v>
      </c>
      <c r="DP52" s="7">
        <v>3111315.5</v>
      </c>
      <c r="DQ52" s="7">
        <v>7276419.96</v>
      </c>
      <c r="DR52" s="7">
        <v>14292407.029999999</v>
      </c>
      <c r="DS52" s="7">
        <v>8233997.4699999997</v>
      </c>
      <c r="DT52" s="7">
        <v>2763245.47</v>
      </c>
      <c r="DU52" s="7">
        <v>4344862.26</v>
      </c>
      <c r="DV52" s="7">
        <v>3124528.13</v>
      </c>
      <c r="DW52" s="7">
        <v>4029914.07</v>
      </c>
      <c r="DX52" s="7">
        <v>3117479.81</v>
      </c>
      <c r="DY52" s="7">
        <v>4293922.6900000004</v>
      </c>
      <c r="DZ52" s="7">
        <v>8404676.8100000005</v>
      </c>
      <c r="EA52" s="7">
        <v>6568508.8700000001</v>
      </c>
      <c r="EB52" s="7">
        <v>6054174.8899999997</v>
      </c>
      <c r="EC52" s="7">
        <v>3648780.23</v>
      </c>
      <c r="ED52" s="7">
        <v>19984637.969999999</v>
      </c>
      <c r="EE52" s="7">
        <v>2818041.78</v>
      </c>
      <c r="EF52" s="7">
        <v>14183383.390000001</v>
      </c>
      <c r="EG52" s="7">
        <v>3388218.96</v>
      </c>
      <c r="EH52" s="7">
        <v>3226075.15</v>
      </c>
      <c r="EI52" s="7">
        <v>153158770.03999999</v>
      </c>
      <c r="EJ52" s="7">
        <v>89860636.480000004</v>
      </c>
      <c r="EK52" s="7">
        <v>6745728.2199999997</v>
      </c>
      <c r="EL52" s="7">
        <v>4784837.3</v>
      </c>
      <c r="EM52" s="7">
        <v>4539087.0999999996</v>
      </c>
      <c r="EN52" s="7">
        <v>10877470.699999999</v>
      </c>
      <c r="EO52" s="7">
        <v>4142254.05</v>
      </c>
      <c r="EP52" s="7">
        <v>4633723.1500000004</v>
      </c>
      <c r="EQ52" s="7">
        <v>25786600.809999999</v>
      </c>
      <c r="ER52" s="7">
        <v>4065453.55</v>
      </c>
      <c r="ES52" s="7">
        <v>2465924.0299999998</v>
      </c>
      <c r="ET52" s="7">
        <v>3588103.27</v>
      </c>
      <c r="EU52" s="7">
        <v>6651736.1100000003</v>
      </c>
      <c r="EV52" s="7">
        <v>1605213.54</v>
      </c>
      <c r="EW52" s="7">
        <v>11222355.869999999</v>
      </c>
      <c r="EX52" s="7">
        <v>3164375.01</v>
      </c>
      <c r="EY52" s="7">
        <v>9334691.9299999997</v>
      </c>
      <c r="EZ52" s="7">
        <v>2298127.4700000002</v>
      </c>
      <c r="FA52" s="7">
        <v>33540856.550000001</v>
      </c>
      <c r="FB52" s="7">
        <v>4114263.6</v>
      </c>
      <c r="FC52" s="7">
        <v>20088977.809999999</v>
      </c>
      <c r="FD52" s="7">
        <v>4473809.7300000004</v>
      </c>
      <c r="FE52" s="7">
        <v>1838739.82</v>
      </c>
      <c r="FF52" s="7">
        <v>3208902.23</v>
      </c>
      <c r="FG52" s="7">
        <v>2367149.6</v>
      </c>
      <c r="FH52" s="7">
        <v>1648743.63</v>
      </c>
      <c r="FI52" s="7">
        <v>17502013.280000001</v>
      </c>
      <c r="FJ52" s="7">
        <v>17907851.670000002</v>
      </c>
      <c r="FK52" s="7">
        <v>22673655.390000001</v>
      </c>
      <c r="FL52" s="7">
        <v>64968370.969999999</v>
      </c>
      <c r="FM52" s="7">
        <v>33437507.920000002</v>
      </c>
      <c r="FN52" s="7">
        <v>204335026.75999999</v>
      </c>
      <c r="FO52" s="7">
        <v>10722320.48</v>
      </c>
      <c r="FP52" s="7">
        <v>21257731.5</v>
      </c>
      <c r="FQ52" s="7">
        <v>9108633.5299999993</v>
      </c>
      <c r="FR52" s="7">
        <v>2711352.46</v>
      </c>
      <c r="FS52" s="7">
        <v>3048835.89</v>
      </c>
      <c r="FT52" s="7">
        <v>1372966.5</v>
      </c>
      <c r="FU52" s="7">
        <v>8853755.3200000003</v>
      </c>
      <c r="FV52" s="7">
        <v>7092069.8600000003</v>
      </c>
      <c r="FW52" s="7">
        <v>3002541.18</v>
      </c>
      <c r="FX52" s="7">
        <v>1220576.27</v>
      </c>
      <c r="FY52" s="7"/>
      <c r="FZ52" s="7">
        <f>SUM(C52:FX52)</f>
        <v>8290757027.8600025</v>
      </c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</row>
    <row r="53" spans="1:256" x14ac:dyDescent="0.2">
      <c r="A53" s="6" t="s">
        <v>510</v>
      </c>
      <c r="B53" s="7" t="s">
        <v>511</v>
      </c>
      <c r="C53" s="7">
        <v>9251.09</v>
      </c>
      <c r="D53" s="7">
        <v>9126.5400000000009</v>
      </c>
      <c r="E53" s="7">
        <v>9486.9</v>
      </c>
      <c r="F53" s="7">
        <v>8973.3799999999992</v>
      </c>
      <c r="G53" s="7">
        <v>9672.14</v>
      </c>
      <c r="H53" s="7">
        <v>9535.82</v>
      </c>
      <c r="I53" s="7">
        <v>9470.92</v>
      </c>
      <c r="J53" s="7">
        <v>9159.25</v>
      </c>
      <c r="K53" s="7">
        <v>12434.63</v>
      </c>
      <c r="L53" s="7">
        <v>9632.4500000000007</v>
      </c>
      <c r="M53" s="7">
        <v>10639.76</v>
      </c>
      <c r="N53" s="7">
        <v>9296.58</v>
      </c>
      <c r="O53" s="7">
        <v>8987.4</v>
      </c>
      <c r="P53" s="7">
        <v>14943.04</v>
      </c>
      <c r="Q53" s="7">
        <v>9851.4500000000007</v>
      </c>
      <c r="R53" s="7">
        <v>8879</v>
      </c>
      <c r="S53" s="7">
        <v>9464.02</v>
      </c>
      <c r="T53" s="7">
        <v>16049.3</v>
      </c>
      <c r="U53" s="7">
        <v>18750.88</v>
      </c>
      <c r="V53" s="7">
        <v>12094.86</v>
      </c>
      <c r="W53" s="7">
        <v>16380.19</v>
      </c>
      <c r="X53" s="7">
        <v>18966.78</v>
      </c>
      <c r="Y53" s="7">
        <v>9195.4500000000007</v>
      </c>
      <c r="Z53" s="7">
        <v>12938.31</v>
      </c>
      <c r="AA53" s="7">
        <v>9115.5400000000009</v>
      </c>
      <c r="AB53" s="7">
        <v>9207.56</v>
      </c>
      <c r="AC53" s="7">
        <v>9383.02</v>
      </c>
      <c r="AD53" s="7">
        <v>9166.65</v>
      </c>
      <c r="AE53" s="7">
        <v>16802.2</v>
      </c>
      <c r="AF53" s="7">
        <v>15411.87</v>
      </c>
      <c r="AG53" s="7">
        <v>10110.93</v>
      </c>
      <c r="AH53" s="7">
        <v>9117.85</v>
      </c>
      <c r="AI53" s="7">
        <v>11361.52</v>
      </c>
      <c r="AJ53" s="7">
        <v>15896.41</v>
      </c>
      <c r="AK53" s="7">
        <v>14563.14</v>
      </c>
      <c r="AL53" s="7">
        <v>12925.63</v>
      </c>
      <c r="AM53" s="7">
        <v>10300.459999999999</v>
      </c>
      <c r="AN53" s="7">
        <v>11687.75</v>
      </c>
      <c r="AO53" s="7">
        <v>9044.76</v>
      </c>
      <c r="AP53" s="7">
        <v>9575.3700000000008</v>
      </c>
      <c r="AQ53" s="7">
        <v>14503.68</v>
      </c>
      <c r="AR53" s="7">
        <v>8999.73</v>
      </c>
      <c r="AS53" s="7">
        <v>9660.49</v>
      </c>
      <c r="AT53" s="7">
        <v>9216.83</v>
      </c>
      <c r="AU53" s="7">
        <v>14202.11</v>
      </c>
      <c r="AV53" s="7">
        <v>12964.6</v>
      </c>
      <c r="AW53" s="7">
        <v>13809.24</v>
      </c>
      <c r="AX53" s="7">
        <v>19849.37</v>
      </c>
      <c r="AY53" s="7">
        <v>10856.82</v>
      </c>
      <c r="AZ53" s="7">
        <v>9624.82</v>
      </c>
      <c r="BA53" s="7">
        <v>8847.5400000000009</v>
      </c>
      <c r="BB53" s="7">
        <v>8847.52</v>
      </c>
      <c r="BC53" s="7">
        <v>9180.5499999999993</v>
      </c>
      <c r="BD53" s="7">
        <v>8847.5400000000009</v>
      </c>
      <c r="BE53" s="7">
        <v>9487.06</v>
      </c>
      <c r="BF53" s="7">
        <v>8845</v>
      </c>
      <c r="BG53" s="7">
        <v>9750.2999999999993</v>
      </c>
      <c r="BH53" s="7">
        <v>10235.620000000001</v>
      </c>
      <c r="BI53" s="7">
        <v>14040.16</v>
      </c>
      <c r="BJ53" s="7">
        <v>8861.91</v>
      </c>
      <c r="BK53" s="7">
        <v>8915.23</v>
      </c>
      <c r="BL53" s="7">
        <v>15429.43</v>
      </c>
      <c r="BM53" s="7">
        <v>12998.57</v>
      </c>
      <c r="BN53" s="7">
        <v>8847.1200000000008</v>
      </c>
      <c r="BO53" s="7">
        <v>9125.77</v>
      </c>
      <c r="BP53" s="7">
        <v>14939.28</v>
      </c>
      <c r="BQ53" s="7">
        <v>9568.5400000000009</v>
      </c>
      <c r="BR53" s="7">
        <v>9020.27</v>
      </c>
      <c r="BS53" s="7">
        <v>9905.82</v>
      </c>
      <c r="BT53" s="7">
        <v>10972.51</v>
      </c>
      <c r="BU53" s="7">
        <v>11201.91</v>
      </c>
      <c r="BV53" s="7">
        <v>9333</v>
      </c>
      <c r="BW53" s="7">
        <v>9171.09</v>
      </c>
      <c r="BX53" s="7">
        <v>19289.849999999999</v>
      </c>
      <c r="BY53" s="7">
        <v>10394.74</v>
      </c>
      <c r="BZ53" s="7">
        <v>13875.28</v>
      </c>
      <c r="CA53" s="7">
        <v>16299.37</v>
      </c>
      <c r="CB53" s="7">
        <v>9106.82</v>
      </c>
      <c r="CC53" s="7">
        <v>14403.12</v>
      </c>
      <c r="CD53" s="7">
        <v>18731.57</v>
      </c>
      <c r="CE53" s="7">
        <v>15533.42</v>
      </c>
      <c r="CF53" s="7">
        <v>15689.54</v>
      </c>
      <c r="CG53" s="7">
        <v>13933.59</v>
      </c>
      <c r="CH53" s="7">
        <v>17258.060000000001</v>
      </c>
      <c r="CI53" s="7">
        <v>9454.1</v>
      </c>
      <c r="CJ53" s="7">
        <v>9712.73</v>
      </c>
      <c r="CK53" s="7">
        <v>9111.1</v>
      </c>
      <c r="CL53" s="7">
        <v>9649.39</v>
      </c>
      <c r="CM53" s="7">
        <v>10305.02</v>
      </c>
      <c r="CN53" s="7">
        <v>8844.4500000000007</v>
      </c>
      <c r="CO53" s="7">
        <v>8847.1</v>
      </c>
      <c r="CP53" s="7">
        <v>9819.2800000000007</v>
      </c>
      <c r="CQ53" s="7">
        <v>10188.780000000001</v>
      </c>
      <c r="CR53" s="7">
        <v>14859.63</v>
      </c>
      <c r="CS53" s="7">
        <v>11296.89</v>
      </c>
      <c r="CT53" s="7">
        <v>17454.939999999999</v>
      </c>
      <c r="CU53" s="7">
        <v>8799.24</v>
      </c>
      <c r="CV53" s="7">
        <v>17597.37</v>
      </c>
      <c r="CW53" s="7">
        <v>14722.49</v>
      </c>
      <c r="CX53" s="7">
        <v>10258.33</v>
      </c>
      <c r="CY53" s="7">
        <v>18950.23</v>
      </c>
      <c r="CZ53" s="7">
        <v>8964.5300000000007</v>
      </c>
      <c r="DA53" s="7">
        <v>14830.39</v>
      </c>
      <c r="DB53" s="7">
        <v>12140.33</v>
      </c>
      <c r="DC53" s="7">
        <v>16070.45</v>
      </c>
      <c r="DD53" s="7">
        <v>15998.98</v>
      </c>
      <c r="DE53" s="7">
        <v>10866.95</v>
      </c>
      <c r="DF53" s="7">
        <v>8847.23</v>
      </c>
      <c r="DG53" s="7">
        <v>18413.21</v>
      </c>
      <c r="DH53" s="7">
        <v>8847.39</v>
      </c>
      <c r="DI53" s="7">
        <v>8953.4699999999993</v>
      </c>
      <c r="DJ53" s="7">
        <v>10104.129999999999</v>
      </c>
      <c r="DK53" s="7">
        <v>10324.120000000001</v>
      </c>
      <c r="DL53" s="7">
        <v>9261.7099999999991</v>
      </c>
      <c r="DM53" s="7">
        <v>14621.12</v>
      </c>
      <c r="DN53" s="7">
        <v>9466.35</v>
      </c>
      <c r="DO53" s="7">
        <v>9162.0300000000007</v>
      </c>
      <c r="DP53" s="7">
        <v>15140.22</v>
      </c>
      <c r="DQ53" s="7">
        <v>9873.0300000000007</v>
      </c>
      <c r="DR53" s="7">
        <v>9777.27</v>
      </c>
      <c r="DS53" s="7">
        <v>10176.74</v>
      </c>
      <c r="DT53" s="7">
        <v>16646.060000000001</v>
      </c>
      <c r="DU53" s="7">
        <v>11189.45</v>
      </c>
      <c r="DV53" s="7">
        <v>14093.5</v>
      </c>
      <c r="DW53" s="7">
        <v>11759.31</v>
      </c>
      <c r="DX53" s="7">
        <v>17563.27</v>
      </c>
      <c r="DY53" s="7">
        <v>12875.33</v>
      </c>
      <c r="DZ53" s="7">
        <v>10063.07</v>
      </c>
      <c r="EA53" s="7">
        <v>10370.24</v>
      </c>
      <c r="EB53" s="7">
        <v>9973.93</v>
      </c>
      <c r="EC53" s="7">
        <v>11398.88</v>
      </c>
      <c r="ED53" s="7">
        <v>12045.47</v>
      </c>
      <c r="EE53" s="7">
        <v>14886.64</v>
      </c>
      <c r="EF53" s="7">
        <v>9349.01</v>
      </c>
      <c r="EG53" s="7">
        <v>11768.74</v>
      </c>
      <c r="EH53" s="7">
        <v>12626.52</v>
      </c>
      <c r="EI53" s="7">
        <v>9494.27</v>
      </c>
      <c r="EJ53" s="7">
        <v>8840.2900000000009</v>
      </c>
      <c r="EK53" s="7">
        <v>9609.2999999999993</v>
      </c>
      <c r="EL53" s="7">
        <v>9869.7099999999991</v>
      </c>
      <c r="EM53" s="7">
        <v>10437.08</v>
      </c>
      <c r="EN53" s="7">
        <v>9508.2800000000007</v>
      </c>
      <c r="EO53" s="7">
        <v>11180.17</v>
      </c>
      <c r="EP53" s="7">
        <v>11745.81</v>
      </c>
      <c r="EQ53" s="7">
        <v>9294.14</v>
      </c>
      <c r="ER53" s="7">
        <v>12893.92</v>
      </c>
      <c r="ES53" s="7">
        <v>16191.23</v>
      </c>
      <c r="ET53" s="7">
        <v>16018.32</v>
      </c>
      <c r="EU53" s="7">
        <v>10659.83</v>
      </c>
      <c r="EV53" s="7">
        <v>19339.919999999998</v>
      </c>
      <c r="EW53" s="7">
        <v>12362.15</v>
      </c>
      <c r="EX53" s="7">
        <v>15696.3</v>
      </c>
      <c r="EY53" s="7">
        <v>9043.49</v>
      </c>
      <c r="EZ53" s="7">
        <v>16264.17</v>
      </c>
      <c r="FA53" s="7">
        <v>9676.27</v>
      </c>
      <c r="FB53" s="7">
        <v>11853.25</v>
      </c>
      <c r="FC53" s="7">
        <v>8983.1299999999992</v>
      </c>
      <c r="FD53" s="7">
        <v>11060.1</v>
      </c>
      <c r="FE53" s="7">
        <v>17851.84</v>
      </c>
      <c r="FF53" s="7">
        <v>14280.83</v>
      </c>
      <c r="FG53" s="7">
        <v>17029.849999999999</v>
      </c>
      <c r="FH53" s="7">
        <v>18157.97</v>
      </c>
      <c r="FI53" s="7">
        <v>9254.94</v>
      </c>
      <c r="FJ53" s="7">
        <v>8870.5400000000009</v>
      </c>
      <c r="FK53" s="7">
        <v>8995.7000000000007</v>
      </c>
      <c r="FL53" s="7">
        <v>8847.5400000000009</v>
      </c>
      <c r="FM53" s="7">
        <v>8847.5400000000009</v>
      </c>
      <c r="FN53" s="7">
        <v>9197.57</v>
      </c>
      <c r="FO53" s="7">
        <v>9472.85</v>
      </c>
      <c r="FP53" s="7">
        <v>9411.91</v>
      </c>
      <c r="FQ53" s="7">
        <v>9595.11</v>
      </c>
      <c r="FR53" s="7">
        <v>15600.42</v>
      </c>
      <c r="FS53" s="7">
        <v>14483.78</v>
      </c>
      <c r="FT53" s="7">
        <v>19016.16</v>
      </c>
      <c r="FU53" s="7">
        <v>10247.4</v>
      </c>
      <c r="FV53" s="7">
        <v>9843.26</v>
      </c>
      <c r="FW53" s="7">
        <v>15202.74</v>
      </c>
      <c r="FX53" s="7">
        <v>20174.810000000001</v>
      </c>
      <c r="FY53" s="7"/>
      <c r="FZ53" s="7">
        <f>FZ52/FZ22</f>
        <v>9304.0666481350436</v>
      </c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</row>
    <row r="54" spans="1:256" x14ac:dyDescent="0.2">
      <c r="A54" s="7"/>
      <c r="B54" s="7"/>
      <c r="C54" s="7" t="s">
        <v>2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ht="15.75" x14ac:dyDescent="0.25">
      <c r="A55" s="7"/>
      <c r="B55" s="44" t="s">
        <v>512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x14ac:dyDescent="0.2">
      <c r="A56" s="6" t="s">
        <v>513</v>
      </c>
      <c r="B56" s="7" t="s">
        <v>514</v>
      </c>
      <c r="C56" s="7">
        <v>503186.39</v>
      </c>
      <c r="D56" s="7">
        <v>2105916.62</v>
      </c>
      <c r="E56" s="7">
        <v>447876.03</v>
      </c>
      <c r="F56" s="7">
        <v>1544838.46</v>
      </c>
      <c r="G56" s="7">
        <v>120544.73</v>
      </c>
      <c r="H56" s="7">
        <v>83289.009999999995</v>
      </c>
      <c r="I56" s="7">
        <v>638321.55000000005</v>
      </c>
      <c r="J56" s="7">
        <v>129068.47</v>
      </c>
      <c r="K56" s="7">
        <v>34910.86</v>
      </c>
      <c r="L56" s="7">
        <v>152316.35</v>
      </c>
      <c r="M56" s="7">
        <v>158649.84</v>
      </c>
      <c r="N56" s="7">
        <v>4898832.59</v>
      </c>
      <c r="O56" s="7">
        <v>1315675.21</v>
      </c>
      <c r="P56" s="7">
        <v>19055.29</v>
      </c>
      <c r="Q56" s="7">
        <v>1992580.69</v>
      </c>
      <c r="R56" s="7">
        <v>60890.81</v>
      </c>
      <c r="S56" s="7">
        <v>180914.02</v>
      </c>
      <c r="T56" s="7">
        <v>29524.1</v>
      </c>
      <c r="U56" s="7">
        <v>8965.65</v>
      </c>
      <c r="V56" s="7">
        <v>34162.86</v>
      </c>
      <c r="W56" s="7">
        <v>7571.4</v>
      </c>
      <c r="X56" s="7">
        <v>10629.65</v>
      </c>
      <c r="Y56" s="7">
        <v>32694.26</v>
      </c>
      <c r="Z56" s="7">
        <v>37440.92</v>
      </c>
      <c r="AA56" s="7">
        <v>2081964.77</v>
      </c>
      <c r="AB56" s="7">
        <v>3487098.64</v>
      </c>
      <c r="AC56" s="7">
        <v>75871.97</v>
      </c>
      <c r="AD56" s="7">
        <v>62272.56</v>
      </c>
      <c r="AE56" s="7">
        <v>45070.2</v>
      </c>
      <c r="AF56" s="7">
        <v>25744.2</v>
      </c>
      <c r="AG56" s="7">
        <v>177948.71</v>
      </c>
      <c r="AH56" s="7">
        <v>67585.429999999993</v>
      </c>
      <c r="AI56" s="7">
        <v>23729.63</v>
      </c>
      <c r="AJ56" s="7">
        <v>20059.22</v>
      </c>
      <c r="AK56" s="7">
        <v>38204.9</v>
      </c>
      <c r="AL56" s="7">
        <v>42480.28</v>
      </c>
      <c r="AM56" s="7">
        <v>23844.42</v>
      </c>
      <c r="AN56" s="7">
        <v>36592.01</v>
      </c>
      <c r="AO56" s="7">
        <v>218742.09</v>
      </c>
      <c r="AP56" s="7">
        <v>6128926.8099999996</v>
      </c>
      <c r="AQ56" s="7">
        <v>50594.67</v>
      </c>
      <c r="AR56" s="7">
        <v>4955776.8</v>
      </c>
      <c r="AS56" s="7">
        <v>526741.32999999996</v>
      </c>
      <c r="AT56" s="7">
        <v>253673</v>
      </c>
      <c r="AU56" s="7">
        <v>44847.66</v>
      </c>
      <c r="AV56" s="7">
        <v>62326.080000000002</v>
      </c>
      <c r="AW56" s="7">
        <v>24267.43</v>
      </c>
      <c r="AX56" s="7">
        <v>14747.64</v>
      </c>
      <c r="AY56" s="7">
        <v>94513.43</v>
      </c>
      <c r="AZ56" s="7">
        <v>670977.11</v>
      </c>
      <c r="BA56" s="7">
        <v>858536.06</v>
      </c>
      <c r="BB56" s="7">
        <v>860557.3</v>
      </c>
      <c r="BC56" s="7">
        <v>1036959.24</v>
      </c>
      <c r="BD56" s="7">
        <v>78330.649999999994</v>
      </c>
      <c r="BE56" s="7">
        <v>124578.28</v>
      </c>
      <c r="BF56" s="7">
        <v>1788255.97</v>
      </c>
      <c r="BG56" s="7">
        <v>148111.12</v>
      </c>
      <c r="BH56" s="7">
        <v>90898.39</v>
      </c>
      <c r="BI56" s="7">
        <v>102355.83</v>
      </c>
      <c r="BJ56" s="7">
        <v>519266.42</v>
      </c>
      <c r="BK56" s="7">
        <v>981547.78</v>
      </c>
      <c r="BL56" s="7">
        <v>29566.400000000001</v>
      </c>
      <c r="BM56" s="7">
        <v>71640.53</v>
      </c>
      <c r="BN56" s="7">
        <v>160022.64000000001</v>
      </c>
      <c r="BO56" s="7">
        <v>158318.71</v>
      </c>
      <c r="BP56" s="7">
        <v>46119.7</v>
      </c>
      <c r="BQ56" s="7">
        <v>379715.48</v>
      </c>
      <c r="BR56" s="7">
        <v>509852.49</v>
      </c>
      <c r="BS56" s="7">
        <v>61069.56</v>
      </c>
      <c r="BT56" s="7">
        <v>55534.54</v>
      </c>
      <c r="BU56" s="7">
        <v>50279.75</v>
      </c>
      <c r="BV56" s="7">
        <v>146396.73000000001</v>
      </c>
      <c r="BW56" s="7">
        <v>116539.63</v>
      </c>
      <c r="BX56" s="7">
        <v>1760.98</v>
      </c>
      <c r="BY56" s="7">
        <v>61770.559999999998</v>
      </c>
      <c r="BZ56" s="7">
        <v>0</v>
      </c>
      <c r="CA56" s="7">
        <v>4113.17</v>
      </c>
      <c r="CB56" s="7">
        <v>5205558.92</v>
      </c>
      <c r="CC56" s="7">
        <v>21698.15</v>
      </c>
      <c r="CD56" s="7">
        <v>17246.490000000002</v>
      </c>
      <c r="CE56" s="7">
        <v>44527.34</v>
      </c>
      <c r="CF56" s="7">
        <v>32157.83</v>
      </c>
      <c r="CG56" s="7">
        <v>20046.55</v>
      </c>
      <c r="CH56" s="7">
        <v>13499.38</v>
      </c>
      <c r="CI56" s="7">
        <v>58385.79</v>
      </c>
      <c r="CJ56" s="7">
        <v>92317.29</v>
      </c>
      <c r="CK56" s="7">
        <v>362760.51</v>
      </c>
      <c r="CL56" s="7">
        <v>127005.13</v>
      </c>
      <c r="CM56" s="7">
        <v>123787.94</v>
      </c>
      <c r="CN56" s="7">
        <v>2019800.59</v>
      </c>
      <c r="CO56" s="7">
        <v>1160899.8999999999</v>
      </c>
      <c r="CP56" s="7">
        <v>64806.96</v>
      </c>
      <c r="CQ56" s="7">
        <v>39785.040000000001</v>
      </c>
      <c r="CR56" s="7">
        <v>38062.800000000003</v>
      </c>
      <c r="CS56" s="7">
        <v>36337.89</v>
      </c>
      <c r="CT56" s="7">
        <v>17071.46</v>
      </c>
      <c r="CU56" s="7">
        <v>20918.71</v>
      </c>
      <c r="CV56" s="7">
        <v>21564.32</v>
      </c>
      <c r="CW56" s="7">
        <v>34644.75</v>
      </c>
      <c r="CX56" s="7">
        <v>38061.4</v>
      </c>
      <c r="CY56" s="7">
        <v>29155.23</v>
      </c>
      <c r="CZ56" s="7">
        <v>119601.1</v>
      </c>
      <c r="DA56" s="7">
        <v>30405.97</v>
      </c>
      <c r="DB56" s="7">
        <v>33573.78</v>
      </c>
      <c r="DC56" s="7">
        <v>38778.959999999999</v>
      </c>
      <c r="DD56" s="7">
        <v>7841.8</v>
      </c>
      <c r="DE56" s="7">
        <v>20094.740000000002</v>
      </c>
      <c r="DF56" s="7">
        <v>1763639.31</v>
      </c>
      <c r="DG56" s="7">
        <v>4983.37</v>
      </c>
      <c r="DH56" s="7">
        <v>171979.33</v>
      </c>
      <c r="DI56" s="7">
        <v>245473.5</v>
      </c>
      <c r="DJ56" s="7">
        <v>56236.78</v>
      </c>
      <c r="DK56" s="7">
        <v>34332.97</v>
      </c>
      <c r="DL56" s="7">
        <v>357828.6</v>
      </c>
      <c r="DM56" s="7">
        <v>49031.83</v>
      </c>
      <c r="DN56" s="7">
        <v>105088.01</v>
      </c>
      <c r="DO56" s="7">
        <v>221374.28</v>
      </c>
      <c r="DP56" s="7">
        <v>22277.15</v>
      </c>
      <c r="DQ56" s="7">
        <v>0</v>
      </c>
      <c r="DR56" s="7">
        <v>51794.31</v>
      </c>
      <c r="DS56" s="7">
        <v>42698.14</v>
      </c>
      <c r="DT56" s="7">
        <v>7068.97</v>
      </c>
      <c r="DU56" s="7">
        <v>35602.639999999999</v>
      </c>
      <c r="DV56" s="7">
        <v>22220.400000000001</v>
      </c>
      <c r="DW56" s="7">
        <v>13605.11</v>
      </c>
      <c r="DX56" s="7">
        <v>7770.74</v>
      </c>
      <c r="DY56" s="7">
        <v>52991.77</v>
      </c>
      <c r="DZ56" s="7">
        <v>147450.71</v>
      </c>
      <c r="EA56" s="7">
        <v>55160.01</v>
      </c>
      <c r="EB56" s="7">
        <v>54444.7</v>
      </c>
      <c r="EC56" s="7">
        <v>33877.86</v>
      </c>
      <c r="ED56" s="7">
        <v>205530.56</v>
      </c>
      <c r="EE56" s="7">
        <v>12507.22</v>
      </c>
      <c r="EF56" s="7">
        <v>46409.23</v>
      </c>
      <c r="EG56" s="7">
        <v>35868.29</v>
      </c>
      <c r="EH56" s="7">
        <v>14889.7</v>
      </c>
      <c r="EI56" s="7">
        <v>497722.33</v>
      </c>
      <c r="EJ56" s="7">
        <v>617245.06999999995</v>
      </c>
      <c r="EK56" s="7">
        <v>53914.85</v>
      </c>
      <c r="EL56" s="7">
        <v>50967.85</v>
      </c>
      <c r="EM56" s="7">
        <v>32335.46</v>
      </c>
      <c r="EN56" s="7">
        <v>44724.62</v>
      </c>
      <c r="EO56" s="7">
        <v>28912.39</v>
      </c>
      <c r="EP56" s="7">
        <v>38898.79</v>
      </c>
      <c r="EQ56" s="7">
        <v>200045.14</v>
      </c>
      <c r="ER56" s="7">
        <v>86631.88</v>
      </c>
      <c r="ES56" s="7">
        <v>26244.51</v>
      </c>
      <c r="ET56" s="7">
        <v>42564.38</v>
      </c>
      <c r="EU56" s="7">
        <v>37238.18</v>
      </c>
      <c r="EV56" s="7">
        <v>0</v>
      </c>
      <c r="EW56" s="7">
        <v>40988.699999999997</v>
      </c>
      <c r="EX56" s="7">
        <v>20879.43</v>
      </c>
      <c r="EY56" s="7">
        <v>11279.67</v>
      </c>
      <c r="EZ56" s="7">
        <v>18147.68</v>
      </c>
      <c r="FA56" s="7">
        <v>255066.8</v>
      </c>
      <c r="FB56" s="7">
        <v>89541.13</v>
      </c>
      <c r="FC56" s="7">
        <v>226345.25</v>
      </c>
      <c r="FD56" s="7">
        <v>64014.96</v>
      </c>
      <c r="FE56" s="7">
        <v>33955.5</v>
      </c>
      <c r="FF56" s="7">
        <v>34634.480000000003</v>
      </c>
      <c r="FG56" s="7">
        <v>21180.02</v>
      </c>
      <c r="FH56" s="7">
        <v>29317.86</v>
      </c>
      <c r="FI56" s="7">
        <v>116607.16</v>
      </c>
      <c r="FJ56" s="7">
        <v>125379.81</v>
      </c>
      <c r="FK56" s="7">
        <v>242350.46</v>
      </c>
      <c r="FL56" s="7">
        <v>395316.38</v>
      </c>
      <c r="FM56" s="7">
        <v>184130.53</v>
      </c>
      <c r="FN56" s="7">
        <v>1075734.6200000001</v>
      </c>
      <c r="FO56" s="7">
        <v>134696.56</v>
      </c>
      <c r="FP56" s="7">
        <v>250250.17</v>
      </c>
      <c r="FQ56" s="7">
        <v>146271.71</v>
      </c>
      <c r="FR56" s="7">
        <v>27861.98</v>
      </c>
      <c r="FS56" s="7">
        <v>34810.04</v>
      </c>
      <c r="FT56" s="7">
        <v>37057.160000000003</v>
      </c>
      <c r="FU56" s="7">
        <v>40421.660000000003</v>
      </c>
      <c r="FV56" s="7">
        <v>106248.95</v>
      </c>
      <c r="FW56" s="7">
        <v>52500.84</v>
      </c>
      <c r="FX56" s="7">
        <v>16793.46</v>
      </c>
      <c r="FY56" s="7">
        <v>378098.36000000004</v>
      </c>
      <c r="FZ56" s="7">
        <f>SUM(C56:FX56)</f>
        <v>61596315.290000007</v>
      </c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x14ac:dyDescent="0.2">
      <c r="A57" s="6" t="s">
        <v>515</v>
      </c>
      <c r="B57" s="7" t="s">
        <v>516</v>
      </c>
      <c r="C57" s="65">
        <v>0</v>
      </c>
      <c r="D57" s="65">
        <v>2151324.4487864953</v>
      </c>
      <c r="E57" s="65">
        <v>46374.652799146177</v>
      </c>
      <c r="F57" s="65">
        <v>476131.35971338273</v>
      </c>
      <c r="G57" s="65">
        <v>39999.70369501142</v>
      </c>
      <c r="H57" s="65">
        <v>9637.6608708022377</v>
      </c>
      <c r="I57" s="65">
        <v>431092.87681242789</v>
      </c>
      <c r="J57" s="65">
        <v>47594.377017023093</v>
      </c>
      <c r="K57" s="65">
        <v>73926.450175604594</v>
      </c>
      <c r="L57" s="65">
        <v>211050.27972607591</v>
      </c>
      <c r="M57" s="65">
        <v>14311.529133275159</v>
      </c>
      <c r="N57" s="65">
        <v>2865977.1329343263</v>
      </c>
      <c r="O57" s="65">
        <v>335992.06194389489</v>
      </c>
      <c r="P57" s="65">
        <v>21579.285942906983</v>
      </c>
      <c r="Q57" s="65">
        <v>565480.97852182959</v>
      </c>
      <c r="R57" s="65">
        <v>16230.057727555988</v>
      </c>
      <c r="S57" s="65">
        <v>31302.232138893953</v>
      </c>
      <c r="T57" s="65">
        <v>40544.207563748882</v>
      </c>
      <c r="U57" s="65">
        <v>0</v>
      </c>
      <c r="V57" s="65">
        <v>18056.266601989802</v>
      </c>
      <c r="W57" s="65">
        <v>0</v>
      </c>
      <c r="X57" s="65">
        <v>0</v>
      </c>
      <c r="Y57" s="65">
        <v>17282.314559339004</v>
      </c>
      <c r="Z57" s="65">
        <v>56661.100540101375</v>
      </c>
      <c r="AA57" s="65">
        <v>875534.09258134756</v>
      </c>
      <c r="AB57" s="65">
        <v>1366496.0207762909</v>
      </c>
      <c r="AC57" s="65">
        <v>0</v>
      </c>
      <c r="AD57" s="65">
        <v>0</v>
      </c>
      <c r="AE57" s="65">
        <v>45900.430754075744</v>
      </c>
      <c r="AF57" s="65">
        <v>40076.71816068465</v>
      </c>
      <c r="AG57" s="65">
        <v>0</v>
      </c>
      <c r="AH57" s="65">
        <v>187191.75036502266</v>
      </c>
      <c r="AI57" s="65">
        <v>20685.528399584571</v>
      </c>
      <c r="AJ57" s="65">
        <v>2665.6535086340896</v>
      </c>
      <c r="AK57" s="65">
        <v>0</v>
      </c>
      <c r="AL57" s="65">
        <v>20850.654752809638</v>
      </c>
      <c r="AM57" s="65">
        <v>22637.718470665248</v>
      </c>
      <c r="AN57" s="65">
        <v>0</v>
      </c>
      <c r="AO57" s="65">
        <v>277761.95602829679</v>
      </c>
      <c r="AP57" s="65">
        <v>2462596.2934061945</v>
      </c>
      <c r="AQ57" s="65">
        <v>18433.694969424625</v>
      </c>
      <c r="AR57" s="65">
        <v>720772.37420532573</v>
      </c>
      <c r="AS57" s="65">
        <v>42493.337119196811</v>
      </c>
      <c r="AT57" s="65">
        <v>37123.260227352002</v>
      </c>
      <c r="AU57" s="65">
        <v>0</v>
      </c>
      <c r="AV57" s="65">
        <v>29251.674491166148</v>
      </c>
      <c r="AW57" s="65">
        <v>12501.04958238496</v>
      </c>
      <c r="AX57" s="65">
        <v>0</v>
      </c>
      <c r="AY57" s="65">
        <v>79251.586815982097</v>
      </c>
      <c r="AZ57" s="65">
        <v>47221.477673076399</v>
      </c>
      <c r="BA57" s="65">
        <v>437206.65440276341</v>
      </c>
      <c r="BB57" s="65">
        <v>232436.4348047958</v>
      </c>
      <c r="BC57" s="65">
        <v>819685.4199168433</v>
      </c>
      <c r="BD57" s="65">
        <v>152793.63234831081</v>
      </c>
      <c r="BE57" s="65">
        <v>222719.59799325519</v>
      </c>
      <c r="BF57" s="65">
        <v>503724.21318354382</v>
      </c>
      <c r="BG57" s="65">
        <v>49485.992031414222</v>
      </c>
      <c r="BH57" s="65">
        <v>64330.217859580138</v>
      </c>
      <c r="BI57" s="65">
        <v>0</v>
      </c>
      <c r="BJ57" s="65">
        <v>110686.95110906569</v>
      </c>
      <c r="BK57" s="65">
        <v>601501.95724602777</v>
      </c>
      <c r="BL57" s="65">
        <v>0</v>
      </c>
      <c r="BM57" s="65">
        <v>73996.507789152689</v>
      </c>
      <c r="BN57" s="65">
        <v>9531.4010900645553</v>
      </c>
      <c r="BO57" s="65">
        <v>66584.480765152446</v>
      </c>
      <c r="BP57" s="65">
        <v>0</v>
      </c>
      <c r="BQ57" s="65">
        <v>0</v>
      </c>
      <c r="BR57" s="65">
        <v>39854.484238126955</v>
      </c>
      <c r="BS57" s="65">
        <v>0</v>
      </c>
      <c r="BT57" s="65">
        <v>0</v>
      </c>
      <c r="BU57" s="65">
        <v>37619.211415504025</v>
      </c>
      <c r="BV57" s="65">
        <v>17140.816971326047</v>
      </c>
      <c r="BW57" s="65">
        <v>57189.353563873497</v>
      </c>
      <c r="BX57" s="65">
        <v>0</v>
      </c>
      <c r="BY57" s="65">
        <v>7789.2218292786101</v>
      </c>
      <c r="BZ57" s="65">
        <v>7428.1041465105936</v>
      </c>
      <c r="CA57" s="65">
        <v>0</v>
      </c>
      <c r="CB57" s="65">
        <v>3053115.6708643627</v>
      </c>
      <c r="CC57" s="65">
        <v>5721.0267385155794</v>
      </c>
      <c r="CD57" s="65">
        <v>0</v>
      </c>
      <c r="CE57" s="65">
        <v>11932.991127433772</v>
      </c>
      <c r="CF57" s="65">
        <v>735.16687035394773</v>
      </c>
      <c r="CG57" s="65">
        <v>12642.869592555555</v>
      </c>
      <c r="CH57" s="65">
        <v>0</v>
      </c>
      <c r="CI57" s="65">
        <v>34951.822687269036</v>
      </c>
      <c r="CJ57" s="65">
        <v>47105.778802117064</v>
      </c>
      <c r="CK57" s="65">
        <v>154472.36059501168</v>
      </c>
      <c r="CL57" s="65">
        <v>142331.78788979616</v>
      </c>
      <c r="CM57" s="65">
        <v>66230.385064477043</v>
      </c>
      <c r="CN57" s="65">
        <v>1731013.4479745834</v>
      </c>
      <c r="CO57" s="65">
        <v>731806.74176159489</v>
      </c>
      <c r="CP57" s="65">
        <v>22145.429593281802</v>
      </c>
      <c r="CQ57" s="65">
        <v>30191.112114630068</v>
      </c>
      <c r="CR57" s="65">
        <v>26725.728064576637</v>
      </c>
      <c r="CS57" s="65">
        <v>10017.719117983012</v>
      </c>
      <c r="CT57" s="65">
        <v>29807.464839833232</v>
      </c>
      <c r="CU57" s="65">
        <v>25367.658748373004</v>
      </c>
      <c r="CV57" s="65">
        <v>4868.887204071445</v>
      </c>
      <c r="CW57" s="65">
        <v>0</v>
      </c>
      <c r="CX57" s="65">
        <v>44785.343421416226</v>
      </c>
      <c r="CY57" s="65">
        <v>0</v>
      </c>
      <c r="CZ57" s="65">
        <v>114579.02731522695</v>
      </c>
      <c r="DA57" s="65">
        <v>5992.86900950575</v>
      </c>
      <c r="DB57" s="65">
        <v>46512.989271663333</v>
      </c>
      <c r="DC57" s="65">
        <v>41561.245645565061</v>
      </c>
      <c r="DD57" s="65">
        <v>3788.8843968320043</v>
      </c>
      <c r="DE57" s="65">
        <v>17846.769326256039</v>
      </c>
      <c r="DF57" s="65">
        <v>1925780.1169479103</v>
      </c>
      <c r="DG57" s="65">
        <v>0</v>
      </c>
      <c r="DH57" s="65">
        <v>8947.9825284974559</v>
      </c>
      <c r="DI57" s="65">
        <v>107801.41151439527</v>
      </c>
      <c r="DJ57" s="65">
        <v>28743.903767647767</v>
      </c>
      <c r="DK57" s="65">
        <v>0</v>
      </c>
      <c r="DL57" s="65">
        <v>37833.746051240327</v>
      </c>
      <c r="DM57" s="65">
        <v>17840.912017838662</v>
      </c>
      <c r="DN57" s="65">
        <v>33118.461978384534</v>
      </c>
      <c r="DO57" s="65">
        <v>64393.788577769767</v>
      </c>
      <c r="DP57" s="65">
        <v>15383.717003126309</v>
      </c>
      <c r="DQ57" s="65">
        <v>24207.352440920811</v>
      </c>
      <c r="DR57" s="65">
        <v>18187.268705706079</v>
      </c>
      <c r="DS57" s="65">
        <v>79835.447941853708</v>
      </c>
      <c r="DT57" s="65">
        <v>0</v>
      </c>
      <c r="DU57" s="65">
        <v>42429.31148753388</v>
      </c>
      <c r="DV57" s="65">
        <v>16766.91257976164</v>
      </c>
      <c r="DW57" s="65">
        <v>14898.749573943876</v>
      </c>
      <c r="DX57" s="65">
        <v>7102.2547363629546</v>
      </c>
      <c r="DY57" s="65">
        <v>0</v>
      </c>
      <c r="DZ57" s="65">
        <v>25532.946584394838</v>
      </c>
      <c r="EA57" s="65">
        <v>0</v>
      </c>
      <c r="EB57" s="65">
        <v>37858.727554349724</v>
      </c>
      <c r="EC57" s="65">
        <v>50069.498861790118</v>
      </c>
      <c r="ED57" s="65">
        <v>95783.400731936796</v>
      </c>
      <c r="EE57" s="65">
        <v>0</v>
      </c>
      <c r="EF57" s="65">
        <v>13756.312455290092</v>
      </c>
      <c r="EG57" s="65">
        <v>0</v>
      </c>
      <c r="EH57" s="65">
        <v>8322.3093204420402</v>
      </c>
      <c r="EI57" s="65">
        <v>249384.59364351808</v>
      </c>
      <c r="EJ57" s="65">
        <v>194622.17164804388</v>
      </c>
      <c r="EK57" s="65">
        <v>23609.396457269948</v>
      </c>
      <c r="EL57" s="65">
        <v>30670.433681357852</v>
      </c>
      <c r="EM57" s="65">
        <v>7357.3107495921158</v>
      </c>
      <c r="EN57" s="65">
        <v>39209.703500746706</v>
      </c>
      <c r="EO57" s="65">
        <v>9699.0211058905588</v>
      </c>
      <c r="EP57" s="65">
        <v>21610.085344628013</v>
      </c>
      <c r="EQ57" s="65">
        <v>65757.086731140051</v>
      </c>
      <c r="ER57" s="65">
        <v>10844.343885564</v>
      </c>
      <c r="ES57" s="65">
        <v>0</v>
      </c>
      <c r="ET57" s="65">
        <v>0</v>
      </c>
      <c r="EU57" s="65">
        <v>20511.554395526553</v>
      </c>
      <c r="EV57" s="65">
        <v>0</v>
      </c>
      <c r="EW57" s="65">
        <v>57608.997969970493</v>
      </c>
      <c r="EX57" s="65">
        <v>6532.0490180184452</v>
      </c>
      <c r="EY57" s="65">
        <v>71816.556311510052</v>
      </c>
      <c r="EZ57" s="65">
        <v>17412.5476024708</v>
      </c>
      <c r="FA57" s="65">
        <v>50136.005047721752</v>
      </c>
      <c r="FB57" s="65">
        <v>6573.8920620501231</v>
      </c>
      <c r="FC57" s="65">
        <v>17417.276556844623</v>
      </c>
      <c r="FD57" s="65">
        <v>41665.606105532177</v>
      </c>
      <c r="FE57" s="65">
        <v>16368.775566909819</v>
      </c>
      <c r="FF57" s="65">
        <v>4876.0813688840381</v>
      </c>
      <c r="FG57" s="65">
        <v>5957.4947833554561</v>
      </c>
      <c r="FH57" s="65">
        <v>20913.581256575621</v>
      </c>
      <c r="FI57" s="65">
        <v>60582.516582118726</v>
      </c>
      <c r="FJ57" s="65">
        <v>72953.492652739777</v>
      </c>
      <c r="FK57" s="65">
        <v>49479.054368339574</v>
      </c>
      <c r="FL57" s="65">
        <v>125940.61516041911</v>
      </c>
      <c r="FM57" s="65">
        <v>108036.26444637541</v>
      </c>
      <c r="FN57" s="65">
        <v>249642.16267307618</v>
      </c>
      <c r="FO57" s="65">
        <v>176792.98734302152</v>
      </c>
      <c r="FP57" s="65">
        <v>20090.35099455891</v>
      </c>
      <c r="FQ57" s="65">
        <v>31955.535474225806</v>
      </c>
      <c r="FR57" s="65">
        <v>30483.504886254232</v>
      </c>
      <c r="FS57" s="65">
        <v>16344.583180462638</v>
      </c>
      <c r="FT57" s="65">
        <v>24197.520747090482</v>
      </c>
      <c r="FU57" s="65">
        <v>21093.260011776965</v>
      </c>
      <c r="FV57" s="65">
        <v>22613.924583282733</v>
      </c>
      <c r="FW57" s="65">
        <v>0</v>
      </c>
      <c r="FX57" s="65">
        <v>14964.793073622244</v>
      </c>
      <c r="FY57" s="7">
        <v>146091.25543520306</v>
      </c>
      <c r="FZ57" s="7">
        <f t="shared" ref="FZ57:FZ63" si="18">SUM(C57:FX57)</f>
        <v>28398269.744564779</v>
      </c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</row>
    <row r="58" spans="1:256" x14ac:dyDescent="0.2">
      <c r="A58" s="6" t="s">
        <v>517</v>
      </c>
      <c r="B58" s="7" t="s">
        <v>518</v>
      </c>
      <c r="C58" s="7">
        <v>463934.66</v>
      </c>
      <c r="D58" s="7">
        <v>1329600.68</v>
      </c>
      <c r="E58" s="7">
        <v>540036.64</v>
      </c>
      <c r="F58" s="7">
        <v>658215.38000000012</v>
      </c>
      <c r="G58" s="7">
        <v>35490.33</v>
      </c>
      <c r="H58" s="7">
        <v>22318.59</v>
      </c>
      <c r="I58" s="7">
        <v>514791.52</v>
      </c>
      <c r="J58" s="7">
        <v>62199.46</v>
      </c>
      <c r="K58" s="7">
        <v>1829.4</v>
      </c>
      <c r="L58" s="7">
        <v>46832.43</v>
      </c>
      <c r="M58" s="7">
        <v>76468.77</v>
      </c>
      <c r="N58" s="7">
        <v>1561571.6</v>
      </c>
      <c r="O58" s="7">
        <v>140131.66</v>
      </c>
      <c r="P58" s="7">
        <v>9146.93</v>
      </c>
      <c r="Q58" s="7">
        <v>3366819.53</v>
      </c>
      <c r="R58" s="7">
        <v>33294.99</v>
      </c>
      <c r="S58" s="7">
        <v>18293.88</v>
      </c>
      <c r="T58" s="7">
        <v>365.88</v>
      </c>
      <c r="U58" s="7">
        <v>0</v>
      </c>
      <c r="V58" s="7">
        <v>0</v>
      </c>
      <c r="W58" s="7">
        <v>1097.6400000000001</v>
      </c>
      <c r="X58" s="7">
        <v>0</v>
      </c>
      <c r="Y58" s="7">
        <v>1097.6400000000001</v>
      </c>
      <c r="Z58" s="7">
        <v>1097.6400000000001</v>
      </c>
      <c r="AA58" s="7">
        <v>813347.74</v>
      </c>
      <c r="AB58" s="7">
        <v>537475.64</v>
      </c>
      <c r="AC58" s="7">
        <v>4756.4399999999996</v>
      </c>
      <c r="AD58" s="7">
        <v>7317.59</v>
      </c>
      <c r="AE58" s="7">
        <v>1097.6300000000001</v>
      </c>
      <c r="AF58" s="7">
        <v>365.88</v>
      </c>
      <c r="AG58" s="7">
        <v>1097.6400000000001</v>
      </c>
      <c r="AH58" s="7">
        <v>365.87</v>
      </c>
      <c r="AI58" s="7">
        <v>365.88</v>
      </c>
      <c r="AJ58" s="7">
        <v>1829.38</v>
      </c>
      <c r="AK58" s="7">
        <v>0</v>
      </c>
      <c r="AL58" s="7">
        <v>4024.67</v>
      </c>
      <c r="AM58" s="7">
        <v>0</v>
      </c>
      <c r="AN58" s="7">
        <v>0</v>
      </c>
      <c r="AO58" s="7">
        <v>51954.7</v>
      </c>
      <c r="AP58" s="7">
        <v>5730038.75</v>
      </c>
      <c r="AQ58" s="7">
        <v>0</v>
      </c>
      <c r="AR58" s="7">
        <v>749317.07</v>
      </c>
      <c r="AS58" s="7">
        <v>415638.92</v>
      </c>
      <c r="AT58" s="7">
        <v>5854.07</v>
      </c>
      <c r="AU58" s="7">
        <v>1463.52</v>
      </c>
      <c r="AV58" s="7">
        <v>2195.2800000000002</v>
      </c>
      <c r="AW58" s="7">
        <v>0</v>
      </c>
      <c r="AX58" s="7">
        <v>1463.52</v>
      </c>
      <c r="AY58" s="7">
        <v>3658.78</v>
      </c>
      <c r="AZ58" s="7">
        <v>350876.76</v>
      </c>
      <c r="BA58" s="7">
        <v>53418.23</v>
      </c>
      <c r="BB58" s="7">
        <v>115251.43</v>
      </c>
      <c r="BC58" s="7">
        <v>442346.96</v>
      </c>
      <c r="BD58" s="7">
        <v>36953.620000000003</v>
      </c>
      <c r="BE58" s="7">
        <v>1463.51</v>
      </c>
      <c r="BF58" s="7">
        <v>173791.73</v>
      </c>
      <c r="BG58" s="7">
        <v>33660.71</v>
      </c>
      <c r="BH58" s="7">
        <v>4024.66</v>
      </c>
      <c r="BI58" s="7">
        <v>3292.89</v>
      </c>
      <c r="BJ58" s="7">
        <v>43539.519999999997</v>
      </c>
      <c r="BK58" s="7">
        <v>270749.98</v>
      </c>
      <c r="BL58" s="7">
        <v>1463.52</v>
      </c>
      <c r="BM58" s="7">
        <v>1463.52</v>
      </c>
      <c r="BN58" s="7">
        <v>11342.23</v>
      </c>
      <c r="BO58" s="7">
        <v>5122.3100000000004</v>
      </c>
      <c r="BP58" s="7">
        <v>731.75</v>
      </c>
      <c r="BQ58" s="7">
        <v>384905.07</v>
      </c>
      <c r="BR58" s="7">
        <v>240748.32</v>
      </c>
      <c r="BS58" s="7">
        <v>48296.08</v>
      </c>
      <c r="BT58" s="7">
        <v>0</v>
      </c>
      <c r="BU58" s="7">
        <v>10976.38</v>
      </c>
      <c r="BV58" s="7">
        <v>22684.46</v>
      </c>
      <c r="BW58" s="7">
        <v>36587.97</v>
      </c>
      <c r="BX58" s="7">
        <v>0</v>
      </c>
      <c r="BY58" s="7">
        <v>731.76</v>
      </c>
      <c r="BZ58" s="7">
        <v>0</v>
      </c>
      <c r="CA58" s="7">
        <v>731.76</v>
      </c>
      <c r="CB58" s="7">
        <v>1186909.79</v>
      </c>
      <c r="CC58" s="7">
        <v>0</v>
      </c>
      <c r="CD58" s="7">
        <v>1097.6400000000001</v>
      </c>
      <c r="CE58" s="7">
        <v>365.88</v>
      </c>
      <c r="CF58" s="7">
        <v>365.87</v>
      </c>
      <c r="CG58" s="7">
        <v>4756.3999999999996</v>
      </c>
      <c r="CH58" s="7">
        <v>5488.2</v>
      </c>
      <c r="CI58" s="7">
        <v>28904.44</v>
      </c>
      <c r="CJ58" s="7">
        <v>58174.77</v>
      </c>
      <c r="CK58" s="7">
        <v>58174.75</v>
      </c>
      <c r="CL58" s="7">
        <v>10610.49</v>
      </c>
      <c r="CM58" s="7">
        <v>10244.58</v>
      </c>
      <c r="CN58" s="7">
        <v>437224.06</v>
      </c>
      <c r="CO58" s="7">
        <v>122935.13</v>
      </c>
      <c r="CP58" s="7">
        <v>35124.239999999998</v>
      </c>
      <c r="CQ58" s="7">
        <v>3292.92</v>
      </c>
      <c r="CR58" s="7">
        <v>1463.51</v>
      </c>
      <c r="CS58" s="7">
        <v>2195.27</v>
      </c>
      <c r="CT58" s="7">
        <v>365.88</v>
      </c>
      <c r="CU58" s="7">
        <v>0</v>
      </c>
      <c r="CV58" s="7">
        <v>0</v>
      </c>
      <c r="CW58" s="7">
        <v>0</v>
      </c>
      <c r="CX58" s="7">
        <v>10610.48</v>
      </c>
      <c r="CY58" s="7">
        <v>0</v>
      </c>
      <c r="CZ58" s="7">
        <v>25611.45</v>
      </c>
      <c r="DA58" s="7">
        <v>0</v>
      </c>
      <c r="DB58" s="7">
        <v>731.76</v>
      </c>
      <c r="DC58" s="7">
        <v>0</v>
      </c>
      <c r="DD58" s="7">
        <v>1097.6400000000001</v>
      </c>
      <c r="DE58" s="7">
        <v>0</v>
      </c>
      <c r="DF58" s="7">
        <v>173792.42</v>
      </c>
      <c r="DG58" s="7">
        <v>0</v>
      </c>
      <c r="DH58" s="7">
        <v>36587.910000000003</v>
      </c>
      <c r="DI58" s="7">
        <v>25977.33</v>
      </c>
      <c r="DJ58" s="7">
        <v>4756.42</v>
      </c>
      <c r="DK58" s="7">
        <v>9512.8799999999992</v>
      </c>
      <c r="DL58" s="7">
        <v>125862.56</v>
      </c>
      <c r="DM58" s="7">
        <v>0</v>
      </c>
      <c r="DN58" s="7">
        <v>40246.65</v>
      </c>
      <c r="DO58" s="7">
        <v>233430.53</v>
      </c>
      <c r="DP58" s="7">
        <v>0</v>
      </c>
      <c r="DQ58" s="7">
        <v>16098.7</v>
      </c>
      <c r="DR58" s="7">
        <v>12074</v>
      </c>
      <c r="DS58" s="7">
        <v>9512.7999999999993</v>
      </c>
      <c r="DT58" s="7">
        <v>2561.16</v>
      </c>
      <c r="DU58" s="7">
        <v>1829.38</v>
      </c>
      <c r="DV58" s="7">
        <v>365.88</v>
      </c>
      <c r="DW58" s="7">
        <v>0</v>
      </c>
      <c r="DX58" s="7">
        <v>4024.68</v>
      </c>
      <c r="DY58" s="7">
        <v>2561.15</v>
      </c>
      <c r="DZ58" s="7">
        <v>731.76</v>
      </c>
      <c r="EA58" s="7">
        <v>1463.5</v>
      </c>
      <c r="EB58" s="7">
        <v>33660.81</v>
      </c>
      <c r="EC58" s="7">
        <v>1829.4</v>
      </c>
      <c r="ED58" s="7">
        <v>19757.43</v>
      </c>
      <c r="EE58" s="7">
        <v>5854.08</v>
      </c>
      <c r="EF58" s="7">
        <v>19025.650000000001</v>
      </c>
      <c r="EG58" s="7">
        <v>14635.16</v>
      </c>
      <c r="EH58" s="7">
        <v>365.88</v>
      </c>
      <c r="EI58" s="7">
        <v>161352.43</v>
      </c>
      <c r="EJ58" s="7">
        <v>61467.62</v>
      </c>
      <c r="EK58" s="7">
        <v>7317.54</v>
      </c>
      <c r="EL58" s="7">
        <v>0</v>
      </c>
      <c r="EM58" s="7">
        <v>1097.6300000000001</v>
      </c>
      <c r="EN58" s="7">
        <v>8781.1200000000008</v>
      </c>
      <c r="EO58" s="7">
        <v>1097.6400000000001</v>
      </c>
      <c r="EP58" s="7">
        <v>1829.4</v>
      </c>
      <c r="EQ58" s="7">
        <v>54515.97</v>
      </c>
      <c r="ER58" s="7">
        <v>1829.4</v>
      </c>
      <c r="ES58" s="7">
        <v>365.88</v>
      </c>
      <c r="ET58" s="7">
        <v>1463.5</v>
      </c>
      <c r="EU58" s="7">
        <v>38783.269999999997</v>
      </c>
      <c r="EV58" s="7">
        <v>3292.92</v>
      </c>
      <c r="EW58" s="7">
        <v>30002.12</v>
      </c>
      <c r="EX58" s="7">
        <v>731.75</v>
      </c>
      <c r="EY58" s="7">
        <v>6951.67</v>
      </c>
      <c r="EZ58" s="7">
        <v>0</v>
      </c>
      <c r="FA58" s="7">
        <v>195745.35</v>
      </c>
      <c r="FB58" s="7">
        <v>0</v>
      </c>
      <c r="FC58" s="7">
        <v>13537.51</v>
      </c>
      <c r="FD58" s="7">
        <v>3658.77</v>
      </c>
      <c r="FE58" s="7">
        <v>2561.15</v>
      </c>
      <c r="FF58" s="7">
        <v>0</v>
      </c>
      <c r="FG58" s="7">
        <v>1463.52</v>
      </c>
      <c r="FH58" s="7">
        <v>365.88</v>
      </c>
      <c r="FI58" s="7">
        <v>62199.47</v>
      </c>
      <c r="FJ58" s="7">
        <v>27440.89</v>
      </c>
      <c r="FK58" s="7">
        <v>108299.93</v>
      </c>
      <c r="FL58" s="7">
        <v>44637.22</v>
      </c>
      <c r="FM58" s="7">
        <v>27075</v>
      </c>
      <c r="FN58" s="7">
        <v>1160932.42</v>
      </c>
      <c r="FO58" s="7">
        <v>22318.51</v>
      </c>
      <c r="FP58" s="7">
        <v>92567.33</v>
      </c>
      <c r="FQ58" s="7">
        <v>24513.85</v>
      </c>
      <c r="FR58" s="7">
        <v>0</v>
      </c>
      <c r="FS58" s="7">
        <v>365.88</v>
      </c>
      <c r="FT58" s="7">
        <v>0</v>
      </c>
      <c r="FU58" s="7">
        <v>58906.48</v>
      </c>
      <c r="FV58" s="7">
        <v>33660.870000000003</v>
      </c>
      <c r="FW58" s="7">
        <v>5488.14</v>
      </c>
      <c r="FX58" s="7">
        <v>365.87</v>
      </c>
      <c r="FY58" s="7">
        <v>675046.45</v>
      </c>
      <c r="FZ58" s="7">
        <f t="shared" si="18"/>
        <v>24582666.52</v>
      </c>
      <c r="GA58" s="7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x14ac:dyDescent="0.2">
      <c r="A59" s="6" t="s">
        <v>519</v>
      </c>
      <c r="B59" s="7" t="s">
        <v>520</v>
      </c>
      <c r="C59" s="7">
        <v>1929292.2</v>
      </c>
      <c r="D59" s="7">
        <v>9146871.9000000004</v>
      </c>
      <c r="E59" s="7">
        <v>1682855.09</v>
      </c>
      <c r="F59" s="7">
        <v>4192607.49</v>
      </c>
      <c r="G59" s="7">
        <v>296570.33</v>
      </c>
      <c r="H59" s="7">
        <v>393819.08</v>
      </c>
      <c r="I59" s="7">
        <v>2400573.58</v>
      </c>
      <c r="J59" s="7">
        <v>489167.92</v>
      </c>
      <c r="K59" s="7">
        <v>23760.5</v>
      </c>
      <c r="L59" s="7">
        <v>806710.91</v>
      </c>
      <c r="M59" s="7">
        <v>311576.88</v>
      </c>
      <c r="N59" s="7">
        <v>15131249.619999999</v>
      </c>
      <c r="O59" s="7">
        <v>3519476</v>
      </c>
      <c r="P59" s="7">
        <v>93020.65</v>
      </c>
      <c r="Q59" s="7">
        <v>10296078.390000001</v>
      </c>
      <c r="R59" s="7">
        <v>738686.47</v>
      </c>
      <c r="S59" s="7">
        <v>321266.03999999998</v>
      </c>
      <c r="T59" s="7">
        <v>27511.79</v>
      </c>
      <c r="U59" s="7">
        <v>13392.08</v>
      </c>
      <c r="V59" s="7">
        <v>92494.02</v>
      </c>
      <c r="W59" s="7">
        <v>26784.16</v>
      </c>
      <c r="X59" s="7">
        <v>13392.08</v>
      </c>
      <c r="Y59" s="7">
        <v>587409.47</v>
      </c>
      <c r="Z59" s="7">
        <v>24646.9</v>
      </c>
      <c r="AA59" s="7">
        <v>8256207.3300000001</v>
      </c>
      <c r="AB59" s="7">
        <v>7546789.4299999997</v>
      </c>
      <c r="AC59" s="7">
        <v>294578.28999999998</v>
      </c>
      <c r="AD59" s="7">
        <v>279253.19</v>
      </c>
      <c r="AE59" s="7">
        <v>23397.439999999999</v>
      </c>
      <c r="AF59" s="7">
        <v>53729.36</v>
      </c>
      <c r="AG59" s="7">
        <v>148922.37</v>
      </c>
      <c r="AH59" s="7">
        <v>149451.74</v>
      </c>
      <c r="AI59" s="7">
        <v>31786.66</v>
      </c>
      <c r="AJ59" s="7">
        <v>29285.56</v>
      </c>
      <c r="AK59" s="7">
        <v>31422.81</v>
      </c>
      <c r="AL59" s="7">
        <v>38039.42</v>
      </c>
      <c r="AM59" s="7">
        <v>105002.69</v>
      </c>
      <c r="AN59" s="7">
        <v>72328.7</v>
      </c>
      <c r="AO59" s="7">
        <v>1292261.76</v>
      </c>
      <c r="AP59" s="7">
        <v>20885438.969999999</v>
      </c>
      <c r="AQ59" s="7">
        <v>68224.33</v>
      </c>
      <c r="AR59" s="7">
        <v>15328712.050000001</v>
      </c>
      <c r="AS59" s="7">
        <v>1535593.59</v>
      </c>
      <c r="AT59" s="7">
        <v>570130.03</v>
      </c>
      <c r="AU59" s="7">
        <v>71601.69</v>
      </c>
      <c r="AV59" s="7">
        <v>73744.490000000005</v>
      </c>
      <c r="AW59" s="7">
        <v>71243.05</v>
      </c>
      <c r="AX59" s="7">
        <v>30173.15</v>
      </c>
      <c r="AY59" s="7">
        <v>79633.89</v>
      </c>
      <c r="AZ59" s="7">
        <v>3234086.77</v>
      </c>
      <c r="BA59" s="7">
        <v>2186960.5299999998</v>
      </c>
      <c r="BB59" s="7">
        <v>3275005.38</v>
      </c>
      <c r="BC59" s="7">
        <v>5446132.4199999999</v>
      </c>
      <c r="BD59" s="7">
        <v>877099.22</v>
      </c>
      <c r="BE59" s="7">
        <v>223219.58</v>
      </c>
      <c r="BF59" s="7">
        <v>4605876.76</v>
      </c>
      <c r="BG59" s="7">
        <v>221027.47</v>
      </c>
      <c r="BH59" s="7">
        <v>84636.76</v>
      </c>
      <c r="BI59" s="7">
        <v>72493.77</v>
      </c>
      <c r="BJ59" s="7">
        <v>1344127.95</v>
      </c>
      <c r="BK59" s="7">
        <v>4774583.93</v>
      </c>
      <c r="BL59" s="7">
        <v>36428.980000000003</v>
      </c>
      <c r="BM59" s="7">
        <v>77860.820000000007</v>
      </c>
      <c r="BN59" s="7">
        <v>1172322.0900000001</v>
      </c>
      <c r="BO59" s="7">
        <v>393530.79</v>
      </c>
      <c r="BP59" s="7">
        <v>60868.41</v>
      </c>
      <c r="BQ59" s="7">
        <v>1104870.53</v>
      </c>
      <c r="BR59" s="7">
        <v>943485.73</v>
      </c>
      <c r="BS59" s="7">
        <v>226241.72</v>
      </c>
      <c r="BT59" s="7">
        <v>102322.13</v>
      </c>
      <c r="BU59" s="7">
        <v>87501.71</v>
      </c>
      <c r="BV59" s="7">
        <v>274077.94</v>
      </c>
      <c r="BW59" s="7">
        <v>337111.26</v>
      </c>
      <c r="BX59" s="7">
        <v>11779.42</v>
      </c>
      <c r="BY59" s="7">
        <v>151591.93</v>
      </c>
      <c r="BZ59" s="7">
        <v>37676.32</v>
      </c>
      <c r="CA59" s="7">
        <v>39816.660000000003</v>
      </c>
      <c r="CB59" s="7">
        <v>19151949.510000002</v>
      </c>
      <c r="CC59" s="7">
        <v>43200.21</v>
      </c>
      <c r="CD59" s="7">
        <v>15529.33</v>
      </c>
      <c r="CE59" s="7">
        <v>56071.79</v>
      </c>
      <c r="CF59" s="7">
        <v>27149.24</v>
      </c>
      <c r="CG59" s="7">
        <v>50546.68</v>
      </c>
      <c r="CH59" s="7">
        <v>21782.9</v>
      </c>
      <c r="CI59" s="7">
        <v>215850.5</v>
      </c>
      <c r="CJ59" s="7">
        <v>301609.55</v>
      </c>
      <c r="CK59" s="7">
        <v>1373168.7</v>
      </c>
      <c r="CL59" s="7">
        <v>361351.85</v>
      </c>
      <c r="CM59" s="7">
        <v>223021.85</v>
      </c>
      <c r="CN59" s="7">
        <v>5519913.7800000003</v>
      </c>
      <c r="CO59" s="7">
        <v>3610600.76</v>
      </c>
      <c r="CP59" s="7">
        <v>188740.35</v>
      </c>
      <c r="CQ59" s="7">
        <v>244975.48</v>
      </c>
      <c r="CR59" s="7">
        <v>38040.22</v>
      </c>
      <c r="CS59" s="7">
        <v>56071.14</v>
      </c>
      <c r="CT59" s="7">
        <v>37676.32</v>
      </c>
      <c r="CU59" s="7">
        <v>76762.070000000007</v>
      </c>
      <c r="CV59" s="7">
        <v>0</v>
      </c>
      <c r="CW59" s="7">
        <v>51797.279999999999</v>
      </c>
      <c r="CX59" s="7">
        <v>197091.51</v>
      </c>
      <c r="CY59" s="7">
        <v>16780.5</v>
      </c>
      <c r="CZ59" s="7">
        <v>742590.16</v>
      </c>
      <c r="DA59" s="7">
        <v>48574.01</v>
      </c>
      <c r="DB59" s="7">
        <v>117840.55</v>
      </c>
      <c r="DC59" s="7">
        <v>58373.81</v>
      </c>
      <c r="DD59" s="7">
        <v>40705.040000000001</v>
      </c>
      <c r="DE59" s="7">
        <v>76613.41</v>
      </c>
      <c r="DF59" s="7">
        <v>6219748.0199999996</v>
      </c>
      <c r="DG59" s="7">
        <v>12141.67</v>
      </c>
      <c r="DH59" s="7">
        <v>515527.21</v>
      </c>
      <c r="DI59" s="7">
        <v>795724.57</v>
      </c>
      <c r="DJ59" s="7">
        <v>172259.96</v>
      </c>
      <c r="DK59" s="7">
        <v>105177.98</v>
      </c>
      <c r="DL59" s="7">
        <v>1575281.41</v>
      </c>
      <c r="DM59" s="7">
        <v>71613.94</v>
      </c>
      <c r="DN59" s="7">
        <v>341906.07</v>
      </c>
      <c r="DO59" s="7">
        <v>823772.16000000003</v>
      </c>
      <c r="DP59" s="7">
        <v>59103.47</v>
      </c>
      <c r="DQ59" s="7">
        <v>146453.47</v>
      </c>
      <c r="DR59" s="7">
        <v>445549.67</v>
      </c>
      <c r="DS59" s="7">
        <v>171761.72</v>
      </c>
      <c r="DT59" s="7">
        <v>30536.73</v>
      </c>
      <c r="DU59" s="7">
        <v>69463.63</v>
      </c>
      <c r="DV59" s="7">
        <v>34652.769999999997</v>
      </c>
      <c r="DW59" s="7">
        <v>49818.71</v>
      </c>
      <c r="DX59" s="7">
        <v>38934.120000000003</v>
      </c>
      <c r="DY59" s="7">
        <v>98196.92</v>
      </c>
      <c r="DZ59" s="7">
        <v>218718.77</v>
      </c>
      <c r="EA59" s="7">
        <v>156408.98000000001</v>
      </c>
      <c r="EB59" s="7">
        <v>190337.26</v>
      </c>
      <c r="EC59" s="7">
        <v>116589.77</v>
      </c>
      <c r="ED59" s="7">
        <v>342290.15</v>
      </c>
      <c r="EE59" s="7">
        <v>32673.02</v>
      </c>
      <c r="EF59" s="7">
        <v>389779.92</v>
      </c>
      <c r="EG59" s="7">
        <v>51953.96</v>
      </c>
      <c r="EH59" s="7">
        <v>1250.54</v>
      </c>
      <c r="EI59" s="7">
        <v>4789428.34</v>
      </c>
      <c r="EJ59" s="7">
        <v>2886760.71</v>
      </c>
      <c r="EK59" s="7">
        <v>158565.98000000001</v>
      </c>
      <c r="EL59" s="7">
        <v>133919.37</v>
      </c>
      <c r="EM59" s="7">
        <v>52159.35</v>
      </c>
      <c r="EN59" s="7">
        <v>327779.34999999998</v>
      </c>
      <c r="EO59" s="7">
        <v>40540.53</v>
      </c>
      <c r="EP59" s="7">
        <v>111217.43</v>
      </c>
      <c r="EQ59" s="7">
        <v>692049.9</v>
      </c>
      <c r="ER59" s="7">
        <v>48049.2</v>
      </c>
      <c r="ES59" s="7">
        <v>20895.54</v>
      </c>
      <c r="ET59" s="7">
        <v>45701.74</v>
      </c>
      <c r="EU59" s="7">
        <v>109843.76</v>
      </c>
      <c r="EV59" s="7">
        <v>5003.3100000000004</v>
      </c>
      <c r="EW59" s="7">
        <v>196965.31</v>
      </c>
      <c r="EX59" s="7">
        <v>23037.41</v>
      </c>
      <c r="EY59" s="7">
        <v>252099.11</v>
      </c>
      <c r="EZ59" s="7">
        <v>51597.74</v>
      </c>
      <c r="FA59" s="7">
        <v>663110.54</v>
      </c>
      <c r="FB59" s="7">
        <v>119272.68</v>
      </c>
      <c r="FC59" s="7">
        <v>504197.78</v>
      </c>
      <c r="FD59" s="7">
        <v>123207.98</v>
      </c>
      <c r="FE59" s="7">
        <v>17144.45</v>
      </c>
      <c r="FF59" s="7">
        <v>90323.37</v>
      </c>
      <c r="FG59" s="7">
        <v>37839.15</v>
      </c>
      <c r="FH59" s="7">
        <v>12142.05</v>
      </c>
      <c r="FI59" s="7">
        <v>524377.43000000005</v>
      </c>
      <c r="FJ59" s="7">
        <v>354256.45</v>
      </c>
      <c r="FK59" s="7">
        <v>465339.38</v>
      </c>
      <c r="FL59" s="7">
        <v>1399648.46</v>
      </c>
      <c r="FM59" s="7">
        <v>830797.65</v>
      </c>
      <c r="FN59" s="7">
        <v>4939687.01</v>
      </c>
      <c r="FO59" s="7">
        <v>256584.54</v>
      </c>
      <c r="FP59" s="7">
        <v>604401.16</v>
      </c>
      <c r="FQ59" s="7">
        <v>245691.62</v>
      </c>
      <c r="FR59" s="7">
        <v>42478.59</v>
      </c>
      <c r="FS59" s="7">
        <v>45186.85</v>
      </c>
      <c r="FT59" s="7">
        <v>8755.66</v>
      </c>
      <c r="FU59" s="7">
        <v>283004.33</v>
      </c>
      <c r="FV59" s="7">
        <v>168393.96</v>
      </c>
      <c r="FW59" s="7">
        <v>28035.89</v>
      </c>
      <c r="FX59" s="7">
        <v>9640.85</v>
      </c>
      <c r="FY59" s="7">
        <v>2011590.31</v>
      </c>
      <c r="FZ59" s="7">
        <f t="shared" si="18"/>
        <v>208990039.49999982</v>
      </c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x14ac:dyDescent="0.2">
      <c r="A60" s="7"/>
      <c r="B60" s="7" t="s">
        <v>521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</row>
    <row r="61" spans="1:256" x14ac:dyDescent="0.2">
      <c r="A61" s="6" t="s">
        <v>522</v>
      </c>
      <c r="B61" s="7" t="s">
        <v>523</v>
      </c>
      <c r="C61" s="7">
        <v>92830</v>
      </c>
      <c r="D61" s="7">
        <v>375628</v>
      </c>
      <c r="E61" s="7">
        <v>61609</v>
      </c>
      <c r="F61" s="7">
        <v>194883</v>
      </c>
      <c r="G61" s="7">
        <v>21230.016513562114</v>
      </c>
      <c r="H61" s="7">
        <v>19369.002300032837</v>
      </c>
      <c r="I61" s="7">
        <v>85040</v>
      </c>
      <c r="J61" s="7">
        <v>40842.079641054435</v>
      </c>
      <c r="K61" s="7">
        <v>4504.6411368810031</v>
      </c>
      <c r="L61" s="7">
        <v>42799.372414106663</v>
      </c>
      <c r="M61" s="7">
        <v>30113.015458527192</v>
      </c>
      <c r="N61" s="7">
        <v>550147</v>
      </c>
      <c r="O61" s="7">
        <v>143532</v>
      </c>
      <c r="P61" s="7">
        <v>4589.2971867615115</v>
      </c>
      <c r="Q61" s="7">
        <v>385002</v>
      </c>
      <c r="R61" s="7">
        <v>96826.943401003708</v>
      </c>
      <c r="S61" s="7">
        <v>27548.653230057527</v>
      </c>
      <c r="T61" s="7">
        <v>3641.7981570125994</v>
      </c>
      <c r="U61" s="7">
        <v>1456.7192628050398</v>
      </c>
      <c r="V61" s="7">
        <v>7210.760350884947</v>
      </c>
      <c r="W61" s="7">
        <v>5049.9601110574713</v>
      </c>
      <c r="X61" s="7">
        <v>1238.2113733842839</v>
      </c>
      <c r="Y61" s="7">
        <v>41377.347945831709</v>
      </c>
      <c r="Z61" s="7">
        <v>5195.6320373379749</v>
      </c>
      <c r="AA61" s="7">
        <v>318020</v>
      </c>
      <c r="AB61" s="7">
        <v>296976</v>
      </c>
      <c r="AC61" s="7">
        <v>16856.795688437716</v>
      </c>
      <c r="AD61" s="7">
        <v>21798.184861139835</v>
      </c>
      <c r="AE61" s="7">
        <v>1752.6056185664042</v>
      </c>
      <c r="AF61" s="7">
        <v>3125.7811547627621</v>
      </c>
      <c r="AG61" s="7">
        <v>16917.599045247433</v>
      </c>
      <c r="AH61" s="7">
        <v>18600.414027704479</v>
      </c>
      <c r="AI61" s="7">
        <v>6719.4230291808299</v>
      </c>
      <c r="AJ61" s="7">
        <v>2928.0167389726521</v>
      </c>
      <c r="AK61" s="7">
        <v>4204.3317277556034</v>
      </c>
      <c r="AL61" s="7">
        <v>4898.7972363580911</v>
      </c>
      <c r="AM61" s="7">
        <v>8630.6539014388163</v>
      </c>
      <c r="AN61" s="7">
        <v>7494.4665523886433</v>
      </c>
      <c r="AO61" s="7">
        <v>48680</v>
      </c>
      <c r="AP61" s="7">
        <v>904547.28133349738</v>
      </c>
      <c r="AQ61" s="7">
        <v>3979.8242002146899</v>
      </c>
      <c r="AR61" s="7">
        <v>639646</v>
      </c>
      <c r="AS61" s="7">
        <v>68038</v>
      </c>
      <c r="AT61" s="7">
        <v>43492.769016261766</v>
      </c>
      <c r="AU61" s="7">
        <v>4643.5014842429473</v>
      </c>
      <c r="AV61" s="7">
        <v>5865.721322248567</v>
      </c>
      <c r="AW61" s="7">
        <v>5314.5797215003795</v>
      </c>
      <c r="AX61" s="7">
        <v>1318.9712387149227</v>
      </c>
      <c r="AY61" s="7">
        <v>8916.6837549617485</v>
      </c>
      <c r="AZ61" s="7">
        <v>113519</v>
      </c>
      <c r="BA61" s="7">
        <v>93125</v>
      </c>
      <c r="BB61" s="7">
        <v>83557</v>
      </c>
      <c r="BC61" s="7">
        <v>242588</v>
      </c>
      <c r="BD61" s="7">
        <v>53250</v>
      </c>
      <c r="BE61" s="7">
        <v>24413.182921507811</v>
      </c>
      <c r="BF61" s="7">
        <v>261134</v>
      </c>
      <c r="BG61" s="7">
        <v>20096.984798710695</v>
      </c>
      <c r="BH61" s="7">
        <v>12026.697073469377</v>
      </c>
      <c r="BI61" s="7">
        <v>5176.7943213133321</v>
      </c>
      <c r="BJ61" s="7">
        <v>96585.009941954748</v>
      </c>
      <c r="BK61" s="7">
        <v>243592.99999999997</v>
      </c>
      <c r="BL61" s="7">
        <v>3759.5730622465649</v>
      </c>
      <c r="BM61" s="7">
        <v>4901.2235209392393</v>
      </c>
      <c r="BN61" s="7">
        <v>53665.831161056631</v>
      </c>
      <c r="BO61" s="7">
        <v>26927.203922268589</v>
      </c>
      <c r="BP61" s="7">
        <v>4085.904505238123</v>
      </c>
      <c r="BQ61" s="7">
        <v>80558.64992498068</v>
      </c>
      <c r="BR61" s="7">
        <v>71238.412131006364</v>
      </c>
      <c r="BS61" s="7">
        <v>18242.448002615194</v>
      </c>
      <c r="BT61" s="7">
        <v>10641.715528462095</v>
      </c>
      <c r="BU61" s="7">
        <v>7202.7137807883628</v>
      </c>
      <c r="BV61" s="7">
        <v>22943.982995944887</v>
      </c>
      <c r="BW61" s="7">
        <v>43166.595713650779</v>
      </c>
      <c r="BX61" s="7">
        <v>1352.8585927614756</v>
      </c>
      <c r="BY61" s="7">
        <v>11842.568138176806</v>
      </c>
      <c r="BZ61" s="7">
        <v>4501.0498827756865</v>
      </c>
      <c r="CA61" s="7">
        <v>2852.2024495352416</v>
      </c>
      <c r="CB61" s="7">
        <v>813413.00000000012</v>
      </c>
      <c r="CC61" s="7">
        <v>5219.9106917180588</v>
      </c>
      <c r="CD61" s="7">
        <v>1068.2607927236959</v>
      </c>
      <c r="CE61" s="7">
        <v>2800.555369874151</v>
      </c>
      <c r="CF61" s="7">
        <v>2728.2829732322375</v>
      </c>
      <c r="CG61" s="7">
        <v>4029.1861127866819</v>
      </c>
      <c r="CH61" s="7">
        <v>1897.1504118502312</v>
      </c>
      <c r="CI61" s="7">
        <v>13496.87007287736</v>
      </c>
      <c r="CJ61" s="7">
        <v>17487.611327506074</v>
      </c>
      <c r="CK61" s="7">
        <v>70395</v>
      </c>
      <c r="CL61" s="7">
        <v>22638.480515506937</v>
      </c>
      <c r="CM61" s="7">
        <v>11353.69761013628</v>
      </c>
      <c r="CN61" s="7">
        <v>298784</v>
      </c>
      <c r="CO61" s="7">
        <v>151992</v>
      </c>
      <c r="CP61" s="7">
        <v>27113.072859675976</v>
      </c>
      <c r="CQ61" s="7">
        <v>16911.711695477577</v>
      </c>
      <c r="CR61" s="7">
        <v>4828.7962334632366</v>
      </c>
      <c r="CS61" s="7">
        <v>7210.4197151260996</v>
      </c>
      <c r="CT61" s="7">
        <v>2184.9756712503331</v>
      </c>
      <c r="CU61" s="7">
        <v>12978.755487226979</v>
      </c>
      <c r="CV61" s="7">
        <v>1068.2607927236959</v>
      </c>
      <c r="CW61" s="7">
        <v>4011.1180136262033</v>
      </c>
      <c r="CX61" s="7">
        <v>7787.3507381661875</v>
      </c>
      <c r="CY61" s="7">
        <v>903.40495802391968</v>
      </c>
      <c r="CZ61" s="7">
        <v>38052.796568813181</v>
      </c>
      <c r="DA61" s="7">
        <v>3926.6148321715073</v>
      </c>
      <c r="DB61" s="7">
        <v>6266.3076078177419</v>
      </c>
      <c r="DC61" s="7">
        <v>3153.4989584797081</v>
      </c>
      <c r="DD61" s="7">
        <v>1736.7563402443541</v>
      </c>
      <c r="DE61" s="7">
        <v>3615.7032580525733</v>
      </c>
      <c r="DF61" s="7">
        <v>214108.54040170307</v>
      </c>
      <c r="DG61" s="7">
        <v>1520.3163836973388</v>
      </c>
      <c r="DH61" s="7">
        <v>41572.805752996981</v>
      </c>
      <c r="DI61" s="7">
        <v>44915.158830994355</v>
      </c>
      <c r="DJ61" s="7">
        <v>11525.984372050336</v>
      </c>
      <c r="DK61" s="7">
        <v>8011.3344290035957</v>
      </c>
      <c r="DL61" s="7">
        <v>87811.844475092061</v>
      </c>
      <c r="DM61" s="7">
        <v>7243.0565714205713</v>
      </c>
      <c r="DN61" s="7">
        <v>22962.872832655084</v>
      </c>
      <c r="DO61" s="7">
        <v>58519.148166952094</v>
      </c>
      <c r="DP61" s="7">
        <v>3680.2798445113117</v>
      </c>
      <c r="DQ61" s="7">
        <v>12855.061992095849</v>
      </c>
      <c r="DR61" s="7">
        <v>24736.653132041687</v>
      </c>
      <c r="DS61" s="7">
        <v>12906.860378764857</v>
      </c>
      <c r="DT61" s="7">
        <v>3648.9093709880563</v>
      </c>
      <c r="DU61" s="7">
        <v>8040.7104702012266</v>
      </c>
      <c r="DV61" s="7">
        <v>3931.2968330312988</v>
      </c>
      <c r="DW61" s="7">
        <v>5618.7027796292077</v>
      </c>
      <c r="DX61" s="7">
        <v>5091.9232287806271</v>
      </c>
      <c r="DY61" s="7">
        <v>9094.6650182498906</v>
      </c>
      <c r="DZ61" s="7">
        <v>18926.87400516685</v>
      </c>
      <c r="EA61" s="7">
        <v>10776.433834084404</v>
      </c>
      <c r="EB61" s="7">
        <v>11881.570269368705</v>
      </c>
      <c r="EC61" s="7">
        <v>6917.3525540845203</v>
      </c>
      <c r="ED61" s="7">
        <v>34752.92667808375</v>
      </c>
      <c r="EE61" s="7">
        <v>4588.6656778358756</v>
      </c>
      <c r="EF61" s="7">
        <v>37364.849090949268</v>
      </c>
      <c r="EG61" s="7">
        <v>6749.4659176633504</v>
      </c>
      <c r="EH61" s="7">
        <v>0</v>
      </c>
      <c r="EI61" s="7">
        <v>154429</v>
      </c>
      <c r="EJ61" s="7">
        <v>104815</v>
      </c>
      <c r="EK61" s="7">
        <v>20391.155056316322</v>
      </c>
      <c r="EL61" s="7">
        <v>14761.878770578482</v>
      </c>
      <c r="EM61" s="7">
        <v>7169.8871428689308</v>
      </c>
      <c r="EN61" s="7">
        <v>21847.509513872868</v>
      </c>
      <c r="EO61" s="7">
        <v>6193.8815632113801</v>
      </c>
      <c r="EP61" s="7">
        <v>6931.9350672248911</v>
      </c>
      <c r="EQ61" s="7">
        <v>46339.263847828894</v>
      </c>
      <c r="ER61" s="7">
        <v>5541.9376709323997</v>
      </c>
      <c r="ES61" s="7">
        <v>3247.0954861683899</v>
      </c>
      <c r="ET61" s="7">
        <v>4260.6397419666155</v>
      </c>
      <c r="EU61" s="7">
        <v>11167.756151850821</v>
      </c>
      <c r="EV61" s="7">
        <v>1429.9801238866635</v>
      </c>
      <c r="EW61" s="7">
        <v>23608.007697073819</v>
      </c>
      <c r="EX61" s="7">
        <v>4928.5460128839231</v>
      </c>
      <c r="EY61" s="7">
        <v>20772.4028168244</v>
      </c>
      <c r="EZ61" s="7">
        <v>2502.4540122129297</v>
      </c>
      <c r="FA61" s="7">
        <v>56052.452161920482</v>
      </c>
      <c r="FB61" s="7">
        <v>6098.7579640346648</v>
      </c>
      <c r="FC61" s="7">
        <v>37300.439333604874</v>
      </c>
      <c r="FD61" s="7">
        <v>7975.3005917680357</v>
      </c>
      <c r="FE61" s="7">
        <v>1770.6737177268826</v>
      </c>
      <c r="FF61" s="7">
        <v>4557.314623867449</v>
      </c>
      <c r="FG61" s="7">
        <v>2868.6667944879923</v>
      </c>
      <c r="FH61" s="7">
        <v>1409.3117345173148</v>
      </c>
      <c r="FI61" s="7">
        <v>32604.169326726973</v>
      </c>
      <c r="FJ61" s="7">
        <v>33554.476328830831</v>
      </c>
      <c r="FK61" s="7">
        <v>26092.057856399584</v>
      </c>
      <c r="FL61" s="7">
        <v>75940</v>
      </c>
      <c r="FM61" s="7">
        <v>63839.046375581587</v>
      </c>
      <c r="FN61" s="7">
        <v>222254</v>
      </c>
      <c r="FO61" s="7">
        <v>17796.658403035919</v>
      </c>
      <c r="FP61" s="7">
        <v>22709.942143600416</v>
      </c>
      <c r="FQ61" s="7">
        <v>15567.75652537414</v>
      </c>
      <c r="FR61" s="7">
        <v>3023.7040976031903</v>
      </c>
      <c r="FS61" s="7">
        <v>3645.7232262529892</v>
      </c>
      <c r="FT61" s="7">
        <v>1053.9768568788263</v>
      </c>
      <c r="FU61" s="7">
        <v>18432.710041178165</v>
      </c>
      <c r="FV61" s="7">
        <v>15197.830464415109</v>
      </c>
      <c r="FW61" s="7">
        <v>3559.4155346142434</v>
      </c>
      <c r="FX61" s="7">
        <v>1174.4264454310955</v>
      </c>
      <c r="FY61" s="7">
        <v>171676</v>
      </c>
      <c r="FZ61" s="7">
        <f t="shared" si="18"/>
        <v>9735603.4086674992</v>
      </c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</row>
    <row r="62" spans="1:256" x14ac:dyDescent="0.2">
      <c r="A62" s="6" t="s">
        <v>524</v>
      </c>
      <c r="B62" s="7" t="s">
        <v>525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120155.54</v>
      </c>
      <c r="BX62" s="7">
        <v>0</v>
      </c>
      <c r="BY62" s="7">
        <v>132891.81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152462.1</v>
      </c>
      <c r="CL62" s="7">
        <v>0</v>
      </c>
      <c r="CM62" s="7">
        <v>0</v>
      </c>
      <c r="CN62" s="7">
        <v>146822.12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228553.74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43705.23</v>
      </c>
      <c r="DG62" s="7">
        <v>0</v>
      </c>
      <c r="DH62" s="7">
        <v>58324.2</v>
      </c>
      <c r="DI62" s="7">
        <v>0</v>
      </c>
      <c r="DJ62" s="7">
        <v>0</v>
      </c>
      <c r="DK62" s="7">
        <v>0</v>
      </c>
      <c r="DL62" s="7">
        <v>0</v>
      </c>
      <c r="DM62" s="7">
        <v>63007.8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224569.94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143757.49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f t="shared" si="18"/>
        <v>1314249.97</v>
      </c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</row>
    <row r="63" spans="1:256" x14ac:dyDescent="0.2">
      <c r="A63" s="6" t="s">
        <v>526</v>
      </c>
      <c r="B63" s="7" t="s">
        <v>527</v>
      </c>
      <c r="C63" s="7">
        <f t="shared" ref="C63:BN63" si="19">SUM(C56:C62)</f>
        <v>2989243.25</v>
      </c>
      <c r="D63" s="7">
        <f t="shared" si="19"/>
        <v>15109341.648786496</v>
      </c>
      <c r="E63" s="7">
        <f t="shared" si="19"/>
        <v>2778751.412799146</v>
      </c>
      <c r="F63" s="7">
        <f t="shared" si="19"/>
        <v>7066675.6897133831</v>
      </c>
      <c r="G63" s="7">
        <f t="shared" si="19"/>
        <v>513835.11020857358</v>
      </c>
      <c r="H63" s="7">
        <f t="shared" si="19"/>
        <v>528433.34317083505</v>
      </c>
      <c r="I63" s="7">
        <f t="shared" si="19"/>
        <v>4069819.5268124281</v>
      </c>
      <c r="J63" s="7">
        <f t="shared" si="19"/>
        <v>768872.30665807752</v>
      </c>
      <c r="K63" s="7">
        <f t="shared" si="19"/>
        <v>138931.85131248558</v>
      </c>
      <c r="L63" s="7">
        <f t="shared" si="19"/>
        <v>1259709.3421401826</v>
      </c>
      <c r="M63" s="7">
        <f t="shared" si="19"/>
        <v>591120.03459180228</v>
      </c>
      <c r="N63" s="7">
        <f t="shared" si="19"/>
        <v>25007777.942934327</v>
      </c>
      <c r="O63" s="7">
        <f t="shared" si="19"/>
        <v>5454806.9319438953</v>
      </c>
      <c r="P63" s="7">
        <f t="shared" si="19"/>
        <v>147391.45312966849</v>
      </c>
      <c r="Q63" s="7">
        <f t="shared" si="19"/>
        <v>16605961.588521831</v>
      </c>
      <c r="R63" s="7">
        <f t="shared" si="19"/>
        <v>945929.27112855972</v>
      </c>
      <c r="S63" s="7">
        <f t="shared" si="19"/>
        <v>579324.82536895154</v>
      </c>
      <c r="T63" s="7">
        <f t="shared" si="19"/>
        <v>101587.77572076149</v>
      </c>
      <c r="U63" s="7">
        <f t="shared" si="19"/>
        <v>23814.449262805039</v>
      </c>
      <c r="V63" s="7">
        <f t="shared" si="19"/>
        <v>151923.90695287476</v>
      </c>
      <c r="W63" s="7">
        <f t="shared" si="19"/>
        <v>40503.16011105747</v>
      </c>
      <c r="X63" s="7">
        <f t="shared" si="19"/>
        <v>25259.941373384285</v>
      </c>
      <c r="Y63" s="7">
        <f t="shared" si="19"/>
        <v>679861.03250517067</v>
      </c>
      <c r="Z63" s="7">
        <f t="shared" si="19"/>
        <v>125042.19257743935</v>
      </c>
      <c r="AA63" s="7">
        <f t="shared" si="19"/>
        <v>12345073.932581346</v>
      </c>
      <c r="AB63" s="7">
        <f t="shared" si="19"/>
        <v>13234835.730776291</v>
      </c>
      <c r="AC63" s="7">
        <f t="shared" si="19"/>
        <v>392063.49568843766</v>
      </c>
      <c r="AD63" s="7">
        <f t="shared" si="19"/>
        <v>370641.52486113983</v>
      </c>
      <c r="AE63" s="7">
        <f t="shared" si="19"/>
        <v>117218.30637264215</v>
      </c>
      <c r="AF63" s="7">
        <f t="shared" si="19"/>
        <v>123041.93931544742</v>
      </c>
      <c r="AG63" s="7">
        <f t="shared" si="19"/>
        <v>344886.31904524739</v>
      </c>
      <c r="AH63" s="7">
        <f t="shared" si="19"/>
        <v>423195.20439272712</v>
      </c>
      <c r="AI63" s="7">
        <f t="shared" si="19"/>
        <v>83287.1214287654</v>
      </c>
      <c r="AJ63" s="7">
        <f t="shared" si="19"/>
        <v>56767.830247606747</v>
      </c>
      <c r="AK63" s="7">
        <f t="shared" si="19"/>
        <v>73832.041727755612</v>
      </c>
      <c r="AL63" s="7">
        <f t="shared" si="19"/>
        <v>110293.82198916773</v>
      </c>
      <c r="AM63" s="7">
        <f t="shared" si="19"/>
        <v>160115.48237210407</v>
      </c>
      <c r="AN63" s="7">
        <f t="shared" si="19"/>
        <v>116415.17655238864</v>
      </c>
      <c r="AO63" s="7">
        <f t="shared" si="19"/>
        <v>1889400.5060282969</v>
      </c>
      <c r="AP63" s="7">
        <f t="shared" si="19"/>
        <v>36111548.104739688</v>
      </c>
      <c r="AQ63" s="7">
        <f t="shared" si="19"/>
        <v>141232.51916963933</v>
      </c>
      <c r="AR63" s="7">
        <f t="shared" si="19"/>
        <v>22394224.294205327</v>
      </c>
      <c r="AS63" s="7">
        <f t="shared" si="19"/>
        <v>2588505.1771191969</v>
      </c>
      <c r="AT63" s="7">
        <f t="shared" si="19"/>
        <v>910273.1292436138</v>
      </c>
      <c r="AU63" s="7">
        <f t="shared" si="19"/>
        <v>122556.37148424295</v>
      </c>
      <c r="AV63" s="7">
        <f t="shared" si="19"/>
        <v>173383.24581341475</v>
      </c>
      <c r="AW63" s="7">
        <f t="shared" si="19"/>
        <v>113326.10930388534</v>
      </c>
      <c r="AX63" s="7">
        <f t="shared" si="19"/>
        <v>47703.281238714917</v>
      </c>
      <c r="AY63" s="7">
        <f t="shared" si="19"/>
        <v>265974.37057094387</v>
      </c>
      <c r="AZ63" s="7">
        <f t="shared" si="19"/>
        <v>4416681.1176730767</v>
      </c>
      <c r="BA63" s="7">
        <f t="shared" si="19"/>
        <v>3629246.4744027629</v>
      </c>
      <c r="BB63" s="7">
        <f t="shared" si="19"/>
        <v>4566807.5448047956</v>
      </c>
      <c r="BC63" s="7">
        <f t="shared" si="19"/>
        <v>7987712.0399168432</v>
      </c>
      <c r="BD63" s="7">
        <f t="shared" si="19"/>
        <v>1198427.1223483109</v>
      </c>
      <c r="BE63" s="7">
        <f t="shared" si="19"/>
        <v>596394.15091476298</v>
      </c>
      <c r="BF63" s="7">
        <f t="shared" si="19"/>
        <v>7332782.6731835436</v>
      </c>
      <c r="BG63" s="7">
        <f t="shared" si="19"/>
        <v>472382.2768301249</v>
      </c>
      <c r="BH63" s="7">
        <f t="shared" si="19"/>
        <v>255916.7249330495</v>
      </c>
      <c r="BI63" s="7">
        <f t="shared" si="19"/>
        <v>183319.28432131332</v>
      </c>
      <c r="BJ63" s="7">
        <f t="shared" si="19"/>
        <v>2114205.8510510204</v>
      </c>
      <c r="BK63" s="7">
        <f t="shared" si="19"/>
        <v>6871976.6472460274</v>
      </c>
      <c r="BL63" s="7">
        <f t="shared" si="19"/>
        <v>71218.473062246572</v>
      </c>
      <c r="BM63" s="7">
        <f t="shared" si="19"/>
        <v>229862.60131009194</v>
      </c>
      <c r="BN63" s="7">
        <f t="shared" si="19"/>
        <v>1406884.1922511214</v>
      </c>
      <c r="BO63" s="7">
        <f t="shared" ref="BO63:DZ63" si="20">SUM(BO56:BO62)</f>
        <v>650483.49468742101</v>
      </c>
      <c r="BP63" s="7">
        <f t="shared" si="20"/>
        <v>111805.76450523813</v>
      </c>
      <c r="BQ63" s="7">
        <f t="shared" si="20"/>
        <v>1950049.7299249808</v>
      </c>
      <c r="BR63" s="7">
        <f t="shared" si="20"/>
        <v>1805179.4363691334</v>
      </c>
      <c r="BS63" s="7">
        <f t="shared" si="20"/>
        <v>353849.80800261517</v>
      </c>
      <c r="BT63" s="7">
        <f t="shared" si="20"/>
        <v>168498.38552846209</v>
      </c>
      <c r="BU63" s="7">
        <f t="shared" si="20"/>
        <v>193579.76519629237</v>
      </c>
      <c r="BV63" s="7">
        <f t="shared" si="20"/>
        <v>483243.92996727093</v>
      </c>
      <c r="BW63" s="7">
        <f t="shared" si="20"/>
        <v>710750.34927752439</v>
      </c>
      <c r="BX63" s="7">
        <f t="shared" si="20"/>
        <v>14893.258592761475</v>
      </c>
      <c r="BY63" s="7">
        <f t="shared" si="20"/>
        <v>366617.84996745538</v>
      </c>
      <c r="BZ63" s="7">
        <f t="shared" si="20"/>
        <v>49605.474029286284</v>
      </c>
      <c r="CA63" s="7">
        <f t="shared" si="20"/>
        <v>47513.792449535249</v>
      </c>
      <c r="CB63" s="7">
        <f t="shared" si="20"/>
        <v>29410946.890864365</v>
      </c>
      <c r="CC63" s="7">
        <f t="shared" si="20"/>
        <v>75839.297430233637</v>
      </c>
      <c r="CD63" s="7">
        <f t="shared" si="20"/>
        <v>34941.720792723696</v>
      </c>
      <c r="CE63" s="7">
        <f t="shared" si="20"/>
        <v>115698.55649730792</v>
      </c>
      <c r="CF63" s="7">
        <f t="shared" si="20"/>
        <v>63136.389843586185</v>
      </c>
      <c r="CG63" s="7">
        <f t="shared" si="20"/>
        <v>92021.685705342243</v>
      </c>
      <c r="CH63" s="7">
        <f t="shared" si="20"/>
        <v>42667.63041185023</v>
      </c>
      <c r="CI63" s="7">
        <f t="shared" si="20"/>
        <v>351589.42276014644</v>
      </c>
      <c r="CJ63" s="7">
        <f t="shared" si="20"/>
        <v>516695.00012962311</v>
      </c>
      <c r="CK63" s="7">
        <f t="shared" si="20"/>
        <v>2171433.4205950117</v>
      </c>
      <c r="CL63" s="7">
        <f t="shared" si="20"/>
        <v>663937.7384053031</v>
      </c>
      <c r="CM63" s="7">
        <f t="shared" si="20"/>
        <v>434638.45267461333</v>
      </c>
      <c r="CN63" s="7">
        <f t="shared" si="20"/>
        <v>10153557.997974584</v>
      </c>
      <c r="CO63" s="7">
        <f t="shared" si="20"/>
        <v>5778234.5317615941</v>
      </c>
      <c r="CP63" s="7">
        <f t="shared" si="20"/>
        <v>337930.05245295778</v>
      </c>
      <c r="CQ63" s="7">
        <f t="shared" si="20"/>
        <v>335156.26381010766</v>
      </c>
      <c r="CR63" s="7">
        <f t="shared" si="20"/>
        <v>109121.05429803987</v>
      </c>
      <c r="CS63" s="7">
        <f t="shared" si="20"/>
        <v>111832.4388331091</v>
      </c>
      <c r="CT63" s="7">
        <f t="shared" si="20"/>
        <v>87106.100511083554</v>
      </c>
      <c r="CU63" s="7">
        <f t="shared" si="20"/>
        <v>136027.19423559998</v>
      </c>
      <c r="CV63" s="7">
        <f t="shared" si="20"/>
        <v>27501.467996795142</v>
      </c>
      <c r="CW63" s="7">
        <f t="shared" si="20"/>
        <v>90453.148013626196</v>
      </c>
      <c r="CX63" s="7">
        <f t="shared" si="20"/>
        <v>298336.08415958245</v>
      </c>
      <c r="CY63" s="7">
        <f t="shared" si="20"/>
        <v>46839.134958023918</v>
      </c>
      <c r="CZ63" s="7">
        <f t="shared" si="20"/>
        <v>1268988.2738840403</v>
      </c>
      <c r="DA63" s="7">
        <f t="shared" si="20"/>
        <v>88899.463841677265</v>
      </c>
      <c r="DB63" s="7">
        <f t="shared" si="20"/>
        <v>204925.38687948108</v>
      </c>
      <c r="DC63" s="7">
        <f t="shared" si="20"/>
        <v>141867.51460404476</v>
      </c>
      <c r="DD63" s="7">
        <f t="shared" si="20"/>
        <v>55170.120737076359</v>
      </c>
      <c r="DE63" s="7">
        <f t="shared" si="20"/>
        <v>118170.62258430861</v>
      </c>
      <c r="DF63" s="7">
        <f t="shared" si="20"/>
        <v>10340773.637349613</v>
      </c>
      <c r="DG63" s="7">
        <f t="shared" si="20"/>
        <v>18645.356383697341</v>
      </c>
      <c r="DH63" s="7">
        <f t="shared" si="20"/>
        <v>832939.43828149431</v>
      </c>
      <c r="DI63" s="7">
        <f t="shared" si="20"/>
        <v>1219891.9703453896</v>
      </c>
      <c r="DJ63" s="7">
        <f t="shared" si="20"/>
        <v>273523.0481396981</v>
      </c>
      <c r="DK63" s="7">
        <f t="shared" si="20"/>
        <v>157035.16442900358</v>
      </c>
      <c r="DL63" s="7">
        <f t="shared" si="20"/>
        <v>2184618.160526332</v>
      </c>
      <c r="DM63" s="7">
        <f t="shared" si="20"/>
        <v>208737.53858925926</v>
      </c>
      <c r="DN63" s="7">
        <f t="shared" si="20"/>
        <v>543322.0648110396</v>
      </c>
      <c r="DO63" s="7">
        <f t="shared" si="20"/>
        <v>1401489.906744722</v>
      </c>
      <c r="DP63" s="7">
        <f t="shared" si="20"/>
        <v>100444.61684763762</v>
      </c>
      <c r="DQ63" s="7">
        <f t="shared" si="20"/>
        <v>199614.58443301666</v>
      </c>
      <c r="DR63" s="7">
        <f t="shared" si="20"/>
        <v>552341.90183774778</v>
      </c>
      <c r="DS63" s="7">
        <f t="shared" si="20"/>
        <v>316714.96832061856</v>
      </c>
      <c r="DT63" s="7">
        <f t="shared" si="20"/>
        <v>43815.769370988055</v>
      </c>
      <c r="DU63" s="7">
        <f t="shared" si="20"/>
        <v>157365.67195773509</v>
      </c>
      <c r="DV63" s="7">
        <f t="shared" si="20"/>
        <v>77937.259412792933</v>
      </c>
      <c r="DW63" s="7">
        <f t="shared" si="20"/>
        <v>83941.272353573091</v>
      </c>
      <c r="DX63" s="7">
        <f t="shared" si="20"/>
        <v>62923.717965143587</v>
      </c>
      <c r="DY63" s="7">
        <f t="shared" si="20"/>
        <v>162844.50501824988</v>
      </c>
      <c r="DZ63" s="7">
        <f t="shared" si="20"/>
        <v>411361.0605895617</v>
      </c>
      <c r="EA63" s="7">
        <f t="shared" ref="EA63:FX63" si="21">SUM(EA56:EA62)</f>
        <v>448378.86383408442</v>
      </c>
      <c r="EB63" s="7">
        <f t="shared" si="21"/>
        <v>328183.06782371842</v>
      </c>
      <c r="EC63" s="7">
        <f t="shared" si="21"/>
        <v>209283.88141587467</v>
      </c>
      <c r="ED63" s="7">
        <f t="shared" si="21"/>
        <v>698114.46741002053</v>
      </c>
      <c r="EE63" s="7">
        <f t="shared" si="21"/>
        <v>55622.985677835874</v>
      </c>
      <c r="EF63" s="7">
        <f t="shared" si="21"/>
        <v>506335.96154623933</v>
      </c>
      <c r="EG63" s="7">
        <f t="shared" si="21"/>
        <v>109206.87591766336</v>
      </c>
      <c r="EH63" s="7">
        <f t="shared" si="21"/>
        <v>24828.429320442043</v>
      </c>
      <c r="EI63" s="7">
        <f t="shared" si="21"/>
        <v>5852316.6936435178</v>
      </c>
      <c r="EJ63" s="7">
        <f t="shared" si="21"/>
        <v>4008668.0616480438</v>
      </c>
      <c r="EK63" s="7">
        <f t="shared" si="21"/>
        <v>263798.92151358631</v>
      </c>
      <c r="EL63" s="7">
        <f t="shared" si="21"/>
        <v>230319.53245193633</v>
      </c>
      <c r="EM63" s="7">
        <f t="shared" si="21"/>
        <v>100119.63789246105</v>
      </c>
      <c r="EN63" s="7">
        <f t="shared" si="21"/>
        <v>442342.30301461957</v>
      </c>
      <c r="EO63" s="7">
        <f t="shared" si="21"/>
        <v>86443.462669101937</v>
      </c>
      <c r="EP63" s="7">
        <f t="shared" si="21"/>
        <v>180487.64041185292</v>
      </c>
      <c r="EQ63" s="7">
        <f t="shared" si="21"/>
        <v>1058707.3605789689</v>
      </c>
      <c r="ER63" s="7">
        <f t="shared" si="21"/>
        <v>152896.76155649641</v>
      </c>
      <c r="ES63" s="7">
        <f t="shared" si="21"/>
        <v>50753.025486168393</v>
      </c>
      <c r="ET63" s="7">
        <f t="shared" si="21"/>
        <v>93990.259741966613</v>
      </c>
      <c r="EU63" s="7">
        <f t="shared" si="21"/>
        <v>217544.52054737738</v>
      </c>
      <c r="EV63" s="7">
        <f t="shared" si="21"/>
        <v>9726.2101238866635</v>
      </c>
      <c r="EW63" s="7">
        <f t="shared" si="21"/>
        <v>349173.13566704426</v>
      </c>
      <c r="EX63" s="7">
        <f t="shared" si="21"/>
        <v>56109.185030902372</v>
      </c>
      <c r="EY63" s="7">
        <f t="shared" si="21"/>
        <v>362919.40912833443</v>
      </c>
      <c r="EZ63" s="7">
        <f t="shared" si="21"/>
        <v>89660.421614683728</v>
      </c>
      <c r="FA63" s="7">
        <f t="shared" si="21"/>
        <v>1220111.1472096422</v>
      </c>
      <c r="FB63" s="7">
        <f t="shared" si="21"/>
        <v>221486.46002608477</v>
      </c>
      <c r="FC63" s="7">
        <f t="shared" si="21"/>
        <v>798798.25589044951</v>
      </c>
      <c r="FD63" s="7">
        <f t="shared" si="21"/>
        <v>240522.6166973002</v>
      </c>
      <c r="FE63" s="7">
        <f t="shared" si="21"/>
        <v>71800.549284636698</v>
      </c>
      <c r="FF63" s="7">
        <f t="shared" si="21"/>
        <v>134391.24599275147</v>
      </c>
      <c r="FG63" s="7">
        <f t="shared" si="21"/>
        <v>69308.851577843452</v>
      </c>
      <c r="FH63" s="7">
        <f t="shared" si="21"/>
        <v>64148.68299109293</v>
      </c>
      <c r="FI63" s="7">
        <f t="shared" si="21"/>
        <v>796370.74590884568</v>
      </c>
      <c r="FJ63" s="7">
        <f t="shared" si="21"/>
        <v>613585.11898157059</v>
      </c>
      <c r="FK63" s="7">
        <f t="shared" si="21"/>
        <v>891560.88222473906</v>
      </c>
      <c r="FL63" s="7">
        <f t="shared" si="21"/>
        <v>2041482.6751604192</v>
      </c>
      <c r="FM63" s="7">
        <f t="shared" si="21"/>
        <v>1213878.4908219569</v>
      </c>
      <c r="FN63" s="7">
        <f t="shared" si="21"/>
        <v>7648250.2126730755</v>
      </c>
      <c r="FO63" s="7">
        <f t="shared" si="21"/>
        <v>608189.25574605749</v>
      </c>
      <c r="FP63" s="7">
        <f t="shared" si="21"/>
        <v>990018.95313815936</v>
      </c>
      <c r="FQ63" s="7">
        <f t="shared" si="21"/>
        <v>464000.47199959995</v>
      </c>
      <c r="FR63" s="7">
        <f t="shared" si="21"/>
        <v>103847.77898385741</v>
      </c>
      <c r="FS63" s="7">
        <f t="shared" si="21"/>
        <v>100353.07640671563</v>
      </c>
      <c r="FT63" s="7">
        <f t="shared" si="21"/>
        <v>71064.317603969321</v>
      </c>
      <c r="FU63" s="7">
        <f t="shared" si="21"/>
        <v>421858.44005295518</v>
      </c>
      <c r="FV63" s="7">
        <f t="shared" si="21"/>
        <v>346115.53504769783</v>
      </c>
      <c r="FW63" s="7">
        <f t="shared" si="21"/>
        <v>89584.285534614231</v>
      </c>
      <c r="FX63" s="7">
        <f t="shared" si="21"/>
        <v>42939.399519053339</v>
      </c>
      <c r="FY63" s="7">
        <f>SUM(FY56:FY62)</f>
        <v>3382502.3754352033</v>
      </c>
      <c r="FZ63" s="7">
        <f t="shared" si="18"/>
        <v>334617144.43323219</v>
      </c>
      <c r="GA63" s="48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</row>
    <row r="64" spans="1:256" x14ac:dyDescent="0.2">
      <c r="A64" s="7"/>
      <c r="B64" s="7" t="s">
        <v>528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66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</row>
    <row r="65" spans="1:195" x14ac:dyDescent="0.2">
      <c r="A65" s="7"/>
      <c r="B65" s="7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7"/>
      <c r="GA65" s="66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</row>
    <row r="66" spans="1:195" ht="15.75" x14ac:dyDescent="0.25">
      <c r="A66" s="7"/>
      <c r="B66" s="44" t="s">
        <v>529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66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</row>
    <row r="67" spans="1:195" x14ac:dyDescent="0.2">
      <c r="A67" s="6" t="s">
        <v>530</v>
      </c>
      <c r="B67" s="7" t="s">
        <v>531</v>
      </c>
      <c r="C67" s="48">
        <f t="shared" ref="C67:BN67" si="22">$B$1</f>
        <v>0.02</v>
      </c>
      <c r="D67" s="48">
        <f t="shared" si="22"/>
        <v>0.02</v>
      </c>
      <c r="E67" s="48">
        <f t="shared" si="22"/>
        <v>0.02</v>
      </c>
      <c r="F67" s="48">
        <f t="shared" si="22"/>
        <v>0.02</v>
      </c>
      <c r="G67" s="48">
        <f t="shared" si="22"/>
        <v>0.02</v>
      </c>
      <c r="H67" s="48">
        <f t="shared" si="22"/>
        <v>0.02</v>
      </c>
      <c r="I67" s="48">
        <f t="shared" si="22"/>
        <v>0.02</v>
      </c>
      <c r="J67" s="48">
        <f t="shared" si="22"/>
        <v>0.02</v>
      </c>
      <c r="K67" s="48">
        <f t="shared" si="22"/>
        <v>0.02</v>
      </c>
      <c r="L67" s="48">
        <f t="shared" si="22"/>
        <v>0.02</v>
      </c>
      <c r="M67" s="48">
        <f t="shared" si="22"/>
        <v>0.02</v>
      </c>
      <c r="N67" s="48">
        <f t="shared" si="22"/>
        <v>0.02</v>
      </c>
      <c r="O67" s="48">
        <f t="shared" si="22"/>
        <v>0.02</v>
      </c>
      <c r="P67" s="48">
        <f t="shared" si="22"/>
        <v>0.02</v>
      </c>
      <c r="Q67" s="48">
        <f t="shared" si="22"/>
        <v>0.02</v>
      </c>
      <c r="R67" s="48">
        <f t="shared" si="22"/>
        <v>0.02</v>
      </c>
      <c r="S67" s="48">
        <f t="shared" si="22"/>
        <v>0.02</v>
      </c>
      <c r="T67" s="48">
        <f t="shared" si="22"/>
        <v>0.02</v>
      </c>
      <c r="U67" s="48">
        <f t="shared" si="22"/>
        <v>0.02</v>
      </c>
      <c r="V67" s="48">
        <f t="shared" si="22"/>
        <v>0.02</v>
      </c>
      <c r="W67" s="48">
        <f t="shared" si="22"/>
        <v>0.02</v>
      </c>
      <c r="X67" s="48">
        <f t="shared" si="22"/>
        <v>0.02</v>
      </c>
      <c r="Y67" s="48">
        <f t="shared" si="22"/>
        <v>0.02</v>
      </c>
      <c r="Z67" s="48">
        <f t="shared" si="22"/>
        <v>0.02</v>
      </c>
      <c r="AA67" s="48">
        <f t="shared" si="22"/>
        <v>0.02</v>
      </c>
      <c r="AB67" s="48">
        <f t="shared" si="22"/>
        <v>0.02</v>
      </c>
      <c r="AC67" s="48">
        <f t="shared" si="22"/>
        <v>0.02</v>
      </c>
      <c r="AD67" s="48">
        <f t="shared" si="22"/>
        <v>0.02</v>
      </c>
      <c r="AE67" s="48">
        <f t="shared" si="22"/>
        <v>0.02</v>
      </c>
      <c r="AF67" s="48">
        <f t="shared" si="22"/>
        <v>0.02</v>
      </c>
      <c r="AG67" s="48">
        <f t="shared" si="22"/>
        <v>0.02</v>
      </c>
      <c r="AH67" s="48">
        <f t="shared" si="22"/>
        <v>0.02</v>
      </c>
      <c r="AI67" s="48">
        <f t="shared" si="22"/>
        <v>0.02</v>
      </c>
      <c r="AJ67" s="48">
        <f t="shared" si="22"/>
        <v>0.02</v>
      </c>
      <c r="AK67" s="48">
        <f t="shared" si="22"/>
        <v>0.02</v>
      </c>
      <c r="AL67" s="48">
        <f t="shared" si="22"/>
        <v>0.02</v>
      </c>
      <c r="AM67" s="48">
        <f t="shared" si="22"/>
        <v>0.02</v>
      </c>
      <c r="AN67" s="48">
        <f t="shared" si="22"/>
        <v>0.02</v>
      </c>
      <c r="AO67" s="48">
        <f t="shared" si="22"/>
        <v>0.02</v>
      </c>
      <c r="AP67" s="48">
        <f t="shared" si="22"/>
        <v>0.02</v>
      </c>
      <c r="AQ67" s="48">
        <f t="shared" si="22"/>
        <v>0.02</v>
      </c>
      <c r="AR67" s="48">
        <f t="shared" si="22"/>
        <v>0.02</v>
      </c>
      <c r="AS67" s="48">
        <f t="shared" si="22"/>
        <v>0.02</v>
      </c>
      <c r="AT67" s="48">
        <f t="shared" si="22"/>
        <v>0.02</v>
      </c>
      <c r="AU67" s="48">
        <f t="shared" si="22"/>
        <v>0.02</v>
      </c>
      <c r="AV67" s="48">
        <f t="shared" si="22"/>
        <v>0.02</v>
      </c>
      <c r="AW67" s="48">
        <f t="shared" si="22"/>
        <v>0.02</v>
      </c>
      <c r="AX67" s="48">
        <f t="shared" si="22"/>
        <v>0.02</v>
      </c>
      <c r="AY67" s="48">
        <f t="shared" si="22"/>
        <v>0.02</v>
      </c>
      <c r="AZ67" s="48">
        <f t="shared" si="22"/>
        <v>0.02</v>
      </c>
      <c r="BA67" s="48">
        <f t="shared" si="22"/>
        <v>0.02</v>
      </c>
      <c r="BB67" s="48">
        <f t="shared" si="22"/>
        <v>0.02</v>
      </c>
      <c r="BC67" s="48">
        <f t="shared" si="22"/>
        <v>0.02</v>
      </c>
      <c r="BD67" s="48">
        <f t="shared" si="22"/>
        <v>0.02</v>
      </c>
      <c r="BE67" s="48">
        <f t="shared" si="22"/>
        <v>0.02</v>
      </c>
      <c r="BF67" s="48">
        <f t="shared" si="22"/>
        <v>0.02</v>
      </c>
      <c r="BG67" s="48">
        <f t="shared" si="22"/>
        <v>0.02</v>
      </c>
      <c r="BH67" s="48">
        <f t="shared" si="22"/>
        <v>0.02</v>
      </c>
      <c r="BI67" s="48">
        <f t="shared" si="22"/>
        <v>0.02</v>
      </c>
      <c r="BJ67" s="48">
        <f t="shared" si="22"/>
        <v>0.02</v>
      </c>
      <c r="BK67" s="48">
        <f t="shared" si="22"/>
        <v>0.02</v>
      </c>
      <c r="BL67" s="48">
        <f t="shared" si="22"/>
        <v>0.02</v>
      </c>
      <c r="BM67" s="48">
        <f t="shared" si="22"/>
        <v>0.02</v>
      </c>
      <c r="BN67" s="48">
        <f t="shared" si="22"/>
        <v>0.02</v>
      </c>
      <c r="BO67" s="48">
        <f t="shared" ref="BO67:DZ67" si="23">$B$1</f>
        <v>0.02</v>
      </c>
      <c r="BP67" s="48">
        <f t="shared" si="23"/>
        <v>0.02</v>
      </c>
      <c r="BQ67" s="48">
        <f t="shared" si="23"/>
        <v>0.02</v>
      </c>
      <c r="BR67" s="48">
        <f t="shared" si="23"/>
        <v>0.02</v>
      </c>
      <c r="BS67" s="48">
        <f t="shared" si="23"/>
        <v>0.02</v>
      </c>
      <c r="BT67" s="48">
        <f t="shared" si="23"/>
        <v>0.02</v>
      </c>
      <c r="BU67" s="48">
        <f t="shared" si="23"/>
        <v>0.02</v>
      </c>
      <c r="BV67" s="48">
        <f t="shared" si="23"/>
        <v>0.02</v>
      </c>
      <c r="BW67" s="48">
        <f t="shared" si="23"/>
        <v>0.02</v>
      </c>
      <c r="BX67" s="48">
        <f t="shared" si="23"/>
        <v>0.02</v>
      </c>
      <c r="BY67" s="48">
        <f t="shared" si="23"/>
        <v>0.02</v>
      </c>
      <c r="BZ67" s="48">
        <f t="shared" si="23"/>
        <v>0.02</v>
      </c>
      <c r="CA67" s="48">
        <f t="shared" si="23"/>
        <v>0.02</v>
      </c>
      <c r="CB67" s="48">
        <f t="shared" si="23"/>
        <v>0.02</v>
      </c>
      <c r="CC67" s="48">
        <f t="shared" si="23"/>
        <v>0.02</v>
      </c>
      <c r="CD67" s="48">
        <f t="shared" si="23"/>
        <v>0.02</v>
      </c>
      <c r="CE67" s="48">
        <f t="shared" si="23"/>
        <v>0.02</v>
      </c>
      <c r="CF67" s="48">
        <f t="shared" si="23"/>
        <v>0.02</v>
      </c>
      <c r="CG67" s="48">
        <f t="shared" si="23"/>
        <v>0.02</v>
      </c>
      <c r="CH67" s="48">
        <f t="shared" si="23"/>
        <v>0.02</v>
      </c>
      <c r="CI67" s="48">
        <f t="shared" si="23"/>
        <v>0.02</v>
      </c>
      <c r="CJ67" s="48">
        <f t="shared" si="23"/>
        <v>0.02</v>
      </c>
      <c r="CK67" s="48">
        <f t="shared" si="23"/>
        <v>0.02</v>
      </c>
      <c r="CL67" s="48">
        <f t="shared" si="23"/>
        <v>0.02</v>
      </c>
      <c r="CM67" s="48">
        <f t="shared" si="23"/>
        <v>0.02</v>
      </c>
      <c r="CN67" s="48">
        <f t="shared" si="23"/>
        <v>0.02</v>
      </c>
      <c r="CO67" s="48">
        <f t="shared" si="23"/>
        <v>0.02</v>
      </c>
      <c r="CP67" s="48">
        <f t="shared" si="23"/>
        <v>0.02</v>
      </c>
      <c r="CQ67" s="48">
        <f t="shared" si="23"/>
        <v>0.02</v>
      </c>
      <c r="CR67" s="48">
        <f t="shared" si="23"/>
        <v>0.02</v>
      </c>
      <c r="CS67" s="48">
        <f t="shared" si="23"/>
        <v>0.02</v>
      </c>
      <c r="CT67" s="48">
        <f t="shared" si="23"/>
        <v>0.02</v>
      </c>
      <c r="CU67" s="48">
        <f t="shared" si="23"/>
        <v>0.02</v>
      </c>
      <c r="CV67" s="48">
        <f t="shared" si="23"/>
        <v>0.02</v>
      </c>
      <c r="CW67" s="48">
        <f t="shared" si="23"/>
        <v>0.02</v>
      </c>
      <c r="CX67" s="48">
        <f t="shared" si="23"/>
        <v>0.02</v>
      </c>
      <c r="CY67" s="48">
        <f t="shared" si="23"/>
        <v>0.02</v>
      </c>
      <c r="CZ67" s="48">
        <f t="shared" si="23"/>
        <v>0.02</v>
      </c>
      <c r="DA67" s="48">
        <f t="shared" si="23"/>
        <v>0.02</v>
      </c>
      <c r="DB67" s="48">
        <f t="shared" si="23"/>
        <v>0.02</v>
      </c>
      <c r="DC67" s="48">
        <f t="shared" si="23"/>
        <v>0.02</v>
      </c>
      <c r="DD67" s="48">
        <f t="shared" si="23"/>
        <v>0.02</v>
      </c>
      <c r="DE67" s="48">
        <f t="shared" si="23"/>
        <v>0.02</v>
      </c>
      <c r="DF67" s="48">
        <f t="shared" si="23"/>
        <v>0.02</v>
      </c>
      <c r="DG67" s="48">
        <f t="shared" si="23"/>
        <v>0.02</v>
      </c>
      <c r="DH67" s="48">
        <f t="shared" si="23"/>
        <v>0.02</v>
      </c>
      <c r="DI67" s="48">
        <f t="shared" si="23"/>
        <v>0.02</v>
      </c>
      <c r="DJ67" s="48">
        <f t="shared" si="23"/>
        <v>0.02</v>
      </c>
      <c r="DK67" s="48">
        <f t="shared" si="23"/>
        <v>0.02</v>
      </c>
      <c r="DL67" s="48">
        <f t="shared" si="23"/>
        <v>0.02</v>
      </c>
      <c r="DM67" s="48">
        <f t="shared" si="23"/>
        <v>0.02</v>
      </c>
      <c r="DN67" s="48">
        <f t="shared" si="23"/>
        <v>0.02</v>
      </c>
      <c r="DO67" s="48">
        <f t="shared" si="23"/>
        <v>0.02</v>
      </c>
      <c r="DP67" s="48">
        <f t="shared" si="23"/>
        <v>0.02</v>
      </c>
      <c r="DQ67" s="48">
        <f t="shared" si="23"/>
        <v>0.02</v>
      </c>
      <c r="DR67" s="48">
        <f t="shared" si="23"/>
        <v>0.02</v>
      </c>
      <c r="DS67" s="48">
        <f t="shared" si="23"/>
        <v>0.02</v>
      </c>
      <c r="DT67" s="48">
        <f t="shared" si="23"/>
        <v>0.02</v>
      </c>
      <c r="DU67" s="48">
        <f t="shared" si="23"/>
        <v>0.02</v>
      </c>
      <c r="DV67" s="48">
        <f t="shared" si="23"/>
        <v>0.02</v>
      </c>
      <c r="DW67" s="48">
        <f t="shared" si="23"/>
        <v>0.02</v>
      </c>
      <c r="DX67" s="48">
        <f t="shared" si="23"/>
        <v>0.02</v>
      </c>
      <c r="DY67" s="48">
        <f t="shared" si="23"/>
        <v>0.02</v>
      </c>
      <c r="DZ67" s="48">
        <f t="shared" si="23"/>
        <v>0.02</v>
      </c>
      <c r="EA67" s="48">
        <f t="shared" ref="EA67:FX67" si="24">$B$1</f>
        <v>0.02</v>
      </c>
      <c r="EB67" s="48">
        <f t="shared" si="24"/>
        <v>0.02</v>
      </c>
      <c r="EC67" s="48">
        <f t="shared" si="24"/>
        <v>0.02</v>
      </c>
      <c r="ED67" s="48">
        <f t="shared" si="24"/>
        <v>0.02</v>
      </c>
      <c r="EE67" s="48">
        <f t="shared" si="24"/>
        <v>0.02</v>
      </c>
      <c r="EF67" s="48">
        <f t="shared" si="24"/>
        <v>0.02</v>
      </c>
      <c r="EG67" s="48">
        <f t="shared" si="24"/>
        <v>0.02</v>
      </c>
      <c r="EH67" s="48">
        <f t="shared" si="24"/>
        <v>0.02</v>
      </c>
      <c r="EI67" s="48">
        <f t="shared" si="24"/>
        <v>0.02</v>
      </c>
      <c r="EJ67" s="48">
        <f t="shared" si="24"/>
        <v>0.02</v>
      </c>
      <c r="EK67" s="48">
        <f t="shared" si="24"/>
        <v>0.02</v>
      </c>
      <c r="EL67" s="48">
        <f t="shared" si="24"/>
        <v>0.02</v>
      </c>
      <c r="EM67" s="48">
        <f t="shared" si="24"/>
        <v>0.02</v>
      </c>
      <c r="EN67" s="48">
        <f t="shared" si="24"/>
        <v>0.02</v>
      </c>
      <c r="EO67" s="48">
        <f t="shared" si="24"/>
        <v>0.02</v>
      </c>
      <c r="EP67" s="48">
        <f t="shared" si="24"/>
        <v>0.02</v>
      </c>
      <c r="EQ67" s="48">
        <f t="shared" si="24"/>
        <v>0.02</v>
      </c>
      <c r="ER67" s="48">
        <f t="shared" si="24"/>
        <v>0.02</v>
      </c>
      <c r="ES67" s="48">
        <f t="shared" si="24"/>
        <v>0.02</v>
      </c>
      <c r="ET67" s="48">
        <f t="shared" si="24"/>
        <v>0.02</v>
      </c>
      <c r="EU67" s="48">
        <f t="shared" si="24"/>
        <v>0.02</v>
      </c>
      <c r="EV67" s="48">
        <f t="shared" si="24"/>
        <v>0.02</v>
      </c>
      <c r="EW67" s="48">
        <f t="shared" si="24"/>
        <v>0.02</v>
      </c>
      <c r="EX67" s="48">
        <f t="shared" si="24"/>
        <v>0.02</v>
      </c>
      <c r="EY67" s="48">
        <f t="shared" si="24"/>
        <v>0.02</v>
      </c>
      <c r="EZ67" s="48">
        <f t="shared" si="24"/>
        <v>0.02</v>
      </c>
      <c r="FA67" s="48">
        <f t="shared" si="24"/>
        <v>0.02</v>
      </c>
      <c r="FB67" s="48">
        <f t="shared" si="24"/>
        <v>0.02</v>
      </c>
      <c r="FC67" s="48">
        <f t="shared" si="24"/>
        <v>0.02</v>
      </c>
      <c r="FD67" s="48">
        <f t="shared" si="24"/>
        <v>0.02</v>
      </c>
      <c r="FE67" s="48">
        <f t="shared" si="24"/>
        <v>0.02</v>
      </c>
      <c r="FF67" s="48">
        <f t="shared" si="24"/>
        <v>0.02</v>
      </c>
      <c r="FG67" s="48">
        <f t="shared" si="24"/>
        <v>0.02</v>
      </c>
      <c r="FH67" s="48">
        <f t="shared" si="24"/>
        <v>0.02</v>
      </c>
      <c r="FI67" s="48">
        <f t="shared" si="24"/>
        <v>0.02</v>
      </c>
      <c r="FJ67" s="48">
        <f t="shared" si="24"/>
        <v>0.02</v>
      </c>
      <c r="FK67" s="48">
        <f t="shared" si="24"/>
        <v>0.02</v>
      </c>
      <c r="FL67" s="48">
        <f t="shared" si="24"/>
        <v>0.02</v>
      </c>
      <c r="FM67" s="48">
        <f t="shared" si="24"/>
        <v>0.02</v>
      </c>
      <c r="FN67" s="48">
        <f t="shared" si="24"/>
        <v>0.02</v>
      </c>
      <c r="FO67" s="48">
        <f t="shared" si="24"/>
        <v>0.02</v>
      </c>
      <c r="FP67" s="48">
        <f t="shared" si="24"/>
        <v>0.02</v>
      </c>
      <c r="FQ67" s="48">
        <f t="shared" si="24"/>
        <v>0.02</v>
      </c>
      <c r="FR67" s="48">
        <f t="shared" si="24"/>
        <v>0.02</v>
      </c>
      <c r="FS67" s="48">
        <f t="shared" si="24"/>
        <v>0.02</v>
      </c>
      <c r="FT67" s="48">
        <f t="shared" si="24"/>
        <v>0.02</v>
      </c>
      <c r="FU67" s="48">
        <f t="shared" si="24"/>
        <v>0.02</v>
      </c>
      <c r="FV67" s="48">
        <f t="shared" si="24"/>
        <v>0.02</v>
      </c>
      <c r="FW67" s="48">
        <f t="shared" si="24"/>
        <v>0.02</v>
      </c>
      <c r="FX67" s="48">
        <f t="shared" si="24"/>
        <v>0.02</v>
      </c>
      <c r="FY67" s="48"/>
      <c r="FZ67" s="48"/>
      <c r="GA67" s="66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</row>
    <row r="68" spans="1:195" x14ac:dyDescent="0.2">
      <c r="A68" s="6" t="s">
        <v>532</v>
      </c>
      <c r="B68" s="7" t="s">
        <v>533</v>
      </c>
      <c r="C68" s="66">
        <v>999999999</v>
      </c>
      <c r="D68" s="66">
        <v>999999999</v>
      </c>
      <c r="E68" s="66">
        <v>999999999</v>
      </c>
      <c r="F68" s="66">
        <v>999999999</v>
      </c>
      <c r="G68" s="66">
        <v>999999999</v>
      </c>
      <c r="H68" s="66">
        <v>999999999</v>
      </c>
      <c r="I68" s="66">
        <v>999999999</v>
      </c>
      <c r="J68" s="66">
        <v>999999999</v>
      </c>
      <c r="K68" s="66">
        <v>999999999</v>
      </c>
      <c r="L68" s="66">
        <v>999999999</v>
      </c>
      <c r="M68" s="66">
        <v>999999999</v>
      </c>
      <c r="N68" s="66">
        <v>999999999</v>
      </c>
      <c r="O68" s="66">
        <v>999999999</v>
      </c>
      <c r="P68" s="66">
        <v>999999999</v>
      </c>
      <c r="Q68" s="66">
        <v>999999999</v>
      </c>
      <c r="R68" s="66">
        <v>999999999</v>
      </c>
      <c r="S68" s="66">
        <v>999999999</v>
      </c>
      <c r="T68" s="66">
        <v>999999999</v>
      </c>
      <c r="U68" s="66">
        <v>999999999</v>
      </c>
      <c r="V68" s="66">
        <v>999999999</v>
      </c>
      <c r="W68" s="66">
        <v>999999999</v>
      </c>
      <c r="X68" s="66">
        <v>999999999</v>
      </c>
      <c r="Y68" s="66">
        <v>999999999</v>
      </c>
      <c r="Z68" s="66">
        <v>999999999</v>
      </c>
      <c r="AA68" s="66">
        <v>999999999</v>
      </c>
      <c r="AB68" s="66">
        <v>999999999</v>
      </c>
      <c r="AC68" s="66">
        <v>999999999</v>
      </c>
      <c r="AD68" s="66">
        <v>999999999</v>
      </c>
      <c r="AE68" s="66">
        <v>999999999</v>
      </c>
      <c r="AF68" s="66">
        <v>999999999</v>
      </c>
      <c r="AG68" s="66">
        <v>999999999</v>
      </c>
      <c r="AH68" s="66">
        <v>999999999</v>
      </c>
      <c r="AI68" s="66">
        <v>999999999</v>
      </c>
      <c r="AJ68" s="66">
        <v>999999999</v>
      </c>
      <c r="AK68" s="66">
        <v>999999999</v>
      </c>
      <c r="AL68" s="66">
        <v>999999999</v>
      </c>
      <c r="AM68" s="66">
        <v>999999999</v>
      </c>
      <c r="AN68" s="66">
        <v>999999999</v>
      </c>
      <c r="AO68" s="66">
        <v>999999999</v>
      </c>
      <c r="AP68" s="66">
        <v>999999999</v>
      </c>
      <c r="AQ68" s="66">
        <v>999999999</v>
      </c>
      <c r="AR68" s="66">
        <v>999999999</v>
      </c>
      <c r="AS68" s="66">
        <v>999999999</v>
      </c>
      <c r="AT68" s="66">
        <v>999999999</v>
      </c>
      <c r="AU68" s="66">
        <v>999999999</v>
      </c>
      <c r="AV68" s="66">
        <v>999999999</v>
      </c>
      <c r="AW68" s="66">
        <v>999999999</v>
      </c>
      <c r="AX68" s="66">
        <v>999999999</v>
      </c>
      <c r="AY68" s="66">
        <v>999999999</v>
      </c>
      <c r="AZ68" s="66">
        <v>999999999</v>
      </c>
      <c r="BA68" s="66">
        <v>999999999</v>
      </c>
      <c r="BB68" s="66">
        <v>999999999</v>
      </c>
      <c r="BC68" s="66">
        <v>999999999</v>
      </c>
      <c r="BD68" s="66">
        <v>999999999</v>
      </c>
      <c r="BE68" s="66">
        <v>999999999</v>
      </c>
      <c r="BF68" s="66">
        <v>999999999</v>
      </c>
      <c r="BG68" s="66">
        <v>999999999</v>
      </c>
      <c r="BH68" s="66">
        <v>999999999</v>
      </c>
      <c r="BI68" s="66">
        <v>999999999</v>
      </c>
      <c r="BJ68" s="66">
        <v>999999999</v>
      </c>
      <c r="BK68" s="66">
        <v>999999999</v>
      </c>
      <c r="BL68" s="66">
        <v>999999999</v>
      </c>
      <c r="BM68" s="66">
        <v>999999999</v>
      </c>
      <c r="BN68" s="66">
        <v>999999999</v>
      </c>
      <c r="BO68" s="66">
        <v>999999999</v>
      </c>
      <c r="BP68" s="66">
        <v>999999999</v>
      </c>
      <c r="BQ68" s="66">
        <v>999999999</v>
      </c>
      <c r="BR68" s="66">
        <v>999999999</v>
      </c>
      <c r="BS68" s="66">
        <v>999999999</v>
      </c>
      <c r="BT68" s="66">
        <v>999999999</v>
      </c>
      <c r="BU68" s="66">
        <v>999999999</v>
      </c>
      <c r="BV68" s="66">
        <v>999999999</v>
      </c>
      <c r="BW68" s="66">
        <v>999999999</v>
      </c>
      <c r="BX68" s="66">
        <v>999999999</v>
      </c>
      <c r="BY68" s="66">
        <v>999999999</v>
      </c>
      <c r="BZ68" s="66">
        <v>999999999</v>
      </c>
      <c r="CA68" s="66">
        <v>999999999</v>
      </c>
      <c r="CB68" s="66">
        <v>999999999</v>
      </c>
      <c r="CC68" s="66">
        <v>999999999</v>
      </c>
      <c r="CD68" s="66">
        <v>999999999</v>
      </c>
      <c r="CE68" s="66">
        <v>999999999</v>
      </c>
      <c r="CF68" s="66">
        <v>999999999</v>
      </c>
      <c r="CG68" s="66">
        <v>999999999</v>
      </c>
      <c r="CH68" s="66">
        <v>999999999</v>
      </c>
      <c r="CI68" s="66">
        <v>999999999</v>
      </c>
      <c r="CJ68" s="66">
        <v>999999999</v>
      </c>
      <c r="CK68" s="66">
        <v>999999999</v>
      </c>
      <c r="CL68" s="66">
        <v>999999999</v>
      </c>
      <c r="CM68" s="66">
        <v>999999999</v>
      </c>
      <c r="CN68" s="66">
        <v>999999999</v>
      </c>
      <c r="CO68" s="66">
        <v>999999999</v>
      </c>
      <c r="CP68" s="66">
        <v>999999999</v>
      </c>
      <c r="CQ68" s="66">
        <v>999999999</v>
      </c>
      <c r="CR68" s="66">
        <v>999999999</v>
      </c>
      <c r="CS68" s="66">
        <v>999999999</v>
      </c>
      <c r="CT68" s="66">
        <v>999999999</v>
      </c>
      <c r="CU68" s="66">
        <v>999999999</v>
      </c>
      <c r="CV68" s="66">
        <v>999999999</v>
      </c>
      <c r="CW68" s="66">
        <v>999999999</v>
      </c>
      <c r="CX68" s="66">
        <v>999999999</v>
      </c>
      <c r="CY68" s="66">
        <v>999999999</v>
      </c>
      <c r="CZ68" s="66">
        <v>999999999</v>
      </c>
      <c r="DA68" s="66">
        <v>999999999</v>
      </c>
      <c r="DB68" s="66">
        <v>999999999</v>
      </c>
      <c r="DC68" s="66">
        <v>999999999</v>
      </c>
      <c r="DD68" s="66">
        <v>999999999</v>
      </c>
      <c r="DE68" s="66">
        <v>999999999</v>
      </c>
      <c r="DF68" s="66">
        <v>999999999</v>
      </c>
      <c r="DG68" s="66">
        <v>999999999</v>
      </c>
      <c r="DH68" s="66">
        <v>999999999</v>
      </c>
      <c r="DI68" s="66">
        <v>999999999</v>
      </c>
      <c r="DJ68" s="66">
        <v>999999999</v>
      </c>
      <c r="DK68" s="66">
        <v>999999999</v>
      </c>
      <c r="DL68" s="66">
        <v>999999999</v>
      </c>
      <c r="DM68" s="66">
        <v>999999999</v>
      </c>
      <c r="DN68" s="66">
        <v>999999999</v>
      </c>
      <c r="DO68" s="66">
        <v>999999999</v>
      </c>
      <c r="DP68" s="66">
        <v>999999999</v>
      </c>
      <c r="DQ68" s="66">
        <v>999999999</v>
      </c>
      <c r="DR68" s="66">
        <v>999999999</v>
      </c>
      <c r="DS68" s="66">
        <v>999999999</v>
      </c>
      <c r="DT68" s="66">
        <v>999999999</v>
      </c>
      <c r="DU68" s="66">
        <v>999999999</v>
      </c>
      <c r="DV68" s="66">
        <v>999999999</v>
      </c>
      <c r="DW68" s="66">
        <v>999999999</v>
      </c>
      <c r="DX68" s="66">
        <v>999999999</v>
      </c>
      <c r="DY68" s="66">
        <v>999999999</v>
      </c>
      <c r="DZ68" s="66">
        <v>999999999</v>
      </c>
      <c r="EA68" s="66">
        <v>999999999</v>
      </c>
      <c r="EB68" s="66">
        <v>999999999</v>
      </c>
      <c r="EC68" s="66">
        <v>999999999</v>
      </c>
      <c r="ED68" s="66">
        <v>999999999</v>
      </c>
      <c r="EE68" s="66">
        <v>999999999</v>
      </c>
      <c r="EF68" s="66">
        <v>999999999</v>
      </c>
      <c r="EG68" s="66">
        <v>999999999</v>
      </c>
      <c r="EH68" s="66">
        <v>999999999</v>
      </c>
      <c r="EI68" s="66">
        <v>999999999</v>
      </c>
      <c r="EJ68" s="66">
        <v>999999999</v>
      </c>
      <c r="EK68" s="66">
        <v>999999999</v>
      </c>
      <c r="EL68" s="66">
        <v>999999999</v>
      </c>
      <c r="EM68" s="66">
        <v>999999999</v>
      </c>
      <c r="EN68" s="66">
        <v>999999999</v>
      </c>
      <c r="EO68" s="66">
        <v>999999999</v>
      </c>
      <c r="EP68" s="66">
        <v>999999999</v>
      </c>
      <c r="EQ68" s="66">
        <v>999999999</v>
      </c>
      <c r="ER68" s="66">
        <v>999999999</v>
      </c>
      <c r="ES68" s="66">
        <v>999999999</v>
      </c>
      <c r="ET68" s="66">
        <v>999999999</v>
      </c>
      <c r="EU68" s="66">
        <v>999999999</v>
      </c>
      <c r="EV68" s="66">
        <v>999999999</v>
      </c>
      <c r="EW68" s="66">
        <v>999999999</v>
      </c>
      <c r="EX68" s="66">
        <v>999999999</v>
      </c>
      <c r="EY68" s="66">
        <v>999999999</v>
      </c>
      <c r="EZ68" s="66">
        <v>999999999</v>
      </c>
      <c r="FA68" s="66">
        <v>999999999</v>
      </c>
      <c r="FB68" s="66">
        <v>999999999</v>
      </c>
      <c r="FC68" s="66">
        <v>999999999</v>
      </c>
      <c r="FD68" s="66">
        <v>999999999</v>
      </c>
      <c r="FE68" s="66">
        <v>999999999</v>
      </c>
      <c r="FF68" s="66">
        <v>999999999</v>
      </c>
      <c r="FG68" s="66">
        <v>999999999</v>
      </c>
      <c r="FH68" s="66">
        <v>999999999</v>
      </c>
      <c r="FI68" s="66">
        <v>999999999</v>
      </c>
      <c r="FJ68" s="66">
        <v>999999999</v>
      </c>
      <c r="FK68" s="66">
        <v>999999999</v>
      </c>
      <c r="FL68" s="66">
        <v>999999999</v>
      </c>
      <c r="FM68" s="66">
        <v>999999999</v>
      </c>
      <c r="FN68" s="66">
        <v>999999999</v>
      </c>
      <c r="FO68" s="66">
        <v>999999999</v>
      </c>
      <c r="FP68" s="66">
        <v>999999999</v>
      </c>
      <c r="FQ68" s="66">
        <v>999999999</v>
      </c>
      <c r="FR68" s="66">
        <v>999999999</v>
      </c>
      <c r="FS68" s="66">
        <v>999999999</v>
      </c>
      <c r="FT68" s="66">
        <v>999999999</v>
      </c>
      <c r="FU68" s="66">
        <v>999999999</v>
      </c>
      <c r="FV68" s="66">
        <v>999999999</v>
      </c>
      <c r="FW68" s="66">
        <v>999999999</v>
      </c>
      <c r="FX68" s="66">
        <v>999999999</v>
      </c>
      <c r="FY68" s="66"/>
      <c r="FZ68" s="66">
        <f>SUM(C68:FX68)</f>
        <v>177999999822</v>
      </c>
      <c r="GA68" s="66"/>
      <c r="GB68" s="48"/>
      <c r="GC68" s="48"/>
      <c r="GD68" s="48"/>
      <c r="GE68" s="48"/>
      <c r="GF68" s="48"/>
      <c r="GG68" s="7"/>
      <c r="GH68" s="7"/>
      <c r="GI68" s="7"/>
      <c r="GJ68" s="7"/>
      <c r="GK68" s="7"/>
      <c r="GL68" s="7"/>
      <c r="GM68" s="7"/>
    </row>
    <row r="69" spans="1:195" x14ac:dyDescent="0.2">
      <c r="A69" s="7"/>
      <c r="B69" s="7" t="s">
        <v>534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  <c r="GA69" s="7"/>
      <c r="GB69" s="66"/>
      <c r="GC69" s="66"/>
      <c r="GD69" s="66"/>
      <c r="GE69" s="66"/>
      <c r="GF69" s="66"/>
      <c r="GG69" s="7"/>
      <c r="GH69" s="66"/>
      <c r="GI69" s="66"/>
      <c r="GJ69" s="66"/>
      <c r="GK69" s="66"/>
      <c r="GL69" s="66"/>
      <c r="GM69" s="7"/>
    </row>
    <row r="70" spans="1:195" x14ac:dyDescent="0.2">
      <c r="A70" s="7"/>
      <c r="B70" s="7" t="s">
        <v>535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  <c r="GA70" s="7"/>
      <c r="GB70" s="66"/>
      <c r="GC70" s="66"/>
      <c r="GD70" s="66"/>
      <c r="GE70" s="7"/>
      <c r="GF70" s="7"/>
      <c r="GG70" s="7"/>
      <c r="GH70" s="7"/>
      <c r="GI70" s="7"/>
      <c r="GJ70" s="7"/>
      <c r="GK70" s="7"/>
      <c r="GL70" s="7"/>
      <c r="GM70" s="7"/>
    </row>
    <row r="71" spans="1:195" x14ac:dyDescent="0.2">
      <c r="A71" s="7"/>
      <c r="B71" s="7" t="s">
        <v>536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7"/>
      <c r="GB71" s="66"/>
      <c r="GC71" s="66"/>
      <c r="GD71" s="66"/>
      <c r="GE71" s="7"/>
      <c r="GF71" s="7"/>
      <c r="GG71" s="7"/>
      <c r="GH71" s="7"/>
      <c r="GI71" s="7"/>
      <c r="GJ71" s="7"/>
      <c r="GK71" s="7"/>
      <c r="GL71" s="7"/>
      <c r="GM71" s="7"/>
    </row>
    <row r="72" spans="1:195" x14ac:dyDescent="0.2">
      <c r="A72" s="7"/>
      <c r="B72" s="7" t="s">
        <v>537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  <c r="EO72" s="66"/>
      <c r="EP72" s="66"/>
      <c r="EQ72" s="66"/>
      <c r="ER72" s="66"/>
      <c r="ES72" s="66"/>
      <c r="ET72" s="66"/>
      <c r="EU72" s="66"/>
      <c r="EV72" s="66"/>
      <c r="EW72" s="66"/>
      <c r="EX72" s="66"/>
      <c r="EY72" s="66"/>
      <c r="EZ72" s="66"/>
      <c r="FA72" s="66"/>
      <c r="FB72" s="66"/>
      <c r="FC72" s="66"/>
      <c r="FD72" s="66"/>
      <c r="FE72" s="66"/>
      <c r="FF72" s="66"/>
      <c r="FG72" s="66"/>
      <c r="FH72" s="66"/>
      <c r="FI72" s="66"/>
      <c r="FJ72" s="66"/>
      <c r="FK72" s="66"/>
      <c r="FL72" s="66"/>
      <c r="FM72" s="66"/>
      <c r="FN72" s="66"/>
      <c r="FO72" s="66"/>
      <c r="FP72" s="66"/>
      <c r="FQ72" s="66"/>
      <c r="FR72" s="66"/>
      <c r="FS72" s="66"/>
      <c r="FT72" s="66"/>
      <c r="FU72" s="66"/>
      <c r="FV72" s="66"/>
      <c r="FW72" s="66"/>
      <c r="FX72" s="66"/>
      <c r="FY72" s="66"/>
      <c r="FZ72" s="66"/>
      <c r="GA72" s="7"/>
      <c r="GB72" s="66"/>
      <c r="GC72" s="66"/>
      <c r="GD72" s="66"/>
      <c r="GE72" s="7"/>
      <c r="GF72" s="7"/>
      <c r="GG72" s="7"/>
      <c r="GH72" s="7"/>
      <c r="GI72" s="7"/>
      <c r="GJ72" s="7"/>
      <c r="GK72" s="7"/>
      <c r="GL72" s="7"/>
      <c r="GM72" s="7"/>
    </row>
    <row r="73" spans="1:195" x14ac:dyDescent="0.2">
      <c r="A73" s="6" t="s">
        <v>538</v>
      </c>
      <c r="B73" s="7" t="s">
        <v>539</v>
      </c>
      <c r="C73" s="66">
        <v>999999999</v>
      </c>
      <c r="D73" s="66">
        <v>999999999</v>
      </c>
      <c r="E73" s="66">
        <v>999999999</v>
      </c>
      <c r="F73" s="66">
        <v>999999999</v>
      </c>
      <c r="G73" s="66">
        <v>999999999</v>
      </c>
      <c r="H73" s="66">
        <v>999999999</v>
      </c>
      <c r="I73" s="66">
        <v>999999999</v>
      </c>
      <c r="J73" s="66">
        <v>999999999</v>
      </c>
      <c r="K73" s="66">
        <v>999999999</v>
      </c>
      <c r="L73" s="66">
        <v>999999999</v>
      </c>
      <c r="M73" s="66">
        <v>999999999</v>
      </c>
      <c r="N73" s="66">
        <v>999999999</v>
      </c>
      <c r="O73" s="66">
        <v>999999999</v>
      </c>
      <c r="P73" s="66">
        <v>999999999</v>
      </c>
      <c r="Q73" s="66">
        <v>999999999</v>
      </c>
      <c r="R73" s="66">
        <v>999999999</v>
      </c>
      <c r="S73" s="66">
        <v>999999999</v>
      </c>
      <c r="T73" s="66">
        <v>999999999</v>
      </c>
      <c r="U73" s="66">
        <v>999999999</v>
      </c>
      <c r="V73" s="66">
        <v>999999999</v>
      </c>
      <c r="W73" s="66">
        <v>999999999</v>
      </c>
      <c r="X73" s="66">
        <v>999999999</v>
      </c>
      <c r="Y73" s="66">
        <v>999999999</v>
      </c>
      <c r="Z73" s="66">
        <v>999999999</v>
      </c>
      <c r="AA73" s="66">
        <v>999999999</v>
      </c>
      <c r="AB73" s="66">
        <v>999999999</v>
      </c>
      <c r="AC73" s="66">
        <v>999999999</v>
      </c>
      <c r="AD73" s="66">
        <v>999999999</v>
      </c>
      <c r="AE73" s="66">
        <v>999999999</v>
      </c>
      <c r="AF73" s="66">
        <v>999999999</v>
      </c>
      <c r="AG73" s="66">
        <v>999999999</v>
      </c>
      <c r="AH73" s="66">
        <v>999999999</v>
      </c>
      <c r="AI73" s="66">
        <v>999999999</v>
      </c>
      <c r="AJ73" s="66">
        <v>999999999</v>
      </c>
      <c r="AK73" s="66">
        <v>999999999</v>
      </c>
      <c r="AL73" s="66">
        <v>999999999</v>
      </c>
      <c r="AM73" s="66">
        <v>999999999</v>
      </c>
      <c r="AN73" s="66">
        <v>999999999</v>
      </c>
      <c r="AO73" s="66">
        <v>999999999</v>
      </c>
      <c r="AP73" s="66">
        <v>999999999</v>
      </c>
      <c r="AQ73" s="66">
        <v>999999999</v>
      </c>
      <c r="AR73" s="66">
        <v>999999999</v>
      </c>
      <c r="AS73" s="66">
        <v>999999999</v>
      </c>
      <c r="AT73" s="66">
        <v>999999999</v>
      </c>
      <c r="AU73" s="66">
        <v>999999999</v>
      </c>
      <c r="AV73" s="66">
        <v>999999999</v>
      </c>
      <c r="AW73" s="66">
        <v>999999999</v>
      </c>
      <c r="AX73" s="66">
        <v>999999999</v>
      </c>
      <c r="AY73" s="66">
        <v>999999999</v>
      </c>
      <c r="AZ73" s="66">
        <v>999999999</v>
      </c>
      <c r="BA73" s="66">
        <v>999999999</v>
      </c>
      <c r="BB73" s="66">
        <v>999999999</v>
      </c>
      <c r="BC73" s="66">
        <v>999999999</v>
      </c>
      <c r="BD73" s="66">
        <v>999999999</v>
      </c>
      <c r="BE73" s="66">
        <v>999999999</v>
      </c>
      <c r="BF73" s="66">
        <v>999999999</v>
      </c>
      <c r="BG73" s="66">
        <v>999999999</v>
      </c>
      <c r="BH73" s="66">
        <v>999999999</v>
      </c>
      <c r="BI73" s="66">
        <v>999999999</v>
      </c>
      <c r="BJ73" s="66">
        <v>999999999</v>
      </c>
      <c r="BK73" s="66">
        <v>999999999</v>
      </c>
      <c r="BL73" s="66">
        <v>999999999</v>
      </c>
      <c r="BM73" s="66">
        <v>999999999</v>
      </c>
      <c r="BN73" s="66">
        <v>999999999</v>
      </c>
      <c r="BO73" s="66">
        <v>999999999</v>
      </c>
      <c r="BP73" s="66">
        <v>999999999</v>
      </c>
      <c r="BQ73" s="66">
        <v>999999999</v>
      </c>
      <c r="BR73" s="66">
        <v>999999999</v>
      </c>
      <c r="BS73" s="66">
        <v>999999999</v>
      </c>
      <c r="BT73" s="66">
        <v>999999999</v>
      </c>
      <c r="BU73" s="66">
        <v>999999999</v>
      </c>
      <c r="BV73" s="66">
        <v>999999999</v>
      </c>
      <c r="BW73" s="66">
        <v>999999999</v>
      </c>
      <c r="BX73" s="66">
        <v>999999999</v>
      </c>
      <c r="BY73" s="66">
        <v>999999999</v>
      </c>
      <c r="BZ73" s="66">
        <v>999999999</v>
      </c>
      <c r="CA73" s="66">
        <v>999999999</v>
      </c>
      <c r="CB73" s="66">
        <v>999999999</v>
      </c>
      <c r="CC73" s="66">
        <v>999999999</v>
      </c>
      <c r="CD73" s="66">
        <v>999999999</v>
      </c>
      <c r="CE73" s="66">
        <v>999999999</v>
      </c>
      <c r="CF73" s="66">
        <v>999999999</v>
      </c>
      <c r="CG73" s="66">
        <v>999999999</v>
      </c>
      <c r="CH73" s="66">
        <v>999999999</v>
      </c>
      <c r="CI73" s="66">
        <v>999999999</v>
      </c>
      <c r="CJ73" s="66">
        <v>999999999</v>
      </c>
      <c r="CK73" s="66">
        <v>999999999</v>
      </c>
      <c r="CL73" s="66">
        <v>999999999</v>
      </c>
      <c r="CM73" s="66">
        <v>999999999</v>
      </c>
      <c r="CN73" s="66">
        <v>999999999</v>
      </c>
      <c r="CO73" s="66">
        <v>999999999</v>
      </c>
      <c r="CP73" s="66">
        <v>999999999</v>
      </c>
      <c r="CQ73" s="66">
        <v>999999999</v>
      </c>
      <c r="CR73" s="66">
        <v>999999999</v>
      </c>
      <c r="CS73" s="66">
        <v>999999999</v>
      </c>
      <c r="CT73" s="66">
        <v>999999999</v>
      </c>
      <c r="CU73" s="66">
        <v>999999999</v>
      </c>
      <c r="CV73" s="66">
        <v>999999999</v>
      </c>
      <c r="CW73" s="66">
        <v>999999999</v>
      </c>
      <c r="CX73" s="66">
        <v>999999999</v>
      </c>
      <c r="CY73" s="66">
        <v>999999999</v>
      </c>
      <c r="CZ73" s="66">
        <v>999999999</v>
      </c>
      <c r="DA73" s="66">
        <v>999999999</v>
      </c>
      <c r="DB73" s="66">
        <v>999999999</v>
      </c>
      <c r="DC73" s="66">
        <v>999999999</v>
      </c>
      <c r="DD73" s="66">
        <v>999999999</v>
      </c>
      <c r="DE73" s="66">
        <v>999999999</v>
      </c>
      <c r="DF73" s="66">
        <v>999999999</v>
      </c>
      <c r="DG73" s="66">
        <v>999999999</v>
      </c>
      <c r="DH73" s="66">
        <v>999999999</v>
      </c>
      <c r="DI73" s="66">
        <v>999999999</v>
      </c>
      <c r="DJ73" s="66">
        <v>999999999</v>
      </c>
      <c r="DK73" s="66">
        <v>999999999</v>
      </c>
      <c r="DL73" s="66">
        <v>999999999</v>
      </c>
      <c r="DM73" s="66">
        <v>999999999</v>
      </c>
      <c r="DN73" s="66">
        <v>999999999</v>
      </c>
      <c r="DO73" s="66">
        <v>999999999</v>
      </c>
      <c r="DP73" s="66">
        <v>999999999</v>
      </c>
      <c r="DQ73" s="66">
        <v>999999999</v>
      </c>
      <c r="DR73" s="66">
        <v>999999999</v>
      </c>
      <c r="DS73" s="66">
        <v>999999999</v>
      </c>
      <c r="DT73" s="66">
        <v>999999999</v>
      </c>
      <c r="DU73" s="66">
        <v>999999999</v>
      </c>
      <c r="DV73" s="66">
        <v>999999999</v>
      </c>
      <c r="DW73" s="66">
        <v>999999999</v>
      </c>
      <c r="DX73" s="66">
        <v>999999999</v>
      </c>
      <c r="DY73" s="66">
        <v>999999999</v>
      </c>
      <c r="DZ73" s="66">
        <v>999999999</v>
      </c>
      <c r="EA73" s="66">
        <v>999999999</v>
      </c>
      <c r="EB73" s="66">
        <v>999999999</v>
      </c>
      <c r="EC73" s="66">
        <v>999999999</v>
      </c>
      <c r="ED73" s="66">
        <v>999999999</v>
      </c>
      <c r="EE73" s="66">
        <v>999999999</v>
      </c>
      <c r="EF73" s="66">
        <v>999999999</v>
      </c>
      <c r="EG73" s="66">
        <v>999999999</v>
      </c>
      <c r="EH73" s="66">
        <v>999999999</v>
      </c>
      <c r="EI73" s="66">
        <v>999999999</v>
      </c>
      <c r="EJ73" s="66">
        <v>999999999</v>
      </c>
      <c r="EK73" s="66">
        <v>999999999</v>
      </c>
      <c r="EL73" s="66">
        <v>999999999</v>
      </c>
      <c r="EM73" s="66">
        <v>999999999</v>
      </c>
      <c r="EN73" s="66">
        <v>999999999</v>
      </c>
      <c r="EO73" s="66">
        <v>999999999</v>
      </c>
      <c r="EP73" s="66">
        <v>999999999</v>
      </c>
      <c r="EQ73" s="66">
        <v>999999999</v>
      </c>
      <c r="ER73" s="66">
        <v>999999999</v>
      </c>
      <c r="ES73" s="66">
        <v>999999999</v>
      </c>
      <c r="ET73" s="66">
        <v>999999999</v>
      </c>
      <c r="EU73" s="66">
        <v>999999999</v>
      </c>
      <c r="EV73" s="66">
        <v>999999999</v>
      </c>
      <c r="EW73" s="66">
        <v>999999999</v>
      </c>
      <c r="EX73" s="66">
        <v>999999999</v>
      </c>
      <c r="EY73" s="66">
        <v>999999999</v>
      </c>
      <c r="EZ73" s="66">
        <v>999999999</v>
      </c>
      <c r="FA73" s="66">
        <v>999999999</v>
      </c>
      <c r="FB73" s="66">
        <v>999999999</v>
      </c>
      <c r="FC73" s="66">
        <v>999999999</v>
      </c>
      <c r="FD73" s="66">
        <v>999999999</v>
      </c>
      <c r="FE73" s="66">
        <v>999999999</v>
      </c>
      <c r="FF73" s="66">
        <v>999999999</v>
      </c>
      <c r="FG73" s="66">
        <v>999999999</v>
      </c>
      <c r="FH73" s="66">
        <v>999999999</v>
      </c>
      <c r="FI73" s="66">
        <v>999999999</v>
      </c>
      <c r="FJ73" s="66">
        <v>999999999</v>
      </c>
      <c r="FK73" s="66">
        <v>999999999</v>
      </c>
      <c r="FL73" s="66">
        <v>999999999</v>
      </c>
      <c r="FM73" s="66">
        <v>999999999</v>
      </c>
      <c r="FN73" s="66">
        <v>999999999</v>
      </c>
      <c r="FO73" s="66">
        <v>999999999</v>
      </c>
      <c r="FP73" s="66">
        <v>999999999</v>
      </c>
      <c r="FQ73" s="66">
        <v>999999999</v>
      </c>
      <c r="FR73" s="66">
        <v>999999999</v>
      </c>
      <c r="FS73" s="66">
        <v>999999999</v>
      </c>
      <c r="FT73" s="66">
        <v>999999999</v>
      </c>
      <c r="FU73" s="66">
        <v>999999999</v>
      </c>
      <c r="FV73" s="66">
        <v>999999999</v>
      </c>
      <c r="FW73" s="66">
        <v>999999999</v>
      </c>
      <c r="FX73" s="66">
        <v>999999999</v>
      </c>
      <c r="FY73" s="66"/>
      <c r="FZ73" s="66">
        <f>SUM(C73:FX73)</f>
        <v>177999999822</v>
      </c>
      <c r="GA73" s="7"/>
      <c r="GB73" s="66"/>
      <c r="GC73" s="66"/>
      <c r="GD73" s="66"/>
      <c r="GE73" s="7"/>
      <c r="GF73" s="7"/>
      <c r="GG73" s="7"/>
      <c r="GH73" s="7"/>
      <c r="GI73" s="7"/>
      <c r="GJ73" s="7"/>
      <c r="GK73" s="7"/>
      <c r="GL73" s="7"/>
      <c r="GM73" s="7"/>
    </row>
    <row r="74" spans="1:195" x14ac:dyDescent="0.2">
      <c r="A74" s="7"/>
      <c r="B74" s="7" t="s">
        <v>534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7"/>
      <c r="GA74" s="7"/>
      <c r="GB74" s="66"/>
      <c r="GC74" s="66"/>
      <c r="GD74" s="66"/>
      <c r="GE74" s="66"/>
      <c r="GF74" s="66"/>
      <c r="GG74" s="7"/>
      <c r="GH74" s="7"/>
      <c r="GI74" s="7"/>
      <c r="GJ74" s="7"/>
      <c r="GK74" s="7"/>
      <c r="GL74" s="7"/>
      <c r="GM74" s="7"/>
    </row>
    <row r="75" spans="1:195" x14ac:dyDescent="0.2">
      <c r="A75" s="7"/>
      <c r="B75" s="7" t="s">
        <v>540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7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</row>
    <row r="76" spans="1:195" x14ac:dyDescent="0.2">
      <c r="A76" s="7"/>
      <c r="B76" s="7" t="s">
        <v>541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66"/>
      <c r="FG76" s="66"/>
      <c r="FH76" s="66"/>
      <c r="FI76" s="66"/>
      <c r="FJ76" s="66"/>
      <c r="FK76" s="66"/>
      <c r="FL76" s="66"/>
      <c r="FM76" s="66"/>
      <c r="FN76" s="66"/>
      <c r="FO76" s="66"/>
      <c r="FP76" s="66"/>
      <c r="FQ76" s="66"/>
      <c r="FR76" s="66"/>
      <c r="FS76" s="66"/>
      <c r="FT76" s="66"/>
      <c r="FU76" s="66"/>
      <c r="FV76" s="66"/>
      <c r="FW76" s="66"/>
      <c r="FX76" s="66"/>
      <c r="FY76" s="66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</row>
    <row r="77" spans="1:195" x14ac:dyDescent="0.2">
      <c r="A77" s="7"/>
      <c r="B77" s="7" t="s">
        <v>542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  <c r="EO77" s="66"/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66"/>
      <c r="FG77" s="66"/>
      <c r="FH77" s="66"/>
      <c r="FI77" s="66"/>
      <c r="FJ77" s="66"/>
      <c r="FK77" s="66"/>
      <c r="FL77" s="66"/>
      <c r="FM77" s="66"/>
      <c r="FN77" s="66"/>
      <c r="FO77" s="66"/>
      <c r="FP77" s="66"/>
      <c r="FQ77" s="66"/>
      <c r="FR77" s="66"/>
      <c r="FS77" s="66"/>
      <c r="FT77" s="66"/>
      <c r="FU77" s="66"/>
      <c r="FV77" s="66"/>
      <c r="FW77" s="66"/>
      <c r="FX77" s="66"/>
      <c r="FY77" s="66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</row>
    <row r="78" spans="1:195" x14ac:dyDescent="0.2">
      <c r="A78" s="6" t="s">
        <v>543</v>
      </c>
      <c r="B78" s="7" t="s">
        <v>544</v>
      </c>
      <c r="C78" s="68">
        <v>214049.99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  <c r="I78" s="68">
        <v>518609.48</v>
      </c>
      <c r="J78" s="68">
        <v>0</v>
      </c>
      <c r="K78" s="68">
        <v>0</v>
      </c>
      <c r="L78" s="68">
        <v>0</v>
      </c>
      <c r="M78" s="68">
        <v>0</v>
      </c>
      <c r="N78" s="68">
        <v>6454001.4400000004</v>
      </c>
      <c r="O78" s="68">
        <v>2315346.59</v>
      </c>
      <c r="P78" s="68">
        <v>6508.04</v>
      </c>
      <c r="Q78" s="68">
        <v>0</v>
      </c>
      <c r="R78" s="68">
        <v>0</v>
      </c>
      <c r="S78" s="68">
        <v>0</v>
      </c>
      <c r="T78" s="68">
        <v>0</v>
      </c>
      <c r="U78" s="68">
        <v>0</v>
      </c>
      <c r="V78" s="68">
        <v>0</v>
      </c>
      <c r="W78" s="68">
        <v>0</v>
      </c>
      <c r="X78" s="68">
        <v>4645.62</v>
      </c>
      <c r="Y78" s="68">
        <v>0</v>
      </c>
      <c r="Z78" s="68">
        <v>125782.95</v>
      </c>
      <c r="AA78" s="68">
        <v>0</v>
      </c>
      <c r="AB78" s="68">
        <v>0</v>
      </c>
      <c r="AC78" s="68">
        <v>0</v>
      </c>
      <c r="AD78" s="68">
        <v>0</v>
      </c>
      <c r="AE78" s="68">
        <v>73409.77</v>
      </c>
      <c r="AF78" s="68">
        <v>0</v>
      </c>
      <c r="AG78" s="68">
        <v>0</v>
      </c>
      <c r="AH78" s="68">
        <v>189856.48</v>
      </c>
      <c r="AI78" s="68">
        <v>0</v>
      </c>
      <c r="AJ78" s="68">
        <v>0</v>
      </c>
      <c r="AK78" s="68">
        <v>0</v>
      </c>
      <c r="AL78" s="68">
        <v>0</v>
      </c>
      <c r="AM78" s="68">
        <v>0</v>
      </c>
      <c r="AN78" s="68">
        <v>0</v>
      </c>
      <c r="AO78" s="68">
        <v>0</v>
      </c>
      <c r="AP78" s="68">
        <v>0</v>
      </c>
      <c r="AQ78" s="68">
        <v>0</v>
      </c>
      <c r="AR78" s="68">
        <v>0</v>
      </c>
      <c r="AS78" s="68">
        <v>2116980.9</v>
      </c>
      <c r="AT78" s="68">
        <v>0</v>
      </c>
      <c r="AU78" s="68">
        <v>0</v>
      </c>
      <c r="AV78" s="68">
        <v>0</v>
      </c>
      <c r="AW78" s="68">
        <v>0</v>
      </c>
      <c r="AX78" s="68">
        <v>0</v>
      </c>
      <c r="AY78" s="68">
        <v>0</v>
      </c>
      <c r="AZ78" s="68">
        <v>0</v>
      </c>
      <c r="BA78" s="68">
        <v>0</v>
      </c>
      <c r="BB78" s="68">
        <v>0</v>
      </c>
      <c r="BC78" s="68">
        <v>0</v>
      </c>
      <c r="BD78" s="68">
        <v>0</v>
      </c>
      <c r="BE78" s="68">
        <v>0</v>
      </c>
      <c r="BF78" s="68">
        <v>0</v>
      </c>
      <c r="BG78" s="68">
        <v>0</v>
      </c>
      <c r="BH78" s="68">
        <v>0</v>
      </c>
      <c r="BI78" s="68">
        <v>0</v>
      </c>
      <c r="BJ78" s="68">
        <v>0</v>
      </c>
      <c r="BK78" s="68">
        <v>0</v>
      </c>
      <c r="BL78" s="68">
        <v>0</v>
      </c>
      <c r="BM78" s="68">
        <v>40575.480000000003</v>
      </c>
      <c r="BN78" s="68">
        <v>0</v>
      </c>
      <c r="BO78" s="68">
        <v>0</v>
      </c>
      <c r="BP78" s="68">
        <v>0</v>
      </c>
      <c r="BQ78" s="68">
        <v>0</v>
      </c>
      <c r="BR78" s="68">
        <v>0</v>
      </c>
      <c r="BS78" s="68">
        <v>0</v>
      </c>
      <c r="BT78" s="68">
        <v>0</v>
      </c>
      <c r="BU78" s="68">
        <v>0</v>
      </c>
      <c r="BV78" s="68">
        <v>784125.51</v>
      </c>
      <c r="BW78" s="68">
        <v>0</v>
      </c>
      <c r="BX78" s="68">
        <v>0</v>
      </c>
      <c r="BY78" s="68">
        <v>0</v>
      </c>
      <c r="BZ78" s="68">
        <v>0</v>
      </c>
      <c r="CA78" s="68">
        <v>0</v>
      </c>
      <c r="CB78" s="68">
        <v>0</v>
      </c>
      <c r="CC78" s="68">
        <v>0</v>
      </c>
      <c r="CD78" s="68">
        <v>64538.16</v>
      </c>
      <c r="CE78" s="68">
        <v>0</v>
      </c>
      <c r="CF78" s="68">
        <v>139360.24</v>
      </c>
      <c r="CG78" s="68">
        <v>0</v>
      </c>
      <c r="CH78" s="68">
        <v>0</v>
      </c>
      <c r="CI78" s="68">
        <v>0</v>
      </c>
      <c r="CJ78" s="68">
        <v>0</v>
      </c>
      <c r="CK78" s="68">
        <v>2621262.39</v>
      </c>
      <c r="CL78" s="68">
        <v>34407.54</v>
      </c>
      <c r="CM78" s="68">
        <v>0</v>
      </c>
      <c r="CN78" s="68">
        <v>0</v>
      </c>
      <c r="CO78" s="68">
        <v>0</v>
      </c>
      <c r="CP78" s="68">
        <v>0</v>
      </c>
      <c r="CQ78" s="68">
        <v>0</v>
      </c>
      <c r="CR78" s="68">
        <v>78694.86</v>
      </c>
      <c r="CS78" s="68">
        <v>0</v>
      </c>
      <c r="CT78" s="68">
        <v>29636.04</v>
      </c>
      <c r="CU78" s="68">
        <v>0</v>
      </c>
      <c r="CV78" s="68">
        <v>28341.66</v>
      </c>
      <c r="CW78" s="68">
        <v>0</v>
      </c>
      <c r="CX78" s="68">
        <v>0</v>
      </c>
      <c r="CY78" s="68">
        <v>0</v>
      </c>
      <c r="CZ78" s="68">
        <v>0</v>
      </c>
      <c r="DA78" s="68">
        <v>18622.72</v>
      </c>
      <c r="DB78" s="68">
        <v>0</v>
      </c>
      <c r="DC78" s="68">
        <v>36496.36</v>
      </c>
      <c r="DD78" s="68">
        <v>5221.7700000000004</v>
      </c>
      <c r="DE78" s="68">
        <v>0</v>
      </c>
      <c r="DF78" s="68">
        <v>0</v>
      </c>
      <c r="DG78" s="68">
        <v>0</v>
      </c>
      <c r="DH78" s="68">
        <v>277847.37</v>
      </c>
      <c r="DI78" s="68">
        <v>0</v>
      </c>
      <c r="DJ78" s="68">
        <v>0</v>
      </c>
      <c r="DK78" s="68">
        <v>0</v>
      </c>
      <c r="DL78" s="68">
        <v>0</v>
      </c>
      <c r="DM78" s="68">
        <v>0</v>
      </c>
      <c r="DN78" s="68">
        <v>0</v>
      </c>
      <c r="DO78" s="68">
        <v>0</v>
      </c>
      <c r="DP78" s="68">
        <v>9617.9</v>
      </c>
      <c r="DQ78" s="68">
        <v>0</v>
      </c>
      <c r="DR78" s="68">
        <v>0</v>
      </c>
      <c r="DS78" s="68">
        <v>0</v>
      </c>
      <c r="DT78" s="68">
        <v>0</v>
      </c>
      <c r="DU78" s="68">
        <v>0</v>
      </c>
      <c r="DV78" s="68">
        <v>0</v>
      </c>
      <c r="DW78" s="68">
        <v>0</v>
      </c>
      <c r="DX78" s="68">
        <v>0</v>
      </c>
      <c r="DY78" s="68">
        <v>0</v>
      </c>
      <c r="DZ78" s="68">
        <v>0</v>
      </c>
      <c r="EA78" s="68">
        <v>550952.78</v>
      </c>
      <c r="EB78" s="68">
        <v>0</v>
      </c>
      <c r="EC78" s="68">
        <v>0</v>
      </c>
      <c r="ED78" s="68">
        <v>710551.13</v>
      </c>
      <c r="EE78" s="68">
        <v>0</v>
      </c>
      <c r="EF78" s="68">
        <v>0</v>
      </c>
      <c r="EG78" s="68">
        <v>0</v>
      </c>
      <c r="EH78" s="68">
        <v>0</v>
      </c>
      <c r="EI78" s="68">
        <v>0</v>
      </c>
      <c r="EJ78" s="68">
        <v>0</v>
      </c>
      <c r="EK78" s="68">
        <v>0</v>
      </c>
      <c r="EL78" s="68">
        <v>671262.95</v>
      </c>
      <c r="EM78" s="68">
        <v>0</v>
      </c>
      <c r="EN78" s="68">
        <v>0</v>
      </c>
      <c r="EO78" s="68">
        <v>0</v>
      </c>
      <c r="EP78" s="68">
        <v>0</v>
      </c>
      <c r="EQ78" s="68">
        <v>1064161.06</v>
      </c>
      <c r="ER78" s="68">
        <v>0</v>
      </c>
      <c r="ES78" s="68">
        <v>0</v>
      </c>
      <c r="ET78" s="68">
        <v>0</v>
      </c>
      <c r="EU78" s="68">
        <v>0</v>
      </c>
      <c r="EV78" s="68">
        <v>19817.919999999998</v>
      </c>
      <c r="EW78" s="68">
        <v>0</v>
      </c>
      <c r="EX78" s="68">
        <v>0</v>
      </c>
      <c r="EY78" s="68">
        <v>0</v>
      </c>
      <c r="EZ78" s="68">
        <v>74228.81</v>
      </c>
      <c r="FA78" s="68">
        <v>1475032.01</v>
      </c>
      <c r="FB78" s="68">
        <v>0</v>
      </c>
      <c r="FC78" s="68">
        <v>0</v>
      </c>
      <c r="FD78" s="68">
        <v>0</v>
      </c>
      <c r="FE78" s="68">
        <v>7823.44</v>
      </c>
      <c r="FF78" s="68">
        <v>0</v>
      </c>
      <c r="FG78" s="68">
        <v>0</v>
      </c>
      <c r="FH78" s="68">
        <v>76952.78</v>
      </c>
      <c r="FI78" s="68">
        <v>0</v>
      </c>
      <c r="FJ78" s="68">
        <v>0</v>
      </c>
      <c r="FK78" s="68">
        <v>46526.37</v>
      </c>
      <c r="FL78" s="68">
        <v>0</v>
      </c>
      <c r="FM78" s="68">
        <v>0</v>
      </c>
      <c r="FN78" s="68">
        <v>0</v>
      </c>
      <c r="FO78" s="68">
        <v>0</v>
      </c>
      <c r="FP78" s="68">
        <v>0</v>
      </c>
      <c r="FQ78" s="68">
        <v>0</v>
      </c>
      <c r="FR78" s="68">
        <v>0</v>
      </c>
      <c r="FS78" s="68">
        <v>0</v>
      </c>
      <c r="FT78" s="68">
        <v>0</v>
      </c>
      <c r="FU78" s="68">
        <v>0</v>
      </c>
      <c r="FV78" s="68">
        <v>0</v>
      </c>
      <c r="FW78" s="68">
        <v>0</v>
      </c>
      <c r="FX78" s="68">
        <v>0</v>
      </c>
      <c r="FY78" s="69"/>
      <c r="FZ78" s="7">
        <f>SUM(C78:FX78)</f>
        <v>20885248.509999998</v>
      </c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</row>
    <row r="79" spans="1:195" x14ac:dyDescent="0.2">
      <c r="A79" s="6" t="s">
        <v>545</v>
      </c>
      <c r="B79" s="7" t="s">
        <v>546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387510</v>
      </c>
      <c r="O79" s="68">
        <v>0</v>
      </c>
      <c r="P79" s="68">
        <v>0</v>
      </c>
      <c r="Q79" s="68">
        <v>0</v>
      </c>
      <c r="R79" s="68">
        <v>0</v>
      </c>
      <c r="S79" s="68">
        <v>0</v>
      </c>
      <c r="T79" s="68">
        <v>0</v>
      </c>
      <c r="U79" s="68">
        <v>0</v>
      </c>
      <c r="V79" s="68">
        <v>0</v>
      </c>
      <c r="W79" s="68">
        <v>0</v>
      </c>
      <c r="X79" s="68">
        <v>0</v>
      </c>
      <c r="Y79" s="68">
        <v>0</v>
      </c>
      <c r="Z79" s="68">
        <v>0</v>
      </c>
      <c r="AA79" s="68">
        <v>0</v>
      </c>
      <c r="AB79" s="68">
        <v>0</v>
      </c>
      <c r="AC79" s="68">
        <v>0</v>
      </c>
      <c r="AD79" s="68">
        <v>0</v>
      </c>
      <c r="AE79" s="68">
        <v>0</v>
      </c>
      <c r="AF79" s="68">
        <v>0</v>
      </c>
      <c r="AG79" s="68">
        <v>0</v>
      </c>
      <c r="AH79" s="68">
        <v>0</v>
      </c>
      <c r="AI79" s="68">
        <v>0</v>
      </c>
      <c r="AJ79" s="68">
        <v>0</v>
      </c>
      <c r="AK79" s="68">
        <v>0</v>
      </c>
      <c r="AL79" s="68">
        <v>0</v>
      </c>
      <c r="AM79" s="68">
        <v>0</v>
      </c>
      <c r="AN79" s="68">
        <v>0</v>
      </c>
      <c r="AO79" s="68">
        <v>0</v>
      </c>
      <c r="AP79" s="68">
        <v>0</v>
      </c>
      <c r="AQ79" s="68">
        <v>0</v>
      </c>
      <c r="AR79" s="68">
        <v>0</v>
      </c>
      <c r="AS79" s="68">
        <v>0</v>
      </c>
      <c r="AT79" s="68">
        <v>0</v>
      </c>
      <c r="AU79" s="68">
        <v>0</v>
      </c>
      <c r="AV79" s="68">
        <v>0</v>
      </c>
      <c r="AW79" s="68">
        <v>0</v>
      </c>
      <c r="AX79" s="68">
        <v>0</v>
      </c>
      <c r="AY79" s="68">
        <v>0</v>
      </c>
      <c r="AZ79" s="68">
        <v>0</v>
      </c>
      <c r="BA79" s="68">
        <v>0</v>
      </c>
      <c r="BB79" s="68">
        <v>0</v>
      </c>
      <c r="BC79" s="68">
        <v>0</v>
      </c>
      <c r="BD79" s="68">
        <v>0</v>
      </c>
      <c r="BE79" s="68">
        <v>0</v>
      </c>
      <c r="BF79" s="68">
        <v>0</v>
      </c>
      <c r="BG79" s="68">
        <v>0</v>
      </c>
      <c r="BH79" s="68">
        <v>0</v>
      </c>
      <c r="BI79" s="68">
        <v>0</v>
      </c>
      <c r="BJ79" s="68">
        <v>0</v>
      </c>
      <c r="BK79" s="68">
        <v>0</v>
      </c>
      <c r="BL79" s="68">
        <v>0</v>
      </c>
      <c r="BM79" s="68">
        <v>0</v>
      </c>
      <c r="BN79" s="68">
        <v>0</v>
      </c>
      <c r="BO79" s="68">
        <v>0</v>
      </c>
      <c r="BP79" s="68">
        <v>0</v>
      </c>
      <c r="BQ79" s="68">
        <v>0</v>
      </c>
      <c r="BR79" s="68">
        <v>0</v>
      </c>
      <c r="BS79" s="68">
        <v>0</v>
      </c>
      <c r="BT79" s="68">
        <v>0</v>
      </c>
      <c r="BU79" s="68">
        <v>0</v>
      </c>
      <c r="BV79" s="68">
        <v>0</v>
      </c>
      <c r="BW79" s="68">
        <v>0</v>
      </c>
      <c r="BX79" s="68">
        <v>0</v>
      </c>
      <c r="BY79" s="68">
        <v>0</v>
      </c>
      <c r="BZ79" s="68">
        <v>0</v>
      </c>
      <c r="CA79" s="68">
        <v>0</v>
      </c>
      <c r="CB79" s="68">
        <v>0</v>
      </c>
      <c r="CC79" s="68">
        <v>0</v>
      </c>
      <c r="CD79" s="68">
        <v>0</v>
      </c>
      <c r="CE79" s="68">
        <v>0</v>
      </c>
      <c r="CF79" s="68">
        <v>0</v>
      </c>
      <c r="CG79" s="68">
        <v>0</v>
      </c>
      <c r="CH79" s="68">
        <v>0</v>
      </c>
      <c r="CI79" s="68">
        <v>0</v>
      </c>
      <c r="CJ79" s="68">
        <v>0</v>
      </c>
      <c r="CK79" s="68">
        <v>0</v>
      </c>
      <c r="CL79" s="68">
        <v>0</v>
      </c>
      <c r="CM79" s="68">
        <v>0</v>
      </c>
      <c r="CN79" s="68">
        <v>0</v>
      </c>
      <c r="CO79" s="68">
        <v>0</v>
      </c>
      <c r="CP79" s="68">
        <v>0</v>
      </c>
      <c r="CQ79" s="68">
        <v>0</v>
      </c>
      <c r="CR79" s="68">
        <v>0</v>
      </c>
      <c r="CS79" s="68">
        <v>0</v>
      </c>
      <c r="CT79" s="68">
        <v>0</v>
      </c>
      <c r="CU79" s="68">
        <v>0</v>
      </c>
      <c r="CV79" s="68">
        <v>0</v>
      </c>
      <c r="CW79" s="68">
        <v>0</v>
      </c>
      <c r="CX79" s="68">
        <v>0</v>
      </c>
      <c r="CY79" s="68">
        <v>0</v>
      </c>
      <c r="CZ79" s="68">
        <v>0</v>
      </c>
      <c r="DA79" s="68">
        <v>0</v>
      </c>
      <c r="DB79" s="68">
        <v>0</v>
      </c>
      <c r="DC79" s="68">
        <v>0</v>
      </c>
      <c r="DD79" s="68">
        <v>0</v>
      </c>
      <c r="DE79" s="68">
        <v>0</v>
      </c>
      <c r="DF79" s="68">
        <v>0</v>
      </c>
      <c r="DG79" s="68">
        <v>0</v>
      </c>
      <c r="DH79" s="68">
        <v>0</v>
      </c>
      <c r="DI79" s="68">
        <v>0</v>
      </c>
      <c r="DJ79" s="68">
        <v>0</v>
      </c>
      <c r="DK79" s="68">
        <v>0</v>
      </c>
      <c r="DL79" s="68">
        <v>0</v>
      </c>
      <c r="DM79" s="68">
        <v>0</v>
      </c>
      <c r="DN79" s="68">
        <v>0</v>
      </c>
      <c r="DO79" s="68">
        <v>0</v>
      </c>
      <c r="DP79" s="68">
        <v>0</v>
      </c>
      <c r="DQ79" s="68">
        <v>0</v>
      </c>
      <c r="DR79" s="68">
        <v>0</v>
      </c>
      <c r="DS79" s="68">
        <v>0</v>
      </c>
      <c r="DT79" s="68">
        <v>0</v>
      </c>
      <c r="DU79" s="68">
        <v>0</v>
      </c>
      <c r="DV79" s="68">
        <v>0</v>
      </c>
      <c r="DW79" s="68">
        <v>0</v>
      </c>
      <c r="DX79" s="68">
        <v>0</v>
      </c>
      <c r="DY79" s="68">
        <v>0</v>
      </c>
      <c r="DZ79" s="68">
        <v>0</v>
      </c>
      <c r="EA79" s="68">
        <v>0</v>
      </c>
      <c r="EB79" s="68">
        <v>0</v>
      </c>
      <c r="EC79" s="68">
        <v>0</v>
      </c>
      <c r="ED79" s="68">
        <v>0</v>
      </c>
      <c r="EE79" s="68">
        <v>0</v>
      </c>
      <c r="EF79" s="68">
        <v>0</v>
      </c>
      <c r="EG79" s="68">
        <v>0</v>
      </c>
      <c r="EH79" s="68">
        <v>0</v>
      </c>
      <c r="EI79" s="68">
        <v>0</v>
      </c>
      <c r="EJ79" s="68">
        <v>0</v>
      </c>
      <c r="EK79" s="68">
        <v>0</v>
      </c>
      <c r="EL79" s="68">
        <v>0</v>
      </c>
      <c r="EM79" s="68">
        <v>0</v>
      </c>
      <c r="EN79" s="68">
        <v>0</v>
      </c>
      <c r="EO79" s="68">
        <v>0</v>
      </c>
      <c r="EP79" s="68">
        <v>0</v>
      </c>
      <c r="EQ79" s="68">
        <v>0</v>
      </c>
      <c r="ER79" s="68">
        <v>0</v>
      </c>
      <c r="ES79" s="68">
        <v>0</v>
      </c>
      <c r="ET79" s="68">
        <v>0</v>
      </c>
      <c r="EU79" s="68">
        <v>0</v>
      </c>
      <c r="EV79" s="68">
        <v>0</v>
      </c>
      <c r="EW79" s="68">
        <v>0</v>
      </c>
      <c r="EX79" s="68">
        <v>0</v>
      </c>
      <c r="EY79" s="68">
        <v>0</v>
      </c>
      <c r="EZ79" s="68">
        <v>0</v>
      </c>
      <c r="FA79" s="68">
        <v>0</v>
      </c>
      <c r="FB79" s="68">
        <v>0</v>
      </c>
      <c r="FC79" s="68">
        <v>0</v>
      </c>
      <c r="FD79" s="68">
        <v>0</v>
      </c>
      <c r="FE79" s="68">
        <v>0</v>
      </c>
      <c r="FF79" s="68">
        <v>0</v>
      </c>
      <c r="FG79" s="68">
        <v>0</v>
      </c>
      <c r="FH79" s="68">
        <v>0</v>
      </c>
      <c r="FI79" s="68">
        <v>0</v>
      </c>
      <c r="FJ79" s="68">
        <v>0</v>
      </c>
      <c r="FK79" s="68">
        <v>0</v>
      </c>
      <c r="FL79" s="68">
        <v>0</v>
      </c>
      <c r="FM79" s="68">
        <v>0</v>
      </c>
      <c r="FN79" s="68">
        <v>0</v>
      </c>
      <c r="FO79" s="68">
        <v>0</v>
      </c>
      <c r="FP79" s="68">
        <v>0</v>
      </c>
      <c r="FQ79" s="68">
        <v>0</v>
      </c>
      <c r="FR79" s="68">
        <v>0</v>
      </c>
      <c r="FS79" s="68">
        <v>0</v>
      </c>
      <c r="FT79" s="68">
        <v>0</v>
      </c>
      <c r="FU79" s="68">
        <v>0</v>
      </c>
      <c r="FV79" s="68">
        <v>0</v>
      </c>
      <c r="FW79" s="68">
        <v>0</v>
      </c>
      <c r="FX79" s="68">
        <v>0</v>
      </c>
      <c r="FY79" s="69"/>
      <c r="FZ79" s="7">
        <f>SUM(C79:FX79)</f>
        <v>387510</v>
      </c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</row>
    <row r="80" spans="1:195" x14ac:dyDescent="0.2">
      <c r="A80" s="6" t="s">
        <v>547</v>
      </c>
      <c r="B80" s="7" t="s">
        <v>548</v>
      </c>
      <c r="C80">
        <v>4670000</v>
      </c>
      <c r="D80">
        <v>63655851</v>
      </c>
      <c r="E80">
        <v>4890000</v>
      </c>
      <c r="F80">
        <v>750000</v>
      </c>
      <c r="G80">
        <v>1200000</v>
      </c>
      <c r="H80">
        <v>300000</v>
      </c>
      <c r="I80" s="70">
        <v>7845103</v>
      </c>
      <c r="J80">
        <v>0</v>
      </c>
      <c r="K80">
        <v>0</v>
      </c>
      <c r="L80">
        <v>4655850</v>
      </c>
      <c r="M80">
        <v>1000000</v>
      </c>
      <c r="N80">
        <v>77763000</v>
      </c>
      <c r="O80">
        <v>26498234</v>
      </c>
      <c r="P80">
        <v>0</v>
      </c>
      <c r="Q80">
        <v>37339028</v>
      </c>
      <c r="R80">
        <v>0</v>
      </c>
      <c r="S80">
        <v>0</v>
      </c>
      <c r="T80">
        <v>0</v>
      </c>
      <c r="U80">
        <v>100000</v>
      </c>
      <c r="V80">
        <v>0</v>
      </c>
      <c r="W80">
        <v>0</v>
      </c>
      <c r="X80">
        <v>150000</v>
      </c>
      <c r="Y80">
        <v>0</v>
      </c>
      <c r="Z80">
        <v>0</v>
      </c>
      <c r="AA80">
        <v>32635664</v>
      </c>
      <c r="AB80" s="70">
        <v>75286702</v>
      </c>
      <c r="AC80" s="70">
        <v>2044227</v>
      </c>
      <c r="AD80" s="70">
        <v>2497712</v>
      </c>
      <c r="AE80">
        <v>245000</v>
      </c>
      <c r="AF80" s="70">
        <v>564141</v>
      </c>
      <c r="AG80">
        <v>1839046</v>
      </c>
      <c r="AH80">
        <v>0</v>
      </c>
      <c r="AI80">
        <v>0</v>
      </c>
      <c r="AJ80">
        <v>0</v>
      </c>
      <c r="AK80">
        <v>0</v>
      </c>
      <c r="AL80">
        <v>330575</v>
      </c>
      <c r="AM80">
        <v>0</v>
      </c>
      <c r="AN80">
        <v>0</v>
      </c>
      <c r="AO80">
        <v>0</v>
      </c>
      <c r="AP80">
        <v>129959655</v>
      </c>
      <c r="AQ80">
        <v>0</v>
      </c>
      <c r="AR80">
        <v>73713000</v>
      </c>
      <c r="AS80">
        <v>9043548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5750000</v>
      </c>
      <c r="BA80">
        <v>3950000</v>
      </c>
      <c r="BB80">
        <v>700000</v>
      </c>
      <c r="BC80" s="70">
        <v>71315127.650000006</v>
      </c>
      <c r="BD80">
        <v>5157461</v>
      </c>
      <c r="BE80">
        <v>3326165.68</v>
      </c>
      <c r="BF80">
        <v>26750862</v>
      </c>
      <c r="BG80">
        <v>0</v>
      </c>
      <c r="BH80">
        <v>0</v>
      </c>
      <c r="BI80">
        <v>0</v>
      </c>
      <c r="BJ80">
        <v>4000000</v>
      </c>
      <c r="BK80">
        <v>7500000</v>
      </c>
      <c r="BL80">
        <v>0</v>
      </c>
      <c r="BM80">
        <v>0</v>
      </c>
      <c r="BN80">
        <v>0</v>
      </c>
      <c r="BO80">
        <v>350000</v>
      </c>
      <c r="BP80">
        <v>0</v>
      </c>
      <c r="BQ80">
        <v>8800000</v>
      </c>
      <c r="BR80">
        <v>4300000</v>
      </c>
      <c r="BS80">
        <v>2167002</v>
      </c>
      <c r="BT80">
        <v>1050488</v>
      </c>
      <c r="BU80">
        <v>550000</v>
      </c>
      <c r="BV80">
        <v>1330000</v>
      </c>
      <c r="BW80">
        <v>3800000</v>
      </c>
      <c r="BX80">
        <v>0</v>
      </c>
      <c r="BY80">
        <v>0</v>
      </c>
      <c r="BZ80">
        <v>0</v>
      </c>
      <c r="CA80">
        <v>0</v>
      </c>
      <c r="CB80">
        <v>113302585</v>
      </c>
      <c r="CC80">
        <v>0</v>
      </c>
      <c r="CD80">
        <v>0</v>
      </c>
      <c r="CE80">
        <v>0</v>
      </c>
      <c r="CF80">
        <v>0</v>
      </c>
      <c r="CG80">
        <v>119200</v>
      </c>
      <c r="CH80">
        <v>0</v>
      </c>
      <c r="CI80">
        <v>366100</v>
      </c>
      <c r="CJ80">
        <v>667783</v>
      </c>
      <c r="CK80">
        <v>5600000</v>
      </c>
      <c r="CL80">
        <v>2167870.19</v>
      </c>
      <c r="CM80">
        <v>1100000</v>
      </c>
      <c r="CN80">
        <v>61720987</v>
      </c>
      <c r="CO80">
        <v>14040000</v>
      </c>
      <c r="CP80">
        <v>2620414.7949999999</v>
      </c>
      <c r="CQ80">
        <v>0</v>
      </c>
      <c r="CR80">
        <v>350000</v>
      </c>
      <c r="CS80">
        <v>0</v>
      </c>
      <c r="CT80">
        <v>0</v>
      </c>
      <c r="CU80">
        <v>205000</v>
      </c>
      <c r="CV80">
        <v>171656</v>
      </c>
      <c r="CW80">
        <v>0</v>
      </c>
      <c r="CX80">
        <v>0</v>
      </c>
      <c r="CY80">
        <v>0</v>
      </c>
      <c r="CZ80">
        <v>500000</v>
      </c>
      <c r="DA80">
        <v>0</v>
      </c>
      <c r="DB80">
        <v>0</v>
      </c>
      <c r="DC80">
        <v>445000</v>
      </c>
      <c r="DD80">
        <v>0</v>
      </c>
      <c r="DE80">
        <v>350000</v>
      </c>
      <c r="DF80" s="70">
        <f>6500000+4000000+5341203.56</f>
        <v>15841203.559999999</v>
      </c>
      <c r="DG80">
        <v>70000</v>
      </c>
      <c r="DH80">
        <v>1900000</v>
      </c>
      <c r="DI80">
        <v>0</v>
      </c>
      <c r="DJ80">
        <v>390000</v>
      </c>
      <c r="DK80">
        <v>333800</v>
      </c>
      <c r="DL80">
        <v>0</v>
      </c>
      <c r="DM80">
        <v>248000</v>
      </c>
      <c r="DN80">
        <v>400000</v>
      </c>
      <c r="DO80">
        <v>550000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15862</v>
      </c>
      <c r="DX80">
        <v>155000</v>
      </c>
      <c r="DY80">
        <v>516372</v>
      </c>
      <c r="DZ80">
        <v>550204</v>
      </c>
      <c r="EA80">
        <v>207000</v>
      </c>
      <c r="EB80">
        <v>447872</v>
      </c>
      <c r="EC80">
        <v>0</v>
      </c>
      <c r="ED80">
        <v>3905390.5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404670</v>
      </c>
      <c r="EL80">
        <v>0</v>
      </c>
      <c r="EM80">
        <v>832600</v>
      </c>
      <c r="EN80">
        <v>195000</v>
      </c>
      <c r="EO80">
        <v>75000</v>
      </c>
      <c r="EP80">
        <v>905473</v>
      </c>
      <c r="EQ80">
        <v>1573000</v>
      </c>
      <c r="ER80">
        <v>914457</v>
      </c>
      <c r="ES80">
        <v>0</v>
      </c>
      <c r="ET80">
        <v>164087</v>
      </c>
      <c r="EU80">
        <v>0</v>
      </c>
      <c r="EV80">
        <v>0</v>
      </c>
      <c r="EW80">
        <v>1848603.33</v>
      </c>
      <c r="EX80">
        <v>397784.63</v>
      </c>
      <c r="EY80">
        <v>0</v>
      </c>
      <c r="EZ80">
        <v>0</v>
      </c>
      <c r="FA80">
        <v>4687317</v>
      </c>
      <c r="FB80">
        <v>584000</v>
      </c>
      <c r="FC80">
        <v>1100000</v>
      </c>
      <c r="FD80">
        <v>0</v>
      </c>
      <c r="FE80">
        <v>250000</v>
      </c>
      <c r="FF80">
        <v>0</v>
      </c>
      <c r="FG80">
        <v>0</v>
      </c>
      <c r="FH80">
        <v>155000</v>
      </c>
      <c r="FI80">
        <v>3904000</v>
      </c>
      <c r="FJ80">
        <f>1200000+1500000</f>
        <v>2700000</v>
      </c>
      <c r="FK80">
        <v>4500000</v>
      </c>
      <c r="FL80">
        <v>6195350</v>
      </c>
      <c r="FM80">
        <v>500000</v>
      </c>
      <c r="FN80">
        <v>0</v>
      </c>
      <c r="FO80">
        <v>2491537</v>
      </c>
      <c r="FP80">
        <v>2675000</v>
      </c>
      <c r="FQ80">
        <v>900000</v>
      </c>
      <c r="FR80">
        <v>497743</v>
      </c>
      <c r="FS80">
        <v>75000</v>
      </c>
      <c r="FT80">
        <v>405000</v>
      </c>
      <c r="FU80">
        <v>1194000</v>
      </c>
      <c r="FV80">
        <v>400000</v>
      </c>
      <c r="FW80">
        <v>0</v>
      </c>
      <c r="FX80">
        <v>292380</v>
      </c>
      <c r="FY80" s="69"/>
      <c r="FZ80" s="7">
        <f>SUM(C80:FX80)</f>
        <v>979847744.33499992</v>
      </c>
      <c r="GA80" s="18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</row>
    <row r="81" spans="1:197" x14ac:dyDescent="0.2">
      <c r="A81" s="71"/>
      <c r="B81" s="72" t="s">
        <v>549</v>
      </c>
      <c r="C81" s="73">
        <v>1023645.96</v>
      </c>
      <c r="D81" s="73">
        <v>5923407.6999999881</v>
      </c>
      <c r="E81" s="73">
        <v>1501809.63</v>
      </c>
      <c r="F81" s="73">
        <v>1480552.63</v>
      </c>
      <c r="G81" s="73">
        <v>313409.98</v>
      </c>
      <c r="H81" s="73">
        <v>197482.31</v>
      </c>
      <c r="I81" s="74">
        <v>3049421.53</v>
      </c>
      <c r="J81" s="73">
        <v>0</v>
      </c>
      <c r="K81" s="73">
        <v>0</v>
      </c>
      <c r="L81" s="73">
        <v>767975.6099999994</v>
      </c>
      <c r="M81" s="73">
        <v>339255.28999999911</v>
      </c>
      <c r="N81" s="73">
        <v>1003951.56</v>
      </c>
      <c r="O81" s="73">
        <v>3157850.6999999881</v>
      </c>
      <c r="P81" s="73">
        <v>0</v>
      </c>
      <c r="Q81" s="73">
        <v>2551562.3199999998</v>
      </c>
      <c r="R81" s="73">
        <v>93067.899999999907</v>
      </c>
      <c r="S81" s="73">
        <v>147716.44999999925</v>
      </c>
      <c r="T81" s="73">
        <v>0</v>
      </c>
      <c r="U81" s="73">
        <v>0</v>
      </c>
      <c r="V81" s="73">
        <v>0</v>
      </c>
      <c r="W81">
        <v>0</v>
      </c>
      <c r="X81" s="73">
        <v>0</v>
      </c>
      <c r="Y81" s="73">
        <v>0</v>
      </c>
      <c r="Z81" s="73">
        <v>0</v>
      </c>
      <c r="AA81" s="73">
        <v>3107770.19</v>
      </c>
      <c r="AB81" s="74">
        <v>5484100.7199999997</v>
      </c>
      <c r="AC81" s="74">
        <v>179452.74</v>
      </c>
      <c r="AD81" s="74">
        <v>173421.01</v>
      </c>
      <c r="AE81" s="73">
        <v>0</v>
      </c>
      <c r="AF81" s="74">
        <v>0</v>
      </c>
      <c r="AG81" s="73">
        <v>585726.86</v>
      </c>
      <c r="AH81" s="73">
        <v>0</v>
      </c>
      <c r="AI81" s="73">
        <v>0</v>
      </c>
      <c r="AJ81" s="73">
        <v>0</v>
      </c>
      <c r="AK81" s="73">
        <v>0</v>
      </c>
      <c r="AL81" s="73">
        <v>0</v>
      </c>
      <c r="AM81" s="73">
        <v>0</v>
      </c>
      <c r="AN81" s="73">
        <v>23452.35999999987</v>
      </c>
      <c r="AO81" s="73">
        <v>0</v>
      </c>
      <c r="AP81" s="73">
        <v>13961260.089999974</v>
      </c>
      <c r="AQ81" s="73">
        <v>4996.7000000001863</v>
      </c>
      <c r="AR81" s="73">
        <v>4936260.97</v>
      </c>
      <c r="AS81" s="73">
        <v>3140096.46</v>
      </c>
      <c r="AT81" s="73">
        <v>706569</v>
      </c>
      <c r="AU81" s="73">
        <v>183362.49</v>
      </c>
      <c r="AV81" s="73">
        <v>0</v>
      </c>
      <c r="AW81" s="73">
        <v>127133.32</v>
      </c>
      <c r="AX81" s="73">
        <v>17799.04</v>
      </c>
      <c r="AY81" s="73">
        <v>67342.069999999832</v>
      </c>
      <c r="AZ81" s="73">
        <v>5661380.25</v>
      </c>
      <c r="BA81" s="73">
        <v>4239435.37</v>
      </c>
      <c r="BB81" s="73">
        <v>2450915.0699999998</v>
      </c>
      <c r="BC81" s="74">
        <v>13979440.599999994</v>
      </c>
      <c r="BD81" s="73">
        <v>2610812.9700000002</v>
      </c>
      <c r="BE81" s="73">
        <v>691421.59</v>
      </c>
      <c r="BF81" s="73">
        <v>12423538.810000002</v>
      </c>
      <c r="BG81" s="73">
        <v>177371.84</v>
      </c>
      <c r="BH81" s="73">
        <v>272348.34999999998</v>
      </c>
      <c r="BI81" s="73">
        <v>117074.81</v>
      </c>
      <c r="BJ81" s="73">
        <v>2978693.21</v>
      </c>
      <c r="BK81" s="73">
        <v>3075849.87</v>
      </c>
      <c r="BL81" s="73">
        <v>26731.37</v>
      </c>
      <c r="BM81" s="73">
        <v>73715.73</v>
      </c>
      <c r="BN81" s="73">
        <v>0</v>
      </c>
      <c r="BO81" s="73">
        <v>46591.460000000894</v>
      </c>
      <c r="BP81" s="73">
        <v>66821.180000000168</v>
      </c>
      <c r="BQ81" s="73">
        <v>831665.80999999866</v>
      </c>
      <c r="BR81" s="73">
        <v>53981.400000002235</v>
      </c>
      <c r="BS81" s="73">
        <v>0</v>
      </c>
      <c r="BT81" s="73">
        <v>96176.64000000013</v>
      </c>
      <c r="BU81" s="73">
        <v>45796.089999999851</v>
      </c>
      <c r="BV81" s="73">
        <v>680000</v>
      </c>
      <c r="BW81" s="73">
        <v>271620.42</v>
      </c>
      <c r="BX81" s="73">
        <v>30925.080000000075</v>
      </c>
      <c r="BY81" s="73">
        <v>20772.939999999478</v>
      </c>
      <c r="BZ81" s="73">
        <v>128574.8</v>
      </c>
      <c r="CA81" s="73">
        <v>0</v>
      </c>
      <c r="CB81" s="73">
        <v>14199549.600000024</v>
      </c>
      <c r="CC81" s="73">
        <v>51316.119999999879</v>
      </c>
      <c r="CD81" s="73">
        <v>32213.38</v>
      </c>
      <c r="CE81" s="73">
        <v>35823.39000000013</v>
      </c>
      <c r="CF81" s="73">
        <v>60736.420000000158</v>
      </c>
      <c r="CG81" s="73">
        <f>52674.03+119000</f>
        <v>171674.03</v>
      </c>
      <c r="CH81" s="73">
        <v>42137.689999999944</v>
      </c>
      <c r="CI81" s="73">
        <v>191859.43000000063</v>
      </c>
      <c r="CJ81" s="73">
        <v>127581.31</v>
      </c>
      <c r="CK81" s="73">
        <v>0</v>
      </c>
      <c r="CL81" s="73">
        <v>0</v>
      </c>
      <c r="CM81" s="73">
        <v>0</v>
      </c>
      <c r="CN81" s="73">
        <v>5532198.7100000083</v>
      </c>
      <c r="CO81" s="73">
        <v>3311063.7200000137</v>
      </c>
      <c r="CP81" s="73">
        <v>487185.26</v>
      </c>
      <c r="CQ81" s="73">
        <v>0</v>
      </c>
      <c r="CR81" s="73">
        <v>0</v>
      </c>
      <c r="CS81" s="73">
        <v>0</v>
      </c>
      <c r="CT81" s="73">
        <v>0</v>
      </c>
      <c r="CU81" s="73">
        <v>0</v>
      </c>
      <c r="CV81" s="73">
        <v>0</v>
      </c>
      <c r="CW81" s="73">
        <v>2963.7100000001956</v>
      </c>
      <c r="CX81" s="73">
        <v>34454.619999999646</v>
      </c>
      <c r="CY81" s="73">
        <v>0</v>
      </c>
      <c r="CZ81" s="73">
        <v>0</v>
      </c>
      <c r="DA81" s="73">
        <v>0</v>
      </c>
      <c r="DB81" s="73">
        <v>0</v>
      </c>
      <c r="DC81" s="73">
        <v>0</v>
      </c>
      <c r="DD81" s="73">
        <v>31853.880000000121</v>
      </c>
      <c r="DE81" s="73">
        <v>0</v>
      </c>
      <c r="DF81" s="74">
        <v>964429.94000001252</v>
      </c>
      <c r="DG81" s="73">
        <v>0</v>
      </c>
      <c r="DH81" s="73">
        <v>0</v>
      </c>
      <c r="DI81" s="73">
        <v>187923.21999999881</v>
      </c>
      <c r="DJ81" s="73">
        <v>70570.470000000205</v>
      </c>
      <c r="DK81" s="73">
        <v>63148.970000000205</v>
      </c>
      <c r="DL81" s="73">
        <v>0</v>
      </c>
      <c r="DM81" s="73">
        <v>0</v>
      </c>
      <c r="DN81" s="73">
        <v>0</v>
      </c>
      <c r="DO81" s="73">
        <v>0</v>
      </c>
      <c r="DP81" s="73">
        <v>1230.7399999999907</v>
      </c>
      <c r="DQ81" s="73">
        <v>0</v>
      </c>
      <c r="DR81" s="73">
        <v>0</v>
      </c>
      <c r="DS81" s="73">
        <v>0</v>
      </c>
      <c r="DT81" s="73">
        <v>0</v>
      </c>
      <c r="DU81" s="73">
        <v>0</v>
      </c>
      <c r="DV81" s="73">
        <v>0</v>
      </c>
      <c r="DW81" s="73">
        <v>0</v>
      </c>
      <c r="DX81" s="73">
        <v>27492.279999999795</v>
      </c>
      <c r="DY81" s="73">
        <v>0</v>
      </c>
      <c r="DZ81" s="73">
        <v>739613.14999999944</v>
      </c>
      <c r="EA81" s="73">
        <v>139332.39000000001</v>
      </c>
      <c r="EB81" s="73">
        <v>81512.760000000242</v>
      </c>
      <c r="EC81" s="73">
        <v>108091.72</v>
      </c>
      <c r="ED81" s="73">
        <v>1114082.5</v>
      </c>
      <c r="EE81" s="73">
        <v>0</v>
      </c>
      <c r="EF81" s="73">
        <v>0</v>
      </c>
      <c r="EG81" s="73">
        <v>8952.6699999999255</v>
      </c>
      <c r="EH81" s="73">
        <v>6739.7900000000373</v>
      </c>
      <c r="EI81" s="73">
        <v>984513.67000000179</v>
      </c>
      <c r="EJ81" s="73">
        <v>556718.94000000507</v>
      </c>
      <c r="EK81" s="73">
        <v>0</v>
      </c>
      <c r="EL81" s="73">
        <v>19606.400000000001</v>
      </c>
      <c r="EM81" s="73">
        <v>0</v>
      </c>
      <c r="EN81" s="73">
        <v>0</v>
      </c>
      <c r="EO81" s="73">
        <v>0</v>
      </c>
      <c r="EP81" s="73">
        <v>0</v>
      </c>
      <c r="EQ81" s="73">
        <v>773723.74</v>
      </c>
      <c r="ER81" s="73">
        <v>13739.379999999888</v>
      </c>
      <c r="ES81" s="73">
        <v>0</v>
      </c>
      <c r="ET81" s="73">
        <v>0</v>
      </c>
      <c r="EU81" s="73">
        <v>0</v>
      </c>
      <c r="EV81" s="73">
        <v>25108.400000000001</v>
      </c>
      <c r="EW81" s="73">
        <v>2296.6300000003539</v>
      </c>
      <c r="EX81" s="73">
        <v>6362.1400000001304</v>
      </c>
      <c r="EY81" s="73">
        <v>0</v>
      </c>
      <c r="EZ81" s="73">
        <v>3088.3899999998976</v>
      </c>
      <c r="FA81" s="73">
        <v>650000</v>
      </c>
      <c r="FB81" s="73">
        <v>235967.64</v>
      </c>
      <c r="FC81" s="73">
        <v>1157745.67</v>
      </c>
      <c r="FD81" s="73">
        <v>0</v>
      </c>
      <c r="FE81" s="73">
        <v>0</v>
      </c>
      <c r="FF81" s="73">
        <v>0</v>
      </c>
      <c r="FG81" s="73">
        <v>0</v>
      </c>
      <c r="FH81" s="73">
        <v>0</v>
      </c>
      <c r="FI81" s="73">
        <v>464593.6400000006</v>
      </c>
      <c r="FJ81" s="73">
        <v>402051.60000000056</v>
      </c>
      <c r="FK81" s="73">
        <v>263308.68</v>
      </c>
      <c r="FL81" s="73">
        <v>679899.57</v>
      </c>
      <c r="FM81" s="73">
        <v>418806.28000000119</v>
      </c>
      <c r="FN81" s="73">
        <v>2545812.86</v>
      </c>
      <c r="FO81" s="73">
        <v>243119.79</v>
      </c>
      <c r="FP81" s="73">
        <v>520740.68999999948</v>
      </c>
      <c r="FQ81" s="73">
        <v>223101.13</v>
      </c>
      <c r="FR81" s="73">
        <v>0</v>
      </c>
      <c r="FS81" s="73">
        <v>0</v>
      </c>
      <c r="FT81" s="73">
        <v>0</v>
      </c>
      <c r="FU81" s="73">
        <v>0</v>
      </c>
      <c r="FV81" s="73">
        <v>0</v>
      </c>
      <c r="FW81" s="73">
        <v>0</v>
      </c>
      <c r="FX81" s="73">
        <v>0</v>
      </c>
      <c r="FY81" s="69"/>
      <c r="FZ81" s="7">
        <f>SUM(C81:FX81)</f>
        <v>143317546.35999998</v>
      </c>
      <c r="GA81" s="18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</row>
    <row r="82" spans="1:197" x14ac:dyDescent="0.2">
      <c r="A82" s="71"/>
      <c r="B82" s="72" t="s">
        <v>550</v>
      </c>
      <c r="C82" s="72">
        <f t="shared" ref="C82:BN82" si="25">((C279*0.25)+C81)</f>
        <v>21812505.295000002</v>
      </c>
      <c r="D82" s="72">
        <f t="shared" si="25"/>
        <v>104108200.91249999</v>
      </c>
      <c r="E82" s="72">
        <f t="shared" si="25"/>
        <v>18861410.7075</v>
      </c>
      <c r="F82" s="72">
        <f t="shared" si="25"/>
        <v>49048386.667500004</v>
      </c>
      <c r="G82" s="72">
        <f t="shared" si="25"/>
        <v>3322662.7025000001</v>
      </c>
      <c r="H82" s="72">
        <f t="shared" si="25"/>
        <v>2924534.9849999999</v>
      </c>
      <c r="I82" s="72">
        <f t="shared" si="25"/>
        <v>27119909.455000002</v>
      </c>
      <c r="J82" s="72">
        <f t="shared" si="25"/>
        <v>5411910.1699999999</v>
      </c>
      <c r="K82" s="72">
        <f t="shared" si="25"/>
        <v>879657.53249999997</v>
      </c>
      <c r="L82" s="72">
        <f t="shared" si="25"/>
        <v>6837210.0274999999</v>
      </c>
      <c r="M82" s="72">
        <f t="shared" si="25"/>
        <v>3826078.4324999992</v>
      </c>
      <c r="N82" s="72">
        <f t="shared" si="25"/>
        <v>129394651.84</v>
      </c>
      <c r="O82" s="72">
        <f t="shared" si="25"/>
        <v>35819732.212499991</v>
      </c>
      <c r="P82" s="72">
        <f t="shared" si="25"/>
        <v>949910.54500000004</v>
      </c>
      <c r="Q82" s="72">
        <f t="shared" si="25"/>
        <v>103027159.00999999</v>
      </c>
      <c r="R82" s="72">
        <f t="shared" si="25"/>
        <v>11217973.4575</v>
      </c>
      <c r="S82" s="72">
        <f t="shared" si="25"/>
        <v>4254487.5874999994</v>
      </c>
      <c r="T82" s="72">
        <f t="shared" si="25"/>
        <v>614320.43999999994</v>
      </c>
      <c r="U82" s="72">
        <f t="shared" si="25"/>
        <v>295023.9325</v>
      </c>
      <c r="V82" s="72">
        <f t="shared" si="25"/>
        <v>884415.15249999997</v>
      </c>
      <c r="W82" s="72">
        <f t="shared" si="25"/>
        <v>620362.23999999999</v>
      </c>
      <c r="X82" s="72">
        <f t="shared" si="25"/>
        <v>240726.37</v>
      </c>
      <c r="Y82" s="72">
        <f t="shared" si="25"/>
        <v>1984723.0075000001</v>
      </c>
      <c r="Z82" s="72">
        <f t="shared" si="25"/>
        <v>786581.65</v>
      </c>
      <c r="AA82" s="72">
        <f t="shared" si="25"/>
        <v>75933128.957499996</v>
      </c>
      <c r="AB82" s="72">
        <f t="shared" si="25"/>
        <v>75192783.027500004</v>
      </c>
      <c r="AC82" s="72">
        <f t="shared" si="25"/>
        <v>2600944.0075000003</v>
      </c>
      <c r="AD82" s="72">
        <f t="shared" si="25"/>
        <v>3482953.2199999997</v>
      </c>
      <c r="AE82" s="72">
        <f t="shared" si="25"/>
        <v>445133.34250000003</v>
      </c>
      <c r="AF82" s="72">
        <f t="shared" si="25"/>
        <v>700981.24750000006</v>
      </c>
      <c r="AG82" s="72">
        <f t="shared" si="25"/>
        <v>2367988.7075</v>
      </c>
      <c r="AH82" s="72">
        <f t="shared" si="25"/>
        <v>2535859.9049999998</v>
      </c>
      <c r="AI82" s="72">
        <f t="shared" si="25"/>
        <v>1049598.5549999999</v>
      </c>
      <c r="AJ82" s="72">
        <f t="shared" si="25"/>
        <v>683310.91500000004</v>
      </c>
      <c r="AK82" s="72">
        <f t="shared" si="25"/>
        <v>806638.79</v>
      </c>
      <c r="AL82" s="72">
        <f t="shared" si="25"/>
        <v>906561.97</v>
      </c>
      <c r="AM82" s="72">
        <f t="shared" si="25"/>
        <v>1191536.06</v>
      </c>
      <c r="AN82" s="72">
        <f t="shared" si="25"/>
        <v>1093364.1024999998</v>
      </c>
      <c r="AO82" s="72">
        <f t="shared" si="25"/>
        <v>10759303.305</v>
      </c>
      <c r="AP82" s="72">
        <f t="shared" si="25"/>
        <v>236474418.26249999</v>
      </c>
      <c r="AQ82" s="72">
        <f t="shared" si="25"/>
        <v>891741.40500000014</v>
      </c>
      <c r="AR82" s="72">
        <f t="shared" si="25"/>
        <v>156525628.98499998</v>
      </c>
      <c r="AS82" s="72">
        <f t="shared" si="25"/>
        <v>20509086.067500003</v>
      </c>
      <c r="AT82" s="72">
        <f t="shared" si="25"/>
        <v>6014115.2874999996</v>
      </c>
      <c r="AU82" s="72">
        <f t="shared" si="25"/>
        <v>1113395.7574999998</v>
      </c>
      <c r="AV82" s="72">
        <f t="shared" si="25"/>
        <v>1036701.395</v>
      </c>
      <c r="AW82" s="72">
        <f t="shared" si="25"/>
        <v>1034142.72</v>
      </c>
      <c r="AX82" s="72">
        <f t="shared" si="25"/>
        <v>398009.58499999996</v>
      </c>
      <c r="AY82" s="72">
        <f t="shared" si="25"/>
        <v>1321309.3124999998</v>
      </c>
      <c r="AZ82" s="72">
        <f t="shared" si="25"/>
        <v>37298572.515000001</v>
      </c>
      <c r="BA82" s="72">
        <f t="shared" si="25"/>
        <v>25089767.3325</v>
      </c>
      <c r="BB82" s="72">
        <f t="shared" si="25"/>
        <v>21140021.657499999</v>
      </c>
      <c r="BC82" s="72">
        <f t="shared" si="25"/>
        <v>82961924.919999987</v>
      </c>
      <c r="BD82" s="72">
        <f t="shared" si="25"/>
        <v>10950925.77</v>
      </c>
      <c r="BE82" s="72">
        <f t="shared" si="25"/>
        <v>4009103.77</v>
      </c>
      <c r="BF82" s="72">
        <f t="shared" si="25"/>
        <v>70098106.770000011</v>
      </c>
      <c r="BG82" s="72">
        <f t="shared" si="25"/>
        <v>2733440.4449999998</v>
      </c>
      <c r="BH82" s="72">
        <f t="shared" si="25"/>
        <v>1819805.5474999999</v>
      </c>
      <c r="BI82" s="72">
        <f t="shared" si="25"/>
        <v>1060490.0774999999</v>
      </c>
      <c r="BJ82" s="72">
        <f t="shared" si="25"/>
        <v>17510839.024999999</v>
      </c>
      <c r="BK82" s="72">
        <f t="shared" si="25"/>
        <v>67340641.144999996</v>
      </c>
      <c r="BL82" s="72">
        <f t="shared" si="25"/>
        <v>735957.88</v>
      </c>
      <c r="BM82" s="72">
        <f t="shared" si="25"/>
        <v>1050793.8475000001</v>
      </c>
      <c r="BN82" s="72">
        <f t="shared" si="25"/>
        <v>8091469.0700000003</v>
      </c>
      <c r="BO82" s="72">
        <f t="shared" ref="BO82:DZ82" si="26">((BO279*0.25)+BO81)</f>
        <v>3280047.665000001</v>
      </c>
      <c r="BP82" s="72">
        <f t="shared" si="26"/>
        <v>859536.5950000002</v>
      </c>
      <c r="BQ82" s="72">
        <f t="shared" si="26"/>
        <v>16285933.004999999</v>
      </c>
      <c r="BR82" s="72">
        <f t="shared" si="26"/>
        <v>10951847.242500002</v>
      </c>
      <c r="BS82" s="72">
        <f t="shared" si="26"/>
        <v>3149872.05</v>
      </c>
      <c r="BT82" s="72">
        <f t="shared" si="26"/>
        <v>1335200.425</v>
      </c>
      <c r="BU82" s="72">
        <f t="shared" si="26"/>
        <v>1281732.5624999998</v>
      </c>
      <c r="BV82" s="72">
        <f t="shared" si="26"/>
        <v>3804292.7450000001</v>
      </c>
      <c r="BW82" s="72">
        <f t="shared" si="26"/>
        <v>5070158.9375</v>
      </c>
      <c r="BX82" s="72">
        <f t="shared" si="26"/>
        <v>410962.2950000001</v>
      </c>
      <c r="BY82" s="72">
        <f t="shared" si="26"/>
        <v>1390880.2499999995</v>
      </c>
      <c r="BZ82" s="72">
        <f t="shared" si="26"/>
        <v>888391.27</v>
      </c>
      <c r="CA82" s="72">
        <f t="shared" si="26"/>
        <v>683136.91500000004</v>
      </c>
      <c r="CB82" s="72">
        <f t="shared" si="26"/>
        <v>204329982.43000004</v>
      </c>
      <c r="CC82" s="72">
        <f t="shared" si="26"/>
        <v>765305.49999999988</v>
      </c>
      <c r="CD82" s="72">
        <f t="shared" si="26"/>
        <v>420204.37</v>
      </c>
      <c r="CE82" s="72">
        <f t="shared" si="26"/>
        <v>633061.85750000016</v>
      </c>
      <c r="CF82" s="72">
        <f t="shared" si="26"/>
        <v>640665.23250000016</v>
      </c>
      <c r="CG82" s="72">
        <f t="shared" si="26"/>
        <v>952303.67249999999</v>
      </c>
      <c r="CH82" s="72">
        <f t="shared" si="26"/>
        <v>537082.98499999987</v>
      </c>
      <c r="CI82" s="72">
        <f t="shared" si="26"/>
        <v>1995185.9875000007</v>
      </c>
      <c r="CJ82" s="72">
        <f t="shared" si="26"/>
        <v>2636631.46</v>
      </c>
      <c r="CK82" s="72">
        <f t="shared" si="26"/>
        <v>14290694.0175</v>
      </c>
      <c r="CL82" s="72">
        <f t="shared" si="26"/>
        <v>3414627.7</v>
      </c>
      <c r="CM82" s="72">
        <f t="shared" si="26"/>
        <v>2123121.4325000001</v>
      </c>
      <c r="CN82" s="72">
        <f t="shared" si="26"/>
        <v>79426716.157500014</v>
      </c>
      <c r="CO82" s="72">
        <f t="shared" si="26"/>
        <v>37655742.242500015</v>
      </c>
      <c r="CP82" s="72">
        <f t="shared" si="26"/>
        <v>3163777.0674999999</v>
      </c>
      <c r="CQ82" s="72">
        <f t="shared" si="26"/>
        <v>2397069.2599999998</v>
      </c>
      <c r="CR82" s="72">
        <f t="shared" si="26"/>
        <v>804489.09750000003</v>
      </c>
      <c r="CS82" s="72">
        <f t="shared" si="26"/>
        <v>1034819.1675</v>
      </c>
      <c r="CT82" s="72">
        <f t="shared" si="26"/>
        <v>490064.85499999998</v>
      </c>
      <c r="CU82" s="72">
        <f t="shared" si="26"/>
        <v>1130342.105</v>
      </c>
      <c r="CV82" s="72">
        <f t="shared" si="26"/>
        <v>223683.71249999999</v>
      </c>
      <c r="CW82" s="72">
        <f t="shared" si="26"/>
        <v>757173.64000000025</v>
      </c>
      <c r="CX82" s="72">
        <f t="shared" si="26"/>
        <v>1284770.1574999997</v>
      </c>
      <c r="CY82" s="72">
        <f t="shared" si="26"/>
        <v>243778.19</v>
      </c>
      <c r="CZ82" s="72">
        <f t="shared" si="26"/>
        <v>4853253.3849999998</v>
      </c>
      <c r="DA82" s="72">
        <f t="shared" si="26"/>
        <v>762026.99250000005</v>
      </c>
      <c r="DB82" s="72">
        <f t="shared" si="26"/>
        <v>975136.42500000005</v>
      </c>
      <c r="DC82" s="72">
        <f t="shared" si="26"/>
        <v>633720.66749999998</v>
      </c>
      <c r="DD82" s="72">
        <f t="shared" si="26"/>
        <v>701986.07500000007</v>
      </c>
      <c r="DE82" s="72">
        <f t="shared" si="26"/>
        <v>1078660.5325</v>
      </c>
      <c r="DF82" s="72">
        <f t="shared" si="26"/>
        <v>50663163.157500014</v>
      </c>
      <c r="DG82" s="72">
        <f t="shared" si="26"/>
        <v>421404.53499999997</v>
      </c>
      <c r="DH82" s="72">
        <f t="shared" si="26"/>
        <v>4711483.8324999996</v>
      </c>
      <c r="DI82" s="72">
        <f t="shared" si="26"/>
        <v>6463253.8774999985</v>
      </c>
      <c r="DJ82" s="72">
        <f t="shared" si="26"/>
        <v>1783423.6575000002</v>
      </c>
      <c r="DK82" s="72">
        <f t="shared" si="26"/>
        <v>1323482.1500000001</v>
      </c>
      <c r="DL82" s="72">
        <f t="shared" si="26"/>
        <v>14068442.3475</v>
      </c>
      <c r="DM82" s="72">
        <f t="shared" si="26"/>
        <v>983320.41749999998</v>
      </c>
      <c r="DN82" s="72">
        <f t="shared" si="26"/>
        <v>3471119.7374999998</v>
      </c>
      <c r="DO82" s="72">
        <f t="shared" si="26"/>
        <v>7705165.7925000004</v>
      </c>
      <c r="DP82" s="72">
        <f t="shared" si="26"/>
        <v>809816.53</v>
      </c>
      <c r="DQ82" s="72">
        <f t="shared" si="26"/>
        <v>2010476.8325</v>
      </c>
      <c r="DR82" s="72">
        <f t="shared" si="26"/>
        <v>3643640.8925000001</v>
      </c>
      <c r="DS82" s="72">
        <f t="shared" si="26"/>
        <v>2093852.7775000001</v>
      </c>
      <c r="DT82" s="72">
        <f t="shared" si="26"/>
        <v>694620.60250000004</v>
      </c>
      <c r="DU82" s="72">
        <f t="shared" si="26"/>
        <v>1109704.3525</v>
      </c>
      <c r="DV82" s="72">
        <f t="shared" si="26"/>
        <v>812102.10750000004</v>
      </c>
      <c r="DW82" s="72">
        <f t="shared" si="26"/>
        <v>1014634.385</v>
      </c>
      <c r="DX82" s="72">
        <f t="shared" si="26"/>
        <v>826341.57249999978</v>
      </c>
      <c r="DY82" s="72">
        <f t="shared" si="26"/>
        <v>1079842.1725000001</v>
      </c>
      <c r="DZ82" s="72">
        <f t="shared" si="26"/>
        <v>2837151.9049999993</v>
      </c>
      <c r="EA82" s="72">
        <f t="shared" ref="EA82:FX82" si="27">((EA279*0.25)+EA81)</f>
        <v>1774721.3374999999</v>
      </c>
      <c r="EB82" s="72">
        <f t="shared" si="27"/>
        <v>1636335.6600000001</v>
      </c>
      <c r="EC82" s="72">
        <f t="shared" si="27"/>
        <v>1050213.3800000001</v>
      </c>
      <c r="ED82" s="72">
        <f t="shared" si="27"/>
        <v>6212675.3650000002</v>
      </c>
      <c r="EE82" s="72">
        <f t="shared" si="27"/>
        <v>730213.25749999995</v>
      </c>
      <c r="EF82" s="72">
        <f t="shared" si="27"/>
        <v>3714957.8975</v>
      </c>
      <c r="EG82" s="72">
        <f t="shared" si="27"/>
        <v>886772.90999999992</v>
      </c>
      <c r="EH82" s="72">
        <f t="shared" si="27"/>
        <v>840361.64750000008</v>
      </c>
      <c r="EI82" s="72">
        <f t="shared" si="27"/>
        <v>39250468.027500004</v>
      </c>
      <c r="EJ82" s="72">
        <f t="shared" si="27"/>
        <v>23481307.440000005</v>
      </c>
      <c r="EK82" s="72">
        <f t="shared" si="27"/>
        <v>1732987.4424999999</v>
      </c>
      <c r="EL82" s="72">
        <f t="shared" si="27"/>
        <v>1232399.6299999999</v>
      </c>
      <c r="EM82" s="72">
        <f t="shared" si="27"/>
        <v>1150775.0475000001</v>
      </c>
      <c r="EN82" s="72">
        <f t="shared" si="27"/>
        <v>2681416.1124999998</v>
      </c>
      <c r="EO82" s="72">
        <f t="shared" si="27"/>
        <v>1035174.26</v>
      </c>
      <c r="EP82" s="72">
        <f t="shared" si="27"/>
        <v>1200907.6725000001</v>
      </c>
      <c r="EQ82" s="72">
        <f t="shared" si="27"/>
        <v>7263783.1625000006</v>
      </c>
      <c r="ER82" s="72">
        <f t="shared" si="27"/>
        <v>1058699.3325</v>
      </c>
      <c r="ES82" s="72">
        <f t="shared" si="27"/>
        <v>659508.21499999997</v>
      </c>
      <c r="ET82" s="72">
        <f t="shared" si="27"/>
        <v>936409.26</v>
      </c>
      <c r="EU82" s="72">
        <f t="shared" si="27"/>
        <v>1721766.0275000001</v>
      </c>
      <c r="EV82" s="72">
        <f t="shared" si="27"/>
        <v>446478.27750000003</v>
      </c>
      <c r="EW82" s="72">
        <f t="shared" si="27"/>
        <v>2902174.2925000004</v>
      </c>
      <c r="EX82" s="72">
        <f t="shared" si="27"/>
        <v>799180.07500000019</v>
      </c>
      <c r="EY82" s="72">
        <f t="shared" si="27"/>
        <v>1847107.8875</v>
      </c>
      <c r="EZ82" s="72">
        <f t="shared" si="27"/>
        <v>604706.01249999995</v>
      </c>
      <c r="FA82" s="72">
        <f t="shared" si="27"/>
        <v>9524345.4075000007</v>
      </c>
      <c r="FB82" s="72">
        <f t="shared" si="27"/>
        <v>1287728.7149999999</v>
      </c>
      <c r="FC82" s="72">
        <f t="shared" si="27"/>
        <v>6012778.3624999998</v>
      </c>
      <c r="FD82" s="72">
        <f t="shared" si="27"/>
        <v>1166194.93</v>
      </c>
      <c r="FE82" s="72">
        <f t="shared" si="27"/>
        <v>466182.14750000002</v>
      </c>
      <c r="FF82" s="72">
        <f t="shared" si="27"/>
        <v>812982.74</v>
      </c>
      <c r="FG82" s="72">
        <f t="shared" si="27"/>
        <v>569334.36499999999</v>
      </c>
      <c r="FH82" s="72">
        <f t="shared" si="27"/>
        <v>387495.1</v>
      </c>
      <c r="FI82" s="72">
        <f t="shared" si="27"/>
        <v>4880703.4375000009</v>
      </c>
      <c r="FJ82" s="72">
        <f t="shared" si="27"/>
        <v>5081438.205000001</v>
      </c>
      <c r="FK82" s="72">
        <f t="shared" si="27"/>
        <v>6179067.9974999996</v>
      </c>
      <c r="FL82" s="72">
        <f t="shared" si="27"/>
        <v>18649669.785</v>
      </c>
      <c r="FM82" s="72">
        <f t="shared" si="27"/>
        <v>8956090.2250000015</v>
      </c>
      <c r="FN82" s="72">
        <f t="shared" si="27"/>
        <v>57055753.545000002</v>
      </c>
      <c r="FO82" s="72">
        <f t="shared" si="27"/>
        <v>3005365.3925000001</v>
      </c>
      <c r="FP82" s="72">
        <f t="shared" si="27"/>
        <v>6231392.9099999992</v>
      </c>
      <c r="FQ82" s="72">
        <f t="shared" si="27"/>
        <v>2720347.5124999997</v>
      </c>
      <c r="FR82" s="72">
        <f t="shared" si="27"/>
        <v>724917.27749999997</v>
      </c>
      <c r="FS82" s="72">
        <f t="shared" si="27"/>
        <v>764020.8075</v>
      </c>
      <c r="FT82" s="72">
        <f t="shared" si="27"/>
        <v>343317.4325</v>
      </c>
      <c r="FU82" s="72">
        <f t="shared" si="27"/>
        <v>2304997.6</v>
      </c>
      <c r="FV82" s="72">
        <f t="shared" si="27"/>
        <v>1872482.1025</v>
      </c>
      <c r="FW82" s="72">
        <f t="shared" si="27"/>
        <v>761060.63500000001</v>
      </c>
      <c r="FX82" s="72">
        <f t="shared" si="27"/>
        <v>299368.6225</v>
      </c>
      <c r="FY82" s="7"/>
      <c r="FZ82" s="7">
        <f>SUM(C82:FX82)</f>
        <v>2266386075.8474994</v>
      </c>
      <c r="GA82" s="18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</row>
    <row r="83" spans="1:197" x14ac:dyDescent="0.2">
      <c r="A83" s="75">
        <v>0.08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>
        <f>5236474.08*1.02</f>
        <v>5341203.5616000006</v>
      </c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18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</row>
    <row r="84" spans="1:197" ht="15.75" x14ac:dyDescent="0.25">
      <c r="A84" s="7"/>
      <c r="B84" s="44" t="s">
        <v>551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18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</row>
    <row r="85" spans="1:197" x14ac:dyDescent="0.2">
      <c r="A85" s="6" t="s">
        <v>552</v>
      </c>
      <c r="B85" s="7" t="s">
        <v>553</v>
      </c>
      <c r="C85" s="18">
        <f t="shared" ref="C85:BN85" si="28">C15</f>
        <v>6356.5</v>
      </c>
      <c r="D85" s="18">
        <f t="shared" si="28"/>
        <v>34775</v>
      </c>
      <c r="E85" s="18">
        <f t="shared" si="28"/>
        <v>5544</v>
      </c>
      <c r="F85" s="18">
        <f t="shared" si="28"/>
        <v>19613</v>
      </c>
      <c r="G85" s="18">
        <f t="shared" si="28"/>
        <v>1207.5</v>
      </c>
      <c r="H85" s="18">
        <f t="shared" si="28"/>
        <v>1096.5</v>
      </c>
      <c r="I85" s="18">
        <f t="shared" si="28"/>
        <v>7781</v>
      </c>
      <c r="J85" s="18">
        <f t="shared" si="28"/>
        <v>2171.5</v>
      </c>
      <c r="K85" s="18">
        <f t="shared" si="28"/>
        <v>233.5</v>
      </c>
      <c r="L85" s="18">
        <f t="shared" si="28"/>
        <v>2219.5</v>
      </c>
      <c r="M85" s="18">
        <f t="shared" si="28"/>
        <v>1047</v>
      </c>
      <c r="N85" s="18">
        <f t="shared" si="28"/>
        <v>51486.5</v>
      </c>
      <c r="O85" s="18">
        <f t="shared" si="28"/>
        <v>13342.5</v>
      </c>
      <c r="P85" s="18">
        <f t="shared" si="28"/>
        <v>270.5</v>
      </c>
      <c r="Q85" s="18">
        <f t="shared" si="28"/>
        <v>36070.5</v>
      </c>
      <c r="R85" s="18">
        <f t="shared" si="28"/>
        <v>474.5</v>
      </c>
      <c r="S85" s="18">
        <f t="shared" si="28"/>
        <v>1662.5</v>
      </c>
      <c r="T85" s="18">
        <f t="shared" si="28"/>
        <v>144.5</v>
      </c>
      <c r="U85" s="18">
        <f t="shared" si="28"/>
        <v>54.5</v>
      </c>
      <c r="V85" s="18">
        <f t="shared" si="28"/>
        <v>250</v>
      </c>
      <c r="W85" s="18">
        <f t="shared" si="28"/>
        <v>142</v>
      </c>
      <c r="X85" s="18">
        <f t="shared" si="28"/>
        <v>44</v>
      </c>
      <c r="Y85" s="18">
        <f t="shared" si="28"/>
        <v>434</v>
      </c>
      <c r="Z85" s="18">
        <f t="shared" si="28"/>
        <v>219</v>
      </c>
      <c r="AA85" s="18">
        <f t="shared" si="28"/>
        <v>30848.5</v>
      </c>
      <c r="AB85" s="18">
        <f t="shared" si="28"/>
        <v>27335.5</v>
      </c>
      <c r="AC85" s="18">
        <f t="shared" si="28"/>
        <v>960</v>
      </c>
      <c r="AD85" s="18">
        <f t="shared" si="28"/>
        <v>1252.5</v>
      </c>
      <c r="AE85" s="18">
        <f t="shared" si="28"/>
        <v>92.5</v>
      </c>
      <c r="AF85" s="18">
        <f t="shared" si="28"/>
        <v>174.5</v>
      </c>
      <c r="AG85" s="18">
        <f t="shared" si="28"/>
        <v>632</v>
      </c>
      <c r="AH85" s="18">
        <f t="shared" si="28"/>
        <v>1008</v>
      </c>
      <c r="AI85" s="18">
        <f t="shared" si="28"/>
        <v>331.5</v>
      </c>
      <c r="AJ85" s="18">
        <f t="shared" si="28"/>
        <v>140.5</v>
      </c>
      <c r="AK85" s="18">
        <f t="shared" si="28"/>
        <v>177.5</v>
      </c>
      <c r="AL85" s="18">
        <f t="shared" si="28"/>
        <v>237.5</v>
      </c>
      <c r="AM85" s="18">
        <f t="shared" si="28"/>
        <v>403</v>
      </c>
      <c r="AN85" s="18">
        <f t="shared" si="28"/>
        <v>331.5</v>
      </c>
      <c r="AO85" s="18">
        <f t="shared" si="28"/>
        <v>4360.5</v>
      </c>
      <c r="AP85" s="18">
        <f t="shared" si="28"/>
        <v>83793</v>
      </c>
      <c r="AQ85" s="18">
        <f t="shared" si="28"/>
        <v>241</v>
      </c>
      <c r="AR85" s="18">
        <f t="shared" si="28"/>
        <v>60239.5</v>
      </c>
      <c r="AS85" s="18">
        <f t="shared" si="28"/>
        <v>6425.5</v>
      </c>
      <c r="AT85" s="18">
        <f t="shared" si="28"/>
        <v>2232</v>
      </c>
      <c r="AU85" s="18">
        <f t="shared" si="28"/>
        <v>255</v>
      </c>
      <c r="AV85" s="18">
        <f t="shared" si="28"/>
        <v>304</v>
      </c>
      <c r="AW85" s="18">
        <f t="shared" si="28"/>
        <v>254</v>
      </c>
      <c r="AX85" s="18">
        <f t="shared" si="28"/>
        <v>71.5</v>
      </c>
      <c r="AY85" s="18">
        <f t="shared" si="28"/>
        <v>426</v>
      </c>
      <c r="AZ85" s="18">
        <f t="shared" si="28"/>
        <v>12587</v>
      </c>
      <c r="BA85" s="18">
        <f t="shared" si="28"/>
        <v>8981</v>
      </c>
      <c r="BB85" s="18">
        <f t="shared" si="28"/>
        <v>7862.5</v>
      </c>
      <c r="BC85" s="18">
        <f t="shared" si="28"/>
        <v>21479.5</v>
      </c>
      <c r="BD85" s="18">
        <f t="shared" si="28"/>
        <v>3545</v>
      </c>
      <c r="BE85" s="18">
        <f t="shared" si="28"/>
        <v>1295.5</v>
      </c>
      <c r="BF85" s="18">
        <f t="shared" si="28"/>
        <v>24154.5</v>
      </c>
      <c r="BG85" s="18">
        <f t="shared" si="28"/>
        <v>891.5</v>
      </c>
      <c r="BH85" s="18">
        <f t="shared" si="28"/>
        <v>546.5</v>
      </c>
      <c r="BI85" s="18">
        <f t="shared" si="28"/>
        <v>258</v>
      </c>
      <c r="BJ85" s="18">
        <f t="shared" si="28"/>
        <v>6328.5</v>
      </c>
      <c r="BK85" s="18">
        <f t="shared" si="28"/>
        <v>18568.5</v>
      </c>
      <c r="BL85" s="18">
        <f t="shared" si="28"/>
        <v>109.5</v>
      </c>
      <c r="BM85" s="18">
        <f t="shared" si="28"/>
        <v>288</v>
      </c>
      <c r="BN85" s="18">
        <f t="shared" si="28"/>
        <v>3258</v>
      </c>
      <c r="BO85" s="18">
        <f t="shared" ref="BO85:DZ85" si="29">BO15</f>
        <v>1341</v>
      </c>
      <c r="BP85" s="18">
        <f t="shared" si="29"/>
        <v>194</v>
      </c>
      <c r="BQ85" s="18">
        <f t="shared" si="29"/>
        <v>5181.5</v>
      </c>
      <c r="BR85" s="18">
        <f t="shared" si="29"/>
        <v>4487</v>
      </c>
      <c r="BS85" s="18">
        <f t="shared" si="29"/>
        <v>1138.5</v>
      </c>
      <c r="BT85" s="18">
        <f t="shared" si="29"/>
        <v>412.5</v>
      </c>
      <c r="BU85" s="18">
        <f t="shared" si="29"/>
        <v>398</v>
      </c>
      <c r="BV85" s="18">
        <f t="shared" si="29"/>
        <v>1248.5</v>
      </c>
      <c r="BW85" s="18">
        <f t="shared" si="29"/>
        <v>2006.5</v>
      </c>
      <c r="BX85" s="18">
        <f t="shared" si="29"/>
        <v>69</v>
      </c>
      <c r="BY85" s="18">
        <f t="shared" si="29"/>
        <v>466</v>
      </c>
      <c r="BZ85" s="18">
        <f t="shared" si="29"/>
        <v>199</v>
      </c>
      <c r="CA85" s="18">
        <f t="shared" si="29"/>
        <v>153</v>
      </c>
      <c r="CB85" s="18">
        <f t="shared" si="29"/>
        <v>73784</v>
      </c>
      <c r="CC85" s="18">
        <f t="shared" si="29"/>
        <v>187</v>
      </c>
      <c r="CD85" s="18">
        <f t="shared" si="29"/>
        <v>84</v>
      </c>
      <c r="CE85" s="18">
        <f t="shared" si="29"/>
        <v>125.5</v>
      </c>
      <c r="CF85" s="18">
        <f t="shared" si="29"/>
        <v>141.5</v>
      </c>
      <c r="CG85" s="18">
        <f t="shared" si="29"/>
        <v>209</v>
      </c>
      <c r="CH85" s="18">
        <f t="shared" si="29"/>
        <v>102</v>
      </c>
      <c r="CI85" s="18">
        <f t="shared" si="29"/>
        <v>687.5</v>
      </c>
      <c r="CJ85" s="18">
        <f t="shared" si="29"/>
        <v>925.5</v>
      </c>
      <c r="CK85" s="18">
        <f t="shared" si="29"/>
        <v>4431.5</v>
      </c>
      <c r="CL85" s="18">
        <f t="shared" si="29"/>
        <v>1311.5</v>
      </c>
      <c r="CM85" s="18">
        <f t="shared" si="29"/>
        <v>688</v>
      </c>
      <c r="CN85" s="18">
        <f t="shared" si="29"/>
        <v>28349</v>
      </c>
      <c r="CO85" s="18">
        <f t="shared" si="29"/>
        <v>14746.5</v>
      </c>
      <c r="CP85" s="18">
        <f t="shared" si="29"/>
        <v>997</v>
      </c>
      <c r="CQ85" s="18">
        <f t="shared" si="29"/>
        <v>789.5</v>
      </c>
      <c r="CR85" s="18">
        <f t="shared" si="29"/>
        <v>214.5</v>
      </c>
      <c r="CS85" s="18">
        <f t="shared" si="29"/>
        <v>314</v>
      </c>
      <c r="CT85" s="18">
        <f t="shared" si="29"/>
        <v>101.5</v>
      </c>
      <c r="CU85" s="18">
        <f t="shared" si="29"/>
        <v>83</v>
      </c>
      <c r="CV85" s="18">
        <f t="shared" si="29"/>
        <v>28</v>
      </c>
      <c r="CW85" s="18">
        <f t="shared" si="29"/>
        <v>188.5</v>
      </c>
      <c r="CX85" s="18">
        <f t="shared" si="29"/>
        <v>454</v>
      </c>
      <c r="CY85" s="18">
        <f t="shared" si="29"/>
        <v>36.5</v>
      </c>
      <c r="CZ85" s="18">
        <f t="shared" si="29"/>
        <v>1888</v>
      </c>
      <c r="DA85" s="18">
        <f t="shared" si="29"/>
        <v>197</v>
      </c>
      <c r="DB85" s="18">
        <f t="shared" si="29"/>
        <v>308.5</v>
      </c>
      <c r="DC85" s="18">
        <f t="shared" si="29"/>
        <v>142</v>
      </c>
      <c r="DD85" s="18">
        <f t="shared" si="29"/>
        <v>156</v>
      </c>
      <c r="DE85" s="18">
        <f t="shared" si="29"/>
        <v>287.5</v>
      </c>
      <c r="DF85" s="18">
        <f t="shared" si="29"/>
        <v>20440</v>
      </c>
      <c r="DG85" s="18">
        <f t="shared" si="29"/>
        <v>79</v>
      </c>
      <c r="DH85" s="18">
        <f t="shared" si="29"/>
        <v>1945</v>
      </c>
      <c r="DI85" s="18">
        <f t="shared" si="29"/>
        <v>2491</v>
      </c>
      <c r="DJ85" s="18">
        <f t="shared" si="29"/>
        <v>662.5</v>
      </c>
      <c r="DK85" s="18">
        <f t="shared" si="29"/>
        <v>454</v>
      </c>
      <c r="DL85" s="18">
        <f t="shared" si="29"/>
        <v>5766</v>
      </c>
      <c r="DM85" s="18">
        <f t="shared" si="29"/>
        <v>238</v>
      </c>
      <c r="DN85" s="18">
        <f t="shared" si="29"/>
        <v>1321</v>
      </c>
      <c r="DO85" s="18">
        <f t="shared" si="29"/>
        <v>3212.5</v>
      </c>
      <c r="DP85" s="18">
        <f t="shared" si="29"/>
        <v>203.5</v>
      </c>
      <c r="DQ85" s="18">
        <f t="shared" si="29"/>
        <v>764</v>
      </c>
      <c r="DR85" s="18">
        <f t="shared" si="29"/>
        <v>1354</v>
      </c>
      <c r="DS85" s="18">
        <f t="shared" si="29"/>
        <v>679.5</v>
      </c>
      <c r="DT85" s="18">
        <f t="shared" si="29"/>
        <v>150</v>
      </c>
      <c r="DU85" s="18">
        <f t="shared" si="29"/>
        <v>367.5</v>
      </c>
      <c r="DV85" s="18">
        <f t="shared" si="29"/>
        <v>217</v>
      </c>
      <c r="DW85" s="18">
        <f t="shared" si="29"/>
        <v>311.5</v>
      </c>
      <c r="DX85" s="18">
        <f t="shared" si="29"/>
        <v>174</v>
      </c>
      <c r="DY85" s="18">
        <f t="shared" si="29"/>
        <v>310.5</v>
      </c>
      <c r="DZ85" s="18">
        <f t="shared" si="29"/>
        <v>759</v>
      </c>
      <c r="EA85" s="18">
        <f t="shared" ref="EA85:FX85" si="30">EA15</f>
        <v>525.5</v>
      </c>
      <c r="EB85" s="18">
        <f t="shared" si="30"/>
        <v>582</v>
      </c>
      <c r="EC85" s="18">
        <f t="shared" si="30"/>
        <v>311</v>
      </c>
      <c r="ED85" s="18">
        <f t="shared" si="30"/>
        <v>1635.5</v>
      </c>
      <c r="EE85" s="18">
        <f t="shared" si="30"/>
        <v>181</v>
      </c>
      <c r="EF85" s="18">
        <f t="shared" si="30"/>
        <v>1471</v>
      </c>
      <c r="EG85" s="18">
        <f t="shared" si="30"/>
        <v>247</v>
      </c>
      <c r="EH85" s="18">
        <f t="shared" si="30"/>
        <v>242.5</v>
      </c>
      <c r="EI85" s="18">
        <f t="shared" si="30"/>
        <v>14421.5</v>
      </c>
      <c r="EJ85" s="18">
        <f t="shared" si="30"/>
        <v>9713.5</v>
      </c>
      <c r="EK85" s="18">
        <f t="shared" si="30"/>
        <v>681</v>
      </c>
      <c r="EL85" s="18">
        <f t="shared" si="30"/>
        <v>468</v>
      </c>
      <c r="EM85" s="18">
        <f t="shared" si="30"/>
        <v>406</v>
      </c>
      <c r="EN85" s="18">
        <f t="shared" si="30"/>
        <v>930</v>
      </c>
      <c r="EO85" s="18">
        <f t="shared" si="30"/>
        <v>329</v>
      </c>
      <c r="EP85" s="18">
        <f t="shared" si="30"/>
        <v>398.5</v>
      </c>
      <c r="EQ85" s="18">
        <f t="shared" si="30"/>
        <v>2589.5</v>
      </c>
      <c r="ER85" s="18">
        <f t="shared" si="30"/>
        <v>302</v>
      </c>
      <c r="ES85" s="18">
        <f t="shared" si="30"/>
        <v>145.5</v>
      </c>
      <c r="ET85" s="18">
        <f t="shared" si="30"/>
        <v>202</v>
      </c>
      <c r="EU85" s="18">
        <f t="shared" si="30"/>
        <v>582.5</v>
      </c>
      <c r="EV85" s="18">
        <f t="shared" si="30"/>
        <v>74</v>
      </c>
      <c r="EW85" s="18">
        <f t="shared" si="30"/>
        <v>879.5</v>
      </c>
      <c r="EX85" s="18">
        <f t="shared" si="30"/>
        <v>174.5</v>
      </c>
      <c r="EY85" s="18">
        <f t="shared" si="30"/>
        <v>210.5</v>
      </c>
      <c r="EZ85" s="18">
        <f t="shared" si="30"/>
        <v>134.5</v>
      </c>
      <c r="FA85" s="18">
        <f t="shared" si="30"/>
        <v>3492</v>
      </c>
      <c r="FB85" s="18">
        <f t="shared" si="30"/>
        <v>336</v>
      </c>
      <c r="FC85" s="18">
        <f t="shared" si="30"/>
        <v>1709.5</v>
      </c>
      <c r="FD85" s="18">
        <f t="shared" si="30"/>
        <v>399.5</v>
      </c>
      <c r="FE85" s="18">
        <f t="shared" si="30"/>
        <v>86</v>
      </c>
      <c r="FF85" s="18">
        <f t="shared" si="30"/>
        <v>201</v>
      </c>
      <c r="FG85" s="18">
        <f t="shared" si="30"/>
        <v>125</v>
      </c>
      <c r="FH85" s="18">
        <f t="shared" si="30"/>
        <v>65</v>
      </c>
      <c r="FI85" s="18">
        <f t="shared" si="30"/>
        <v>1785</v>
      </c>
      <c r="FJ85" s="18">
        <f t="shared" si="30"/>
        <v>1999.5</v>
      </c>
      <c r="FK85" s="18">
        <f t="shared" si="30"/>
        <v>2534</v>
      </c>
      <c r="FL85" s="18">
        <f t="shared" si="30"/>
        <v>7895.5</v>
      </c>
      <c r="FM85" s="18">
        <f t="shared" si="30"/>
        <v>3662</v>
      </c>
      <c r="FN85" s="18">
        <f t="shared" si="30"/>
        <v>21110.5</v>
      </c>
      <c r="FO85" s="18">
        <f t="shared" si="30"/>
        <v>1090.5</v>
      </c>
      <c r="FP85" s="18">
        <f t="shared" si="30"/>
        <v>2312.5</v>
      </c>
      <c r="FQ85" s="18">
        <f t="shared" si="30"/>
        <v>1016.5</v>
      </c>
      <c r="FR85" s="18">
        <f t="shared" si="30"/>
        <v>179</v>
      </c>
      <c r="FS85" s="18">
        <f t="shared" si="30"/>
        <v>183</v>
      </c>
      <c r="FT85" s="18">
        <f t="shared" si="30"/>
        <v>59.5</v>
      </c>
      <c r="FU85" s="18">
        <f t="shared" si="30"/>
        <v>818.5</v>
      </c>
      <c r="FV85" s="18">
        <f t="shared" si="30"/>
        <v>700.5</v>
      </c>
      <c r="FW85" s="18">
        <f t="shared" si="30"/>
        <v>172.5</v>
      </c>
      <c r="FX85" s="18">
        <f t="shared" si="30"/>
        <v>53.5</v>
      </c>
      <c r="FY85" s="7"/>
      <c r="FZ85" s="18">
        <f t="shared" ref="FZ85:FZ90" si="31">SUM(C85:FX85)</f>
        <v>800296.5</v>
      </c>
      <c r="GA85" s="20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</row>
    <row r="86" spans="1:197" x14ac:dyDescent="0.2">
      <c r="A86" s="6" t="s">
        <v>554</v>
      </c>
      <c r="B86" s="7" t="s">
        <v>555</v>
      </c>
      <c r="C86" s="18">
        <f t="shared" ref="C86:BN89" si="32">C23</f>
        <v>6206.5</v>
      </c>
      <c r="D86" s="18">
        <f t="shared" si="32"/>
        <v>35353</v>
      </c>
      <c r="E86" s="18">
        <f t="shared" si="32"/>
        <v>5620</v>
      </c>
      <c r="F86" s="18">
        <f t="shared" si="32"/>
        <v>18697</v>
      </c>
      <c r="G86" s="18">
        <f t="shared" si="32"/>
        <v>1129</v>
      </c>
      <c r="H86" s="18">
        <f t="shared" si="32"/>
        <v>1008.5</v>
      </c>
      <c r="I86" s="18">
        <f t="shared" si="32"/>
        <v>7839.5</v>
      </c>
      <c r="J86" s="18">
        <f t="shared" si="32"/>
        <v>2173</v>
      </c>
      <c r="K86" s="18">
        <f t="shared" si="32"/>
        <v>227.5</v>
      </c>
      <c r="L86" s="18">
        <f t="shared" si="32"/>
        <v>2253</v>
      </c>
      <c r="M86" s="18">
        <f t="shared" si="32"/>
        <v>1130.5</v>
      </c>
      <c r="N86" s="18">
        <f t="shared" si="32"/>
        <v>52424.5</v>
      </c>
      <c r="O86" s="18">
        <f t="shared" si="32"/>
        <v>13743.5</v>
      </c>
      <c r="P86" s="18">
        <f t="shared" si="32"/>
        <v>225.5</v>
      </c>
      <c r="Q86" s="18">
        <f t="shared" si="32"/>
        <v>35788.5</v>
      </c>
      <c r="R86" s="18">
        <f t="shared" si="32"/>
        <v>461</v>
      </c>
      <c r="S86" s="18">
        <f t="shared" si="32"/>
        <v>1567</v>
      </c>
      <c r="T86" s="18">
        <f t="shared" si="32"/>
        <v>134.5</v>
      </c>
      <c r="U86" s="18">
        <f t="shared" si="32"/>
        <v>55.5</v>
      </c>
      <c r="V86" s="18">
        <f t="shared" si="32"/>
        <v>265.5</v>
      </c>
      <c r="W86" s="18">
        <f t="shared" si="32"/>
        <v>131.5</v>
      </c>
      <c r="X86" s="18">
        <f t="shared" si="32"/>
        <v>46</v>
      </c>
      <c r="Y86" s="18">
        <f t="shared" si="32"/>
        <v>410</v>
      </c>
      <c r="Z86" s="18">
        <f t="shared" si="32"/>
        <v>202.5</v>
      </c>
      <c r="AA86" s="18">
        <f t="shared" si="32"/>
        <v>30000.5</v>
      </c>
      <c r="AB86" s="18">
        <f t="shared" si="32"/>
        <v>27543.5</v>
      </c>
      <c r="AC86" s="18">
        <f t="shared" si="32"/>
        <v>891.5</v>
      </c>
      <c r="AD86" s="18">
        <f t="shared" si="32"/>
        <v>1188.5</v>
      </c>
      <c r="AE86" s="18">
        <f t="shared" si="32"/>
        <v>92</v>
      </c>
      <c r="AF86" s="18">
        <f t="shared" si="32"/>
        <v>164.5</v>
      </c>
      <c r="AG86" s="18">
        <f t="shared" si="32"/>
        <v>635.5</v>
      </c>
      <c r="AH86" s="18">
        <f t="shared" si="32"/>
        <v>994</v>
      </c>
      <c r="AI86" s="18">
        <f t="shared" si="32"/>
        <v>335.5</v>
      </c>
      <c r="AJ86" s="18">
        <f t="shared" si="32"/>
        <v>145</v>
      </c>
      <c r="AK86" s="18">
        <f t="shared" si="32"/>
        <v>193</v>
      </c>
      <c r="AL86" s="18">
        <f t="shared" si="32"/>
        <v>242</v>
      </c>
      <c r="AM86" s="18">
        <f t="shared" si="32"/>
        <v>393</v>
      </c>
      <c r="AN86" s="18">
        <f t="shared" si="32"/>
        <v>316.5</v>
      </c>
      <c r="AO86" s="18">
        <f t="shared" si="32"/>
        <v>4455</v>
      </c>
      <c r="AP86" s="18">
        <f t="shared" si="32"/>
        <v>85068.5</v>
      </c>
      <c r="AQ86" s="18">
        <f t="shared" si="32"/>
        <v>212.5</v>
      </c>
      <c r="AR86" s="18">
        <f t="shared" si="32"/>
        <v>60561</v>
      </c>
      <c r="AS86" s="18">
        <f t="shared" si="32"/>
        <v>6434</v>
      </c>
      <c r="AT86" s="18">
        <f t="shared" si="32"/>
        <v>2065.5</v>
      </c>
      <c r="AU86" s="18">
        <f t="shared" si="32"/>
        <v>229.5</v>
      </c>
      <c r="AV86" s="18">
        <f t="shared" si="32"/>
        <v>281.5</v>
      </c>
      <c r="AW86" s="18">
        <f t="shared" si="32"/>
        <v>250.5</v>
      </c>
      <c r="AX86" s="18">
        <f t="shared" si="32"/>
        <v>64</v>
      </c>
      <c r="AY86" s="18">
        <f t="shared" si="32"/>
        <v>433</v>
      </c>
      <c r="AZ86" s="18">
        <f t="shared" si="32"/>
        <v>12480.5</v>
      </c>
      <c r="BA86" s="18">
        <f t="shared" si="32"/>
        <v>8836.5</v>
      </c>
      <c r="BB86" s="18">
        <f t="shared" si="32"/>
        <v>7811.5</v>
      </c>
      <c r="BC86" s="18">
        <f t="shared" si="32"/>
        <v>22495.5</v>
      </c>
      <c r="BD86" s="18">
        <f t="shared" si="32"/>
        <v>3592.5</v>
      </c>
      <c r="BE86" s="18">
        <f t="shared" si="32"/>
        <v>1312.5</v>
      </c>
      <c r="BF86" s="18">
        <f t="shared" si="32"/>
        <v>23847</v>
      </c>
      <c r="BG86" s="18">
        <f t="shared" si="32"/>
        <v>941.5</v>
      </c>
      <c r="BH86" s="18">
        <f t="shared" si="32"/>
        <v>554</v>
      </c>
      <c r="BI86" s="18">
        <f t="shared" si="32"/>
        <v>236</v>
      </c>
      <c r="BJ86" s="18">
        <f t="shared" si="32"/>
        <v>6205.5</v>
      </c>
      <c r="BK86" s="18">
        <f t="shared" si="32"/>
        <v>17370</v>
      </c>
      <c r="BL86" s="18">
        <f t="shared" si="32"/>
        <v>152</v>
      </c>
      <c r="BM86" s="18">
        <f t="shared" si="32"/>
        <v>229</v>
      </c>
      <c r="BN86" s="18">
        <f t="shared" si="32"/>
        <v>3248.5</v>
      </c>
      <c r="BO86" s="18">
        <f t="shared" ref="BO86:DZ89" si="33">BO23</f>
        <v>1291.5</v>
      </c>
      <c r="BP86" s="18">
        <f t="shared" si="33"/>
        <v>177</v>
      </c>
      <c r="BQ86" s="18">
        <f t="shared" si="33"/>
        <v>5170.5</v>
      </c>
      <c r="BR86" s="18">
        <f t="shared" si="33"/>
        <v>4380.5</v>
      </c>
      <c r="BS86" s="18">
        <f t="shared" si="33"/>
        <v>1082</v>
      </c>
      <c r="BT86" s="18">
        <f t="shared" si="33"/>
        <v>409</v>
      </c>
      <c r="BU86" s="18">
        <f t="shared" si="33"/>
        <v>400.5</v>
      </c>
      <c r="BV86" s="18">
        <f t="shared" si="33"/>
        <v>1232</v>
      </c>
      <c r="BW86" s="18">
        <f t="shared" si="33"/>
        <v>2002.5</v>
      </c>
      <c r="BX86" s="18">
        <f t="shared" si="33"/>
        <v>55.5</v>
      </c>
      <c r="BY86" s="18">
        <f t="shared" si="33"/>
        <v>500</v>
      </c>
      <c r="BZ86" s="18">
        <f t="shared" si="33"/>
        <v>196</v>
      </c>
      <c r="CA86" s="18">
        <f t="shared" si="33"/>
        <v>135.5</v>
      </c>
      <c r="CB86" s="18">
        <f t="shared" si="33"/>
        <v>76761</v>
      </c>
      <c r="CC86" s="18">
        <f t="shared" si="33"/>
        <v>188</v>
      </c>
      <c r="CD86" s="18">
        <f t="shared" si="33"/>
        <v>39</v>
      </c>
      <c r="CE86" s="18">
        <f t="shared" si="33"/>
        <v>140.5</v>
      </c>
      <c r="CF86" s="18">
        <f t="shared" si="33"/>
        <v>137</v>
      </c>
      <c r="CG86" s="18">
        <f t="shared" si="33"/>
        <v>192</v>
      </c>
      <c r="CH86" s="18">
        <f t="shared" si="33"/>
        <v>101</v>
      </c>
      <c r="CI86" s="18">
        <f t="shared" si="33"/>
        <v>681</v>
      </c>
      <c r="CJ86" s="18">
        <f t="shared" si="33"/>
        <v>932</v>
      </c>
      <c r="CK86" s="18">
        <f t="shared" si="33"/>
        <v>4386</v>
      </c>
      <c r="CL86" s="18">
        <f t="shared" si="33"/>
        <v>1306</v>
      </c>
      <c r="CM86" s="18">
        <f t="shared" si="33"/>
        <v>712.5</v>
      </c>
      <c r="CN86" s="18">
        <f t="shared" si="33"/>
        <v>28365.5</v>
      </c>
      <c r="CO86" s="18">
        <f t="shared" si="33"/>
        <v>14463</v>
      </c>
      <c r="CP86" s="18">
        <f t="shared" si="33"/>
        <v>992</v>
      </c>
      <c r="CQ86" s="18">
        <f t="shared" si="33"/>
        <v>784.5</v>
      </c>
      <c r="CR86" s="18">
        <f t="shared" si="33"/>
        <v>204</v>
      </c>
      <c r="CS86" s="18">
        <f t="shared" si="33"/>
        <v>319</v>
      </c>
      <c r="CT86" s="18">
        <f t="shared" si="33"/>
        <v>90</v>
      </c>
      <c r="CU86" s="18">
        <f t="shared" si="33"/>
        <v>71</v>
      </c>
      <c r="CV86" s="18">
        <f t="shared" si="33"/>
        <v>37</v>
      </c>
      <c r="CW86" s="18">
        <f t="shared" si="33"/>
        <v>195.5</v>
      </c>
      <c r="CX86" s="18">
        <f t="shared" si="33"/>
        <v>437</v>
      </c>
      <c r="CY86" s="18">
        <f t="shared" si="33"/>
        <v>39</v>
      </c>
      <c r="CZ86" s="18">
        <f t="shared" si="33"/>
        <v>1973.5</v>
      </c>
      <c r="DA86" s="18">
        <f t="shared" si="33"/>
        <v>173.5</v>
      </c>
      <c r="DB86" s="18">
        <f t="shared" si="33"/>
        <v>308.5</v>
      </c>
      <c r="DC86" s="18">
        <f t="shared" si="33"/>
        <v>140.5</v>
      </c>
      <c r="DD86" s="18">
        <f t="shared" si="33"/>
        <v>159</v>
      </c>
      <c r="DE86" s="18">
        <f t="shared" si="33"/>
        <v>335.5</v>
      </c>
      <c r="DF86" s="18">
        <f t="shared" si="33"/>
        <v>20321.5</v>
      </c>
      <c r="DG86" s="18">
        <f t="shared" si="33"/>
        <v>81</v>
      </c>
      <c r="DH86" s="18">
        <f t="shared" si="33"/>
        <v>1890</v>
      </c>
      <c r="DI86" s="18">
        <f t="shared" si="33"/>
        <v>2497.5</v>
      </c>
      <c r="DJ86" s="18">
        <f t="shared" si="33"/>
        <v>613</v>
      </c>
      <c r="DK86" s="18">
        <f t="shared" si="33"/>
        <v>437.5</v>
      </c>
      <c r="DL86" s="18">
        <f t="shared" si="33"/>
        <v>5575.5</v>
      </c>
      <c r="DM86" s="18">
        <f t="shared" si="33"/>
        <v>234.5</v>
      </c>
      <c r="DN86" s="18">
        <f t="shared" si="33"/>
        <v>1260.5</v>
      </c>
      <c r="DO86" s="18">
        <f t="shared" si="33"/>
        <v>3148.5</v>
      </c>
      <c r="DP86" s="18">
        <f t="shared" si="33"/>
        <v>198</v>
      </c>
      <c r="DQ86" s="18">
        <f t="shared" si="33"/>
        <v>701.5</v>
      </c>
      <c r="DR86" s="18">
        <f t="shared" si="33"/>
        <v>1384.5</v>
      </c>
      <c r="DS86" s="18">
        <f t="shared" si="33"/>
        <v>715.5</v>
      </c>
      <c r="DT86" s="18">
        <f t="shared" si="33"/>
        <v>165</v>
      </c>
      <c r="DU86" s="18">
        <f t="shared" si="33"/>
        <v>369.5</v>
      </c>
      <c r="DV86" s="18">
        <f t="shared" si="33"/>
        <v>205</v>
      </c>
      <c r="DW86" s="18">
        <f t="shared" si="33"/>
        <v>312</v>
      </c>
      <c r="DX86" s="18">
        <f t="shared" si="33"/>
        <v>173.5</v>
      </c>
      <c r="DY86" s="18">
        <f t="shared" si="33"/>
        <v>317</v>
      </c>
      <c r="DZ86" s="18">
        <f t="shared" si="33"/>
        <v>724.5</v>
      </c>
      <c r="EA86" s="18">
        <f t="shared" ref="EA86:FX89" si="34">EA23</f>
        <v>560</v>
      </c>
      <c r="EB86" s="18">
        <f t="shared" si="34"/>
        <v>593</v>
      </c>
      <c r="EC86" s="18">
        <f t="shared" si="34"/>
        <v>301</v>
      </c>
      <c r="ED86" s="18">
        <f t="shared" si="34"/>
        <v>1584</v>
      </c>
      <c r="EE86" s="18">
        <f t="shared" si="34"/>
        <v>171.5</v>
      </c>
      <c r="EF86" s="18">
        <f t="shared" si="34"/>
        <v>1443.5</v>
      </c>
      <c r="EG86" s="18">
        <f t="shared" si="34"/>
        <v>257</v>
      </c>
      <c r="EH86" s="18">
        <f t="shared" si="34"/>
        <v>247.5</v>
      </c>
      <c r="EI86" s="18">
        <f t="shared" si="34"/>
        <v>14573.5</v>
      </c>
      <c r="EJ86" s="18">
        <f t="shared" si="34"/>
        <v>9701.5</v>
      </c>
      <c r="EK86" s="18">
        <f t="shared" si="34"/>
        <v>643</v>
      </c>
      <c r="EL86" s="18">
        <f t="shared" si="34"/>
        <v>458</v>
      </c>
      <c r="EM86" s="18">
        <f t="shared" si="34"/>
        <v>382</v>
      </c>
      <c r="EN86" s="18">
        <f t="shared" si="34"/>
        <v>1009.5</v>
      </c>
      <c r="EO86" s="18">
        <f t="shared" si="34"/>
        <v>332</v>
      </c>
      <c r="EP86" s="18">
        <f t="shared" si="34"/>
        <v>354</v>
      </c>
      <c r="EQ86" s="18">
        <f t="shared" si="34"/>
        <v>2533</v>
      </c>
      <c r="ER86" s="18">
        <f t="shared" si="34"/>
        <v>277</v>
      </c>
      <c r="ES86" s="18">
        <f t="shared" si="34"/>
        <v>132.5</v>
      </c>
      <c r="ET86" s="18">
        <f t="shared" si="34"/>
        <v>217</v>
      </c>
      <c r="EU86" s="18">
        <f t="shared" si="34"/>
        <v>565</v>
      </c>
      <c r="EV86" s="18">
        <f t="shared" si="34"/>
        <v>74</v>
      </c>
      <c r="EW86" s="18">
        <f t="shared" si="34"/>
        <v>872.5</v>
      </c>
      <c r="EX86" s="18">
        <f t="shared" si="34"/>
        <v>162</v>
      </c>
      <c r="EY86" s="18">
        <f t="shared" si="34"/>
        <v>225</v>
      </c>
      <c r="EZ86" s="18">
        <f t="shared" si="34"/>
        <v>126</v>
      </c>
      <c r="FA86" s="18">
        <f t="shared" si="34"/>
        <v>3331</v>
      </c>
      <c r="FB86" s="18">
        <f t="shared" si="34"/>
        <v>313.5</v>
      </c>
      <c r="FC86" s="18">
        <f t="shared" si="34"/>
        <v>1957.5</v>
      </c>
      <c r="FD86" s="18">
        <f t="shared" si="34"/>
        <v>381</v>
      </c>
      <c r="FE86" s="18">
        <f t="shared" si="34"/>
        <v>87</v>
      </c>
      <c r="FF86" s="18">
        <f t="shared" si="34"/>
        <v>210.5</v>
      </c>
      <c r="FG86" s="18">
        <f t="shared" si="34"/>
        <v>139</v>
      </c>
      <c r="FH86" s="18">
        <f t="shared" si="34"/>
        <v>70</v>
      </c>
      <c r="FI86" s="18">
        <f t="shared" si="34"/>
        <v>1796.5</v>
      </c>
      <c r="FJ86" s="18">
        <f t="shared" si="34"/>
        <v>1954.5</v>
      </c>
      <c r="FK86" s="18">
        <f t="shared" si="34"/>
        <v>2442.5</v>
      </c>
      <c r="FL86" s="18">
        <f t="shared" si="34"/>
        <v>7316</v>
      </c>
      <c r="FM86" s="18">
        <f t="shared" si="34"/>
        <v>3616.5</v>
      </c>
      <c r="FN86" s="18">
        <f t="shared" si="34"/>
        <v>21483</v>
      </c>
      <c r="FO86" s="18">
        <f t="shared" si="34"/>
        <v>1044.5</v>
      </c>
      <c r="FP86" s="18">
        <f t="shared" si="34"/>
        <v>2128.5</v>
      </c>
      <c r="FQ86" s="18">
        <f t="shared" si="34"/>
        <v>898.5</v>
      </c>
      <c r="FR86" s="18">
        <f t="shared" si="34"/>
        <v>165</v>
      </c>
      <c r="FS86" s="18">
        <f t="shared" si="34"/>
        <v>206.5</v>
      </c>
      <c r="FT86" s="18">
        <f t="shared" si="34"/>
        <v>54</v>
      </c>
      <c r="FU86" s="18">
        <f t="shared" si="34"/>
        <v>849</v>
      </c>
      <c r="FV86" s="18">
        <f t="shared" si="34"/>
        <v>698.5</v>
      </c>
      <c r="FW86" s="18">
        <f t="shared" si="34"/>
        <v>178.5</v>
      </c>
      <c r="FX86" s="18">
        <f t="shared" si="34"/>
        <v>56</v>
      </c>
      <c r="FY86" s="7"/>
      <c r="FZ86" s="18">
        <f t="shared" si="31"/>
        <v>801790</v>
      </c>
      <c r="GA86" s="20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</row>
    <row r="87" spans="1:197" x14ac:dyDescent="0.2">
      <c r="A87" s="6" t="s">
        <v>556</v>
      </c>
      <c r="B87" s="7" t="s">
        <v>557</v>
      </c>
      <c r="C87" s="18">
        <f t="shared" si="32"/>
        <v>6370</v>
      </c>
      <c r="D87" s="18">
        <f t="shared" si="32"/>
        <v>37392</v>
      </c>
      <c r="E87" s="18">
        <f t="shared" si="32"/>
        <v>6075.5</v>
      </c>
      <c r="F87" s="18">
        <f t="shared" si="32"/>
        <v>18594</v>
      </c>
      <c r="G87" s="18">
        <f t="shared" si="32"/>
        <v>1069</v>
      </c>
      <c r="H87" s="18">
        <f t="shared" si="32"/>
        <v>1019</v>
      </c>
      <c r="I87" s="18">
        <f t="shared" si="32"/>
        <v>8482.5</v>
      </c>
      <c r="J87" s="18">
        <f t="shared" si="32"/>
        <v>2302</v>
      </c>
      <c r="K87" s="18">
        <f t="shared" si="32"/>
        <v>271</v>
      </c>
      <c r="L87" s="18">
        <f t="shared" si="32"/>
        <v>2402.5</v>
      </c>
      <c r="M87" s="18">
        <f t="shared" si="32"/>
        <v>1210.5</v>
      </c>
      <c r="N87" s="18">
        <f t="shared" si="32"/>
        <v>54233</v>
      </c>
      <c r="O87" s="18">
        <f t="shared" si="32"/>
        <v>14424.5</v>
      </c>
      <c r="P87" s="18">
        <f t="shared" si="32"/>
        <v>220.5</v>
      </c>
      <c r="Q87" s="18">
        <f t="shared" si="32"/>
        <v>37464.5</v>
      </c>
      <c r="R87" s="18">
        <f t="shared" si="32"/>
        <v>508</v>
      </c>
      <c r="S87" s="18">
        <f t="shared" si="32"/>
        <v>1680.5</v>
      </c>
      <c r="T87" s="18">
        <f t="shared" si="32"/>
        <v>139</v>
      </c>
      <c r="U87" s="18">
        <f t="shared" si="32"/>
        <v>53</v>
      </c>
      <c r="V87" s="18">
        <f t="shared" si="32"/>
        <v>277</v>
      </c>
      <c r="W87" s="18">
        <f t="shared" si="32"/>
        <v>80</v>
      </c>
      <c r="X87" s="18">
        <f t="shared" si="32"/>
        <v>39</v>
      </c>
      <c r="Y87" s="18">
        <f t="shared" si="32"/>
        <v>454.5</v>
      </c>
      <c r="Z87" s="18">
        <f t="shared" si="32"/>
        <v>213.5</v>
      </c>
      <c r="AA87" s="18">
        <f t="shared" si="32"/>
        <v>31033.5</v>
      </c>
      <c r="AB87" s="18">
        <f t="shared" si="32"/>
        <v>29992.5</v>
      </c>
      <c r="AC87" s="18">
        <f t="shared" si="32"/>
        <v>984</v>
      </c>
      <c r="AD87" s="18">
        <f t="shared" si="32"/>
        <v>1250.5</v>
      </c>
      <c r="AE87" s="18">
        <f t="shared" si="32"/>
        <v>102.5</v>
      </c>
      <c r="AF87" s="18">
        <f t="shared" si="32"/>
        <v>181.5</v>
      </c>
      <c r="AG87" s="18">
        <f t="shared" si="32"/>
        <v>657.5</v>
      </c>
      <c r="AH87" s="18">
        <f t="shared" si="32"/>
        <v>1073</v>
      </c>
      <c r="AI87" s="18">
        <f t="shared" si="32"/>
        <v>326</v>
      </c>
      <c r="AJ87" s="18">
        <f t="shared" si="32"/>
        <v>146</v>
      </c>
      <c r="AK87" s="18">
        <f t="shared" si="32"/>
        <v>191</v>
      </c>
      <c r="AL87" s="18">
        <f t="shared" si="32"/>
        <v>247.5</v>
      </c>
      <c r="AM87" s="18">
        <f t="shared" si="32"/>
        <v>421.5</v>
      </c>
      <c r="AN87" s="18">
        <f t="shared" si="32"/>
        <v>366</v>
      </c>
      <c r="AO87" s="18">
        <f t="shared" si="32"/>
        <v>4676.5</v>
      </c>
      <c r="AP87" s="18">
        <f t="shared" si="32"/>
        <v>86844</v>
      </c>
      <c r="AQ87" s="18">
        <f t="shared" si="32"/>
        <v>218.5</v>
      </c>
      <c r="AR87" s="18">
        <f t="shared" si="32"/>
        <v>63331</v>
      </c>
      <c r="AS87" s="18">
        <f t="shared" si="32"/>
        <v>6556.5</v>
      </c>
      <c r="AT87" s="18">
        <f t="shared" si="32"/>
        <v>2197</v>
      </c>
      <c r="AU87" s="18">
        <f t="shared" si="32"/>
        <v>223</v>
      </c>
      <c r="AV87" s="18">
        <f t="shared" si="32"/>
        <v>309.5</v>
      </c>
      <c r="AW87" s="18">
        <f t="shared" si="32"/>
        <v>227.5</v>
      </c>
      <c r="AX87" s="18">
        <f t="shared" si="32"/>
        <v>37.5</v>
      </c>
      <c r="AY87" s="18">
        <f t="shared" si="32"/>
        <v>444.5</v>
      </c>
      <c r="AZ87" s="18">
        <f t="shared" si="32"/>
        <v>12842.5</v>
      </c>
      <c r="BA87" s="18">
        <f t="shared" si="32"/>
        <v>9292.5</v>
      </c>
      <c r="BB87" s="18">
        <f t="shared" si="32"/>
        <v>8083.5</v>
      </c>
      <c r="BC87" s="18">
        <f t="shared" si="32"/>
        <v>24645.5</v>
      </c>
      <c r="BD87" s="18">
        <f t="shared" si="32"/>
        <v>3672</v>
      </c>
      <c r="BE87" s="18">
        <f t="shared" si="32"/>
        <v>1393</v>
      </c>
      <c r="BF87" s="18">
        <f t="shared" si="32"/>
        <v>24709</v>
      </c>
      <c r="BG87" s="18">
        <f t="shared" si="32"/>
        <v>1038.5</v>
      </c>
      <c r="BH87" s="18">
        <f t="shared" si="32"/>
        <v>575.5</v>
      </c>
      <c r="BI87" s="18">
        <f t="shared" si="32"/>
        <v>226.5</v>
      </c>
      <c r="BJ87" s="18">
        <f t="shared" si="32"/>
        <v>6433</v>
      </c>
      <c r="BK87" s="18">
        <f t="shared" si="32"/>
        <v>17504</v>
      </c>
      <c r="BL87" s="18">
        <f t="shared" si="32"/>
        <v>197</v>
      </c>
      <c r="BM87" s="18">
        <f t="shared" si="32"/>
        <v>264.5</v>
      </c>
      <c r="BN87" s="18">
        <f t="shared" si="32"/>
        <v>3495</v>
      </c>
      <c r="BO87" s="18">
        <f t="shared" si="33"/>
        <v>1308.5</v>
      </c>
      <c r="BP87" s="18">
        <f t="shared" si="33"/>
        <v>211</v>
      </c>
      <c r="BQ87" s="18">
        <f t="shared" si="33"/>
        <v>5517</v>
      </c>
      <c r="BR87" s="18">
        <f t="shared" si="33"/>
        <v>4650</v>
      </c>
      <c r="BS87" s="18">
        <f t="shared" si="33"/>
        <v>1232.5</v>
      </c>
      <c r="BT87" s="18">
        <f t="shared" si="33"/>
        <v>457.5</v>
      </c>
      <c r="BU87" s="18">
        <f t="shared" si="33"/>
        <v>435.5</v>
      </c>
      <c r="BV87" s="18">
        <f t="shared" si="33"/>
        <v>1305.5</v>
      </c>
      <c r="BW87" s="18">
        <f t="shared" si="33"/>
        <v>2027</v>
      </c>
      <c r="BX87" s="18">
        <f t="shared" si="33"/>
        <v>78.5</v>
      </c>
      <c r="BY87" s="18">
        <f t="shared" si="33"/>
        <v>495</v>
      </c>
      <c r="BZ87" s="18">
        <f t="shared" si="33"/>
        <v>200</v>
      </c>
      <c r="CA87" s="18">
        <f t="shared" si="33"/>
        <v>158.5</v>
      </c>
      <c r="CB87" s="18">
        <f t="shared" si="33"/>
        <v>79941</v>
      </c>
      <c r="CC87" s="18">
        <f t="shared" si="33"/>
        <v>173</v>
      </c>
      <c r="CD87" s="18">
        <f t="shared" si="33"/>
        <v>47.5</v>
      </c>
      <c r="CE87" s="18">
        <f t="shared" si="33"/>
        <v>141</v>
      </c>
      <c r="CF87" s="18">
        <f t="shared" si="33"/>
        <v>112.5</v>
      </c>
      <c r="CG87" s="18">
        <f t="shared" si="33"/>
        <v>209.5</v>
      </c>
      <c r="CH87" s="18">
        <f t="shared" si="33"/>
        <v>112.5</v>
      </c>
      <c r="CI87" s="18">
        <f t="shared" si="33"/>
        <v>703</v>
      </c>
      <c r="CJ87" s="18">
        <f t="shared" si="33"/>
        <v>1007.5</v>
      </c>
      <c r="CK87" s="18">
        <f t="shared" si="33"/>
        <v>4473</v>
      </c>
      <c r="CL87" s="18">
        <f t="shared" si="33"/>
        <v>1366</v>
      </c>
      <c r="CM87" s="18">
        <f t="shared" si="33"/>
        <v>784.5</v>
      </c>
      <c r="CN87" s="18">
        <f t="shared" si="33"/>
        <v>29377</v>
      </c>
      <c r="CO87" s="18">
        <f t="shared" si="33"/>
        <v>15434</v>
      </c>
      <c r="CP87" s="18">
        <f t="shared" si="33"/>
        <v>1075</v>
      </c>
      <c r="CQ87" s="18">
        <f t="shared" si="33"/>
        <v>891.5</v>
      </c>
      <c r="CR87" s="18">
        <f t="shared" si="33"/>
        <v>187</v>
      </c>
      <c r="CS87" s="18">
        <f t="shared" si="33"/>
        <v>366</v>
      </c>
      <c r="CT87" s="18">
        <f t="shared" si="33"/>
        <v>108.5</v>
      </c>
      <c r="CU87" s="18">
        <f t="shared" si="33"/>
        <v>65</v>
      </c>
      <c r="CV87" s="18">
        <f t="shared" si="33"/>
        <v>42</v>
      </c>
      <c r="CW87" s="18">
        <f t="shared" si="33"/>
        <v>195.5</v>
      </c>
      <c r="CX87" s="18">
        <f t="shared" si="33"/>
        <v>456</v>
      </c>
      <c r="CY87" s="18">
        <f t="shared" si="33"/>
        <v>43</v>
      </c>
      <c r="CZ87" s="18">
        <f t="shared" si="33"/>
        <v>2080</v>
      </c>
      <c r="DA87" s="18">
        <f t="shared" si="33"/>
        <v>190.5</v>
      </c>
      <c r="DB87" s="18">
        <f t="shared" si="33"/>
        <v>303.5</v>
      </c>
      <c r="DC87" s="18">
        <f t="shared" si="33"/>
        <v>150.5</v>
      </c>
      <c r="DD87" s="18">
        <f t="shared" si="33"/>
        <v>149.5</v>
      </c>
      <c r="DE87" s="18">
        <f t="shared" si="33"/>
        <v>382</v>
      </c>
      <c r="DF87" s="18">
        <f t="shared" si="33"/>
        <v>21119</v>
      </c>
      <c r="DG87" s="18">
        <f t="shared" si="33"/>
        <v>80.5</v>
      </c>
      <c r="DH87" s="18">
        <f t="shared" si="33"/>
        <v>1989</v>
      </c>
      <c r="DI87" s="18">
        <f t="shared" si="33"/>
        <v>2641.5</v>
      </c>
      <c r="DJ87" s="18">
        <f t="shared" si="33"/>
        <v>633.5</v>
      </c>
      <c r="DK87" s="18">
        <f t="shared" si="33"/>
        <v>465.5</v>
      </c>
      <c r="DL87" s="18">
        <f t="shared" si="33"/>
        <v>5885</v>
      </c>
      <c r="DM87" s="18">
        <f t="shared" si="33"/>
        <v>236.5</v>
      </c>
      <c r="DN87" s="18">
        <f t="shared" si="33"/>
        <v>1374</v>
      </c>
      <c r="DO87" s="18">
        <f t="shared" si="33"/>
        <v>3256</v>
      </c>
      <c r="DP87" s="18">
        <f t="shared" si="33"/>
        <v>196.5</v>
      </c>
      <c r="DQ87" s="18">
        <f t="shared" si="33"/>
        <v>655.5</v>
      </c>
      <c r="DR87" s="18">
        <f t="shared" si="33"/>
        <v>1425.5</v>
      </c>
      <c r="DS87" s="18">
        <f t="shared" si="33"/>
        <v>740</v>
      </c>
      <c r="DT87" s="18">
        <f t="shared" si="33"/>
        <v>167</v>
      </c>
      <c r="DU87" s="18">
        <f t="shared" si="33"/>
        <v>360</v>
      </c>
      <c r="DV87" s="18">
        <f t="shared" si="33"/>
        <v>209</v>
      </c>
      <c r="DW87" s="18">
        <f t="shared" si="33"/>
        <v>321</v>
      </c>
      <c r="DX87" s="18">
        <f t="shared" si="33"/>
        <v>157.5</v>
      </c>
      <c r="DY87" s="18">
        <f t="shared" si="33"/>
        <v>330.5</v>
      </c>
      <c r="DZ87" s="18">
        <f t="shared" si="33"/>
        <v>802</v>
      </c>
      <c r="EA87" s="18">
        <f t="shared" si="34"/>
        <v>624.5</v>
      </c>
      <c r="EB87" s="18">
        <f t="shared" si="34"/>
        <v>596</v>
      </c>
      <c r="EC87" s="18">
        <f t="shared" si="34"/>
        <v>311</v>
      </c>
      <c r="ED87" s="18">
        <f t="shared" si="34"/>
        <v>1638</v>
      </c>
      <c r="EE87" s="18">
        <f t="shared" si="34"/>
        <v>177.5</v>
      </c>
      <c r="EF87" s="18">
        <f t="shared" si="34"/>
        <v>1484.5</v>
      </c>
      <c r="EG87" s="18">
        <f t="shared" si="34"/>
        <v>280.5</v>
      </c>
      <c r="EH87" s="18">
        <f t="shared" si="34"/>
        <v>214</v>
      </c>
      <c r="EI87" s="18">
        <f t="shared" si="34"/>
        <v>15221.5</v>
      </c>
      <c r="EJ87" s="18">
        <f t="shared" si="34"/>
        <v>9946</v>
      </c>
      <c r="EK87" s="18">
        <f t="shared" si="34"/>
        <v>707</v>
      </c>
      <c r="EL87" s="18">
        <f t="shared" si="34"/>
        <v>475</v>
      </c>
      <c r="EM87" s="18">
        <f t="shared" si="34"/>
        <v>422</v>
      </c>
      <c r="EN87" s="18">
        <f t="shared" si="34"/>
        <v>998</v>
      </c>
      <c r="EO87" s="18">
        <f t="shared" si="34"/>
        <v>358.5</v>
      </c>
      <c r="EP87" s="18">
        <f t="shared" si="34"/>
        <v>385.5</v>
      </c>
      <c r="EQ87" s="18">
        <f t="shared" si="34"/>
        <v>2613.5</v>
      </c>
      <c r="ER87" s="18">
        <f t="shared" si="34"/>
        <v>290.5</v>
      </c>
      <c r="ES87" s="18">
        <f t="shared" si="34"/>
        <v>141</v>
      </c>
      <c r="ET87" s="18">
        <f t="shared" si="34"/>
        <v>215</v>
      </c>
      <c r="EU87" s="18">
        <f t="shared" si="34"/>
        <v>570.5</v>
      </c>
      <c r="EV87" s="18">
        <f t="shared" si="34"/>
        <v>72</v>
      </c>
      <c r="EW87" s="18">
        <f t="shared" si="34"/>
        <v>894</v>
      </c>
      <c r="EX87" s="18">
        <f t="shared" si="34"/>
        <v>171.5</v>
      </c>
      <c r="EY87" s="18">
        <f t="shared" si="34"/>
        <v>260</v>
      </c>
      <c r="EZ87" s="18">
        <f t="shared" si="34"/>
        <v>142</v>
      </c>
      <c r="FA87" s="18">
        <f t="shared" si="34"/>
        <v>3452</v>
      </c>
      <c r="FB87" s="18">
        <f t="shared" si="34"/>
        <v>340.5</v>
      </c>
      <c r="FC87" s="18">
        <f t="shared" si="34"/>
        <v>2135</v>
      </c>
      <c r="FD87" s="18">
        <f t="shared" si="34"/>
        <v>361.5</v>
      </c>
      <c r="FE87" s="18">
        <f t="shared" si="34"/>
        <v>94</v>
      </c>
      <c r="FF87" s="18">
        <f t="shared" si="34"/>
        <v>202.5</v>
      </c>
      <c r="FG87" s="18">
        <f t="shared" si="34"/>
        <v>128</v>
      </c>
      <c r="FH87" s="18">
        <f t="shared" si="34"/>
        <v>80</v>
      </c>
      <c r="FI87" s="18">
        <f t="shared" si="34"/>
        <v>1840</v>
      </c>
      <c r="FJ87" s="18">
        <f t="shared" si="34"/>
        <v>1983</v>
      </c>
      <c r="FK87" s="18">
        <f t="shared" si="34"/>
        <v>2526.5</v>
      </c>
      <c r="FL87" s="18">
        <f t="shared" si="34"/>
        <v>7095</v>
      </c>
      <c r="FM87" s="18">
        <f t="shared" si="34"/>
        <v>3847</v>
      </c>
      <c r="FN87" s="18">
        <f t="shared" si="34"/>
        <v>22102</v>
      </c>
      <c r="FO87" s="18">
        <f t="shared" si="34"/>
        <v>1109.5</v>
      </c>
      <c r="FP87" s="18">
        <f t="shared" si="34"/>
        <v>2254.5</v>
      </c>
      <c r="FQ87" s="18">
        <f t="shared" si="34"/>
        <v>940.5</v>
      </c>
      <c r="FR87" s="18">
        <f t="shared" si="34"/>
        <v>175.5</v>
      </c>
      <c r="FS87" s="18">
        <f t="shared" si="34"/>
        <v>210.5</v>
      </c>
      <c r="FT87" s="18">
        <f t="shared" si="34"/>
        <v>73</v>
      </c>
      <c r="FU87" s="18">
        <f t="shared" si="34"/>
        <v>849</v>
      </c>
      <c r="FV87" s="18">
        <f t="shared" si="34"/>
        <v>713.5</v>
      </c>
      <c r="FW87" s="18">
        <f t="shared" si="34"/>
        <v>184</v>
      </c>
      <c r="FX87" s="18">
        <f t="shared" si="34"/>
        <v>59</v>
      </c>
      <c r="FY87" s="18"/>
      <c r="FZ87" s="18">
        <f t="shared" si="31"/>
        <v>835040</v>
      </c>
      <c r="GA87" s="20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</row>
    <row r="88" spans="1:197" x14ac:dyDescent="0.2">
      <c r="A88" s="6" t="s">
        <v>558</v>
      </c>
      <c r="B88" s="7" t="s">
        <v>559</v>
      </c>
      <c r="C88" s="18">
        <f t="shared" si="32"/>
        <v>6239</v>
      </c>
      <c r="D88" s="18">
        <f t="shared" si="32"/>
        <v>37649.5</v>
      </c>
      <c r="E88" s="18">
        <f t="shared" si="32"/>
        <v>6398</v>
      </c>
      <c r="F88" s="18">
        <f t="shared" si="32"/>
        <v>17953.5</v>
      </c>
      <c r="G88" s="18">
        <f t="shared" si="32"/>
        <v>999.5</v>
      </c>
      <c r="H88" s="18">
        <f t="shared" si="32"/>
        <v>993.5</v>
      </c>
      <c r="I88" s="18">
        <f t="shared" si="32"/>
        <v>8600</v>
      </c>
      <c r="J88" s="18">
        <f t="shared" si="32"/>
        <v>2333</v>
      </c>
      <c r="K88" s="18">
        <f t="shared" si="32"/>
        <v>290</v>
      </c>
      <c r="L88" s="18">
        <f t="shared" si="32"/>
        <v>2427</v>
      </c>
      <c r="M88" s="18">
        <f t="shared" si="32"/>
        <v>1242</v>
      </c>
      <c r="N88" s="18">
        <f t="shared" si="32"/>
        <v>54172</v>
      </c>
      <c r="O88" s="18">
        <f t="shared" si="32"/>
        <v>14607</v>
      </c>
      <c r="P88" s="18">
        <f t="shared" si="32"/>
        <v>184</v>
      </c>
      <c r="Q88" s="18">
        <f t="shared" si="32"/>
        <v>37304</v>
      </c>
      <c r="R88" s="18">
        <f t="shared" si="32"/>
        <v>500.5</v>
      </c>
      <c r="S88" s="18">
        <f t="shared" si="32"/>
        <v>1658.5</v>
      </c>
      <c r="T88" s="18">
        <f t="shared" si="32"/>
        <v>151</v>
      </c>
      <c r="U88" s="18">
        <f t="shared" si="32"/>
        <v>52</v>
      </c>
      <c r="V88" s="18">
        <f t="shared" si="32"/>
        <v>276.5</v>
      </c>
      <c r="W88" s="18">
        <f t="shared" si="32"/>
        <v>41.5</v>
      </c>
      <c r="X88" s="18">
        <f t="shared" si="32"/>
        <v>38</v>
      </c>
      <c r="Y88" s="18">
        <f t="shared" si="32"/>
        <v>456</v>
      </c>
      <c r="Z88" s="18">
        <f t="shared" si="32"/>
        <v>243.5</v>
      </c>
      <c r="AA88" s="18">
        <f t="shared" si="32"/>
        <v>30575</v>
      </c>
      <c r="AB88" s="18">
        <f t="shared" si="32"/>
        <v>29609.5</v>
      </c>
      <c r="AC88" s="18">
        <f t="shared" si="32"/>
        <v>968.5</v>
      </c>
      <c r="AD88" s="18">
        <f t="shared" si="32"/>
        <v>1210</v>
      </c>
      <c r="AE88" s="18">
        <f t="shared" si="32"/>
        <v>98</v>
      </c>
      <c r="AF88" s="18">
        <f t="shared" si="32"/>
        <v>165</v>
      </c>
      <c r="AG88" s="18">
        <f t="shared" si="32"/>
        <v>689</v>
      </c>
      <c r="AH88" s="18">
        <f t="shared" si="32"/>
        <v>1029</v>
      </c>
      <c r="AI88" s="18">
        <f t="shared" si="32"/>
        <v>334.5</v>
      </c>
      <c r="AJ88" s="18">
        <f t="shared" si="32"/>
        <v>154.5</v>
      </c>
      <c r="AK88" s="18">
        <f t="shared" si="32"/>
        <v>199.5</v>
      </c>
      <c r="AL88" s="18">
        <f t="shared" si="32"/>
        <v>271.5</v>
      </c>
      <c r="AM88" s="18">
        <f t="shared" si="32"/>
        <v>434.5</v>
      </c>
      <c r="AN88" s="18">
        <f t="shared" si="32"/>
        <v>353</v>
      </c>
      <c r="AO88" s="18">
        <f t="shared" si="32"/>
        <v>4622</v>
      </c>
      <c r="AP88" s="18">
        <f t="shared" si="32"/>
        <v>86729.5</v>
      </c>
      <c r="AQ88" s="18">
        <f t="shared" si="32"/>
        <v>219</v>
      </c>
      <c r="AR88" s="18">
        <f t="shared" si="32"/>
        <v>62836.5</v>
      </c>
      <c r="AS88" s="18">
        <f t="shared" si="32"/>
        <v>6631.5</v>
      </c>
      <c r="AT88" s="18">
        <f t="shared" si="32"/>
        <v>2235</v>
      </c>
      <c r="AU88" s="18">
        <f t="shared" si="32"/>
        <v>234</v>
      </c>
      <c r="AV88" s="18">
        <f t="shared" si="32"/>
        <v>288.5</v>
      </c>
      <c r="AW88" s="18">
        <f t="shared" si="32"/>
        <v>224.5</v>
      </c>
      <c r="AX88" s="18">
        <f t="shared" si="32"/>
        <v>46.5</v>
      </c>
      <c r="AY88" s="18">
        <f t="shared" si="32"/>
        <v>442</v>
      </c>
      <c r="AZ88" s="18">
        <f t="shared" si="32"/>
        <v>12859</v>
      </c>
      <c r="BA88" s="18">
        <f t="shared" si="32"/>
        <v>9168</v>
      </c>
      <c r="BB88" s="18">
        <f t="shared" si="32"/>
        <v>7940.5</v>
      </c>
      <c r="BC88" s="18">
        <f t="shared" si="32"/>
        <v>25239</v>
      </c>
      <c r="BD88" s="18">
        <f t="shared" si="32"/>
        <v>3776.5</v>
      </c>
      <c r="BE88" s="18">
        <f t="shared" si="32"/>
        <v>1454</v>
      </c>
      <c r="BF88" s="18">
        <f t="shared" si="32"/>
        <v>24171.5</v>
      </c>
      <c r="BG88" s="18">
        <f t="shared" si="32"/>
        <v>1013.5</v>
      </c>
      <c r="BH88" s="18">
        <f t="shared" si="32"/>
        <v>533.5</v>
      </c>
      <c r="BI88" s="18">
        <f t="shared" si="32"/>
        <v>222.5</v>
      </c>
      <c r="BJ88" s="18">
        <f t="shared" si="32"/>
        <v>6527.5</v>
      </c>
      <c r="BK88" s="18">
        <f t="shared" si="32"/>
        <v>16924</v>
      </c>
      <c r="BL88" s="18">
        <f t="shared" si="32"/>
        <v>186</v>
      </c>
      <c r="BM88" s="18">
        <f t="shared" si="32"/>
        <v>282</v>
      </c>
      <c r="BN88" s="18">
        <f t="shared" si="32"/>
        <v>3544</v>
      </c>
      <c r="BO88" s="18">
        <f t="shared" si="33"/>
        <v>1341.5</v>
      </c>
      <c r="BP88" s="18">
        <f t="shared" si="33"/>
        <v>205</v>
      </c>
      <c r="BQ88" s="18">
        <f t="shared" si="33"/>
        <v>5502.5</v>
      </c>
      <c r="BR88" s="18">
        <f t="shared" si="33"/>
        <v>4677</v>
      </c>
      <c r="BS88" s="18">
        <f t="shared" si="33"/>
        <v>1157.5</v>
      </c>
      <c r="BT88" s="18">
        <f t="shared" si="33"/>
        <v>452</v>
      </c>
      <c r="BU88" s="18">
        <f t="shared" si="33"/>
        <v>408</v>
      </c>
      <c r="BV88" s="18">
        <f t="shared" si="33"/>
        <v>1304.5</v>
      </c>
      <c r="BW88" s="18">
        <f t="shared" si="33"/>
        <v>2009</v>
      </c>
      <c r="BX88" s="18">
        <f t="shared" si="33"/>
        <v>70</v>
      </c>
      <c r="BY88" s="18">
        <f t="shared" si="33"/>
        <v>488</v>
      </c>
      <c r="BZ88" s="18">
        <f t="shared" si="33"/>
        <v>207</v>
      </c>
      <c r="CA88" s="18">
        <f t="shared" si="33"/>
        <v>165</v>
      </c>
      <c r="CB88" s="18">
        <f t="shared" si="33"/>
        <v>80234</v>
      </c>
      <c r="CC88" s="18">
        <f t="shared" si="33"/>
        <v>175</v>
      </c>
      <c r="CD88" s="18">
        <f t="shared" si="33"/>
        <v>48</v>
      </c>
      <c r="CE88" s="18">
        <f t="shared" si="33"/>
        <v>149.5</v>
      </c>
      <c r="CF88" s="18">
        <f t="shared" si="33"/>
        <v>115.5</v>
      </c>
      <c r="CG88" s="18">
        <f t="shared" si="33"/>
        <v>216.5</v>
      </c>
      <c r="CH88" s="18">
        <f t="shared" si="33"/>
        <v>96</v>
      </c>
      <c r="CI88" s="18">
        <f t="shared" si="33"/>
        <v>726.5</v>
      </c>
      <c r="CJ88" s="18">
        <f t="shared" si="33"/>
        <v>972</v>
      </c>
      <c r="CK88" s="18">
        <f t="shared" si="33"/>
        <v>4473</v>
      </c>
      <c r="CL88" s="18">
        <f t="shared" si="33"/>
        <v>1374</v>
      </c>
      <c r="CM88" s="18">
        <f t="shared" si="33"/>
        <v>778</v>
      </c>
      <c r="CN88" s="18">
        <f t="shared" si="33"/>
        <v>28973</v>
      </c>
      <c r="CO88" s="18">
        <f t="shared" si="33"/>
        <v>15271.5</v>
      </c>
      <c r="CP88" s="18">
        <f t="shared" si="33"/>
        <v>1073</v>
      </c>
      <c r="CQ88" s="18">
        <f t="shared" si="33"/>
        <v>932</v>
      </c>
      <c r="CR88" s="18">
        <f t="shared" si="33"/>
        <v>177</v>
      </c>
      <c r="CS88" s="18">
        <f t="shared" si="33"/>
        <v>372</v>
      </c>
      <c r="CT88" s="18">
        <f t="shared" si="33"/>
        <v>105.5</v>
      </c>
      <c r="CU88" s="18">
        <f t="shared" si="33"/>
        <v>79</v>
      </c>
      <c r="CV88" s="18">
        <f t="shared" si="33"/>
        <v>43</v>
      </c>
      <c r="CW88" s="18">
        <f t="shared" si="33"/>
        <v>190</v>
      </c>
      <c r="CX88" s="18">
        <f t="shared" si="33"/>
        <v>478</v>
      </c>
      <c r="CY88" s="18">
        <f t="shared" si="33"/>
        <v>42</v>
      </c>
      <c r="CZ88" s="18">
        <f t="shared" si="33"/>
        <v>2136</v>
      </c>
      <c r="DA88" s="18">
        <f t="shared" si="33"/>
        <v>183.5</v>
      </c>
      <c r="DB88" s="18">
        <f t="shared" si="33"/>
        <v>304.5</v>
      </c>
      <c r="DC88" s="18">
        <f t="shared" si="33"/>
        <v>155</v>
      </c>
      <c r="DD88" s="18">
        <f t="shared" si="33"/>
        <v>162.5</v>
      </c>
      <c r="DE88" s="18">
        <f t="shared" si="33"/>
        <v>428.5</v>
      </c>
      <c r="DF88" s="18">
        <f t="shared" si="33"/>
        <v>20747.5</v>
      </c>
      <c r="DG88" s="18">
        <f t="shared" si="33"/>
        <v>94.5</v>
      </c>
      <c r="DH88" s="18">
        <f t="shared" si="33"/>
        <v>2100</v>
      </c>
      <c r="DI88" s="18">
        <f t="shared" si="33"/>
        <v>2668.5</v>
      </c>
      <c r="DJ88" s="18">
        <f t="shared" si="33"/>
        <v>653.5</v>
      </c>
      <c r="DK88" s="18">
        <f t="shared" si="33"/>
        <v>452.5</v>
      </c>
      <c r="DL88" s="18">
        <f t="shared" si="33"/>
        <v>5832</v>
      </c>
      <c r="DM88" s="18">
        <f t="shared" si="33"/>
        <v>250.5</v>
      </c>
      <c r="DN88" s="18">
        <f t="shared" si="33"/>
        <v>1431.5</v>
      </c>
      <c r="DO88" s="18">
        <f t="shared" si="33"/>
        <v>3171</v>
      </c>
      <c r="DP88" s="18">
        <f t="shared" si="33"/>
        <v>184.5</v>
      </c>
      <c r="DQ88" s="18">
        <f t="shared" si="33"/>
        <v>628</v>
      </c>
      <c r="DR88" s="18">
        <f t="shared" si="33"/>
        <v>1407.5</v>
      </c>
      <c r="DS88" s="18">
        <f t="shared" si="33"/>
        <v>767</v>
      </c>
      <c r="DT88" s="18">
        <f t="shared" si="33"/>
        <v>139</v>
      </c>
      <c r="DU88" s="18">
        <f t="shared" si="33"/>
        <v>386.5</v>
      </c>
      <c r="DV88" s="18">
        <f t="shared" si="33"/>
        <v>212</v>
      </c>
      <c r="DW88" s="18">
        <f t="shared" si="33"/>
        <v>343</v>
      </c>
      <c r="DX88" s="18">
        <f t="shared" si="33"/>
        <v>165.5</v>
      </c>
      <c r="DY88" s="18">
        <f t="shared" si="33"/>
        <v>335</v>
      </c>
      <c r="DZ88" s="18">
        <f t="shared" si="33"/>
        <v>828</v>
      </c>
      <c r="EA88" s="18">
        <f t="shared" si="34"/>
        <v>615</v>
      </c>
      <c r="EB88" s="18">
        <f t="shared" si="34"/>
        <v>584</v>
      </c>
      <c r="EC88" s="18">
        <f t="shared" si="34"/>
        <v>323</v>
      </c>
      <c r="ED88" s="18">
        <f t="shared" si="34"/>
        <v>1651</v>
      </c>
      <c r="EE88" s="18">
        <f t="shared" si="34"/>
        <v>193</v>
      </c>
      <c r="EF88" s="18">
        <f t="shared" si="34"/>
        <v>1477.5</v>
      </c>
      <c r="EG88" s="18">
        <f t="shared" si="34"/>
        <v>283</v>
      </c>
      <c r="EH88" s="18">
        <f t="shared" si="34"/>
        <v>213.5</v>
      </c>
      <c r="EI88" s="18">
        <f t="shared" si="34"/>
        <v>15570.5</v>
      </c>
      <c r="EJ88" s="18">
        <f t="shared" si="34"/>
        <v>9487</v>
      </c>
      <c r="EK88" s="18">
        <f t="shared" si="34"/>
        <v>707.5</v>
      </c>
      <c r="EL88" s="18">
        <f t="shared" si="34"/>
        <v>470</v>
      </c>
      <c r="EM88" s="18">
        <f t="shared" si="34"/>
        <v>418.5</v>
      </c>
      <c r="EN88" s="18">
        <f t="shared" si="34"/>
        <v>984.5</v>
      </c>
      <c r="EO88" s="18">
        <f t="shared" si="34"/>
        <v>349.5</v>
      </c>
      <c r="EP88" s="18">
        <f t="shared" si="34"/>
        <v>401.5</v>
      </c>
      <c r="EQ88" s="18">
        <f t="shared" si="34"/>
        <v>2636</v>
      </c>
      <c r="ER88" s="18">
        <f t="shared" si="34"/>
        <v>307.5</v>
      </c>
      <c r="ES88" s="18">
        <f t="shared" si="34"/>
        <v>125.5</v>
      </c>
      <c r="ET88" s="18">
        <f t="shared" si="34"/>
        <v>208.5</v>
      </c>
      <c r="EU88" s="18">
        <f t="shared" si="34"/>
        <v>620.5</v>
      </c>
      <c r="EV88" s="18">
        <f t="shared" si="34"/>
        <v>60.5</v>
      </c>
      <c r="EW88" s="18">
        <f t="shared" si="34"/>
        <v>914</v>
      </c>
      <c r="EX88" s="18">
        <f t="shared" si="34"/>
        <v>183.5</v>
      </c>
      <c r="EY88" s="18">
        <f t="shared" si="34"/>
        <v>254</v>
      </c>
      <c r="EZ88" s="18">
        <f t="shared" si="34"/>
        <v>138</v>
      </c>
      <c r="FA88" s="18">
        <f t="shared" si="34"/>
        <v>3439</v>
      </c>
      <c r="FB88" s="18">
        <f t="shared" si="34"/>
        <v>348</v>
      </c>
      <c r="FC88" s="18">
        <f t="shared" si="34"/>
        <v>2225</v>
      </c>
      <c r="FD88" s="18">
        <f t="shared" si="34"/>
        <v>368</v>
      </c>
      <c r="FE88" s="18">
        <f t="shared" si="34"/>
        <v>104</v>
      </c>
      <c r="FF88" s="18">
        <f t="shared" si="34"/>
        <v>211.5</v>
      </c>
      <c r="FG88" s="18">
        <f t="shared" si="34"/>
        <v>117</v>
      </c>
      <c r="FH88" s="18">
        <f t="shared" si="34"/>
        <v>94</v>
      </c>
      <c r="FI88" s="18">
        <f t="shared" si="34"/>
        <v>1863</v>
      </c>
      <c r="FJ88" s="18">
        <f t="shared" si="34"/>
        <v>1932</v>
      </c>
      <c r="FK88" s="18">
        <f t="shared" si="34"/>
        <v>2382</v>
      </c>
      <c r="FL88" s="18">
        <f t="shared" si="34"/>
        <v>6508</v>
      </c>
      <c r="FM88" s="18">
        <f t="shared" si="34"/>
        <v>3716.5</v>
      </c>
      <c r="FN88" s="18">
        <f t="shared" si="34"/>
        <v>22062</v>
      </c>
      <c r="FO88" s="18">
        <f t="shared" si="34"/>
        <v>1111.5</v>
      </c>
      <c r="FP88" s="18">
        <f t="shared" si="34"/>
        <v>2308</v>
      </c>
      <c r="FQ88" s="18">
        <f t="shared" si="34"/>
        <v>934</v>
      </c>
      <c r="FR88" s="18">
        <f t="shared" si="34"/>
        <v>169.5</v>
      </c>
      <c r="FS88" s="18">
        <f t="shared" si="34"/>
        <v>194.5</v>
      </c>
      <c r="FT88" s="18">
        <f t="shared" si="34"/>
        <v>72</v>
      </c>
      <c r="FU88" s="18">
        <f t="shared" si="34"/>
        <v>808</v>
      </c>
      <c r="FV88" s="18">
        <f t="shared" si="34"/>
        <v>685.5</v>
      </c>
      <c r="FW88" s="18">
        <f t="shared" si="34"/>
        <v>188</v>
      </c>
      <c r="FX88" s="18">
        <f t="shared" si="34"/>
        <v>52.5</v>
      </c>
      <c r="FY88" s="18"/>
      <c r="FZ88" s="18">
        <f t="shared" si="31"/>
        <v>831570.5</v>
      </c>
      <c r="GA88" s="20"/>
      <c r="GB88" s="18"/>
      <c r="GC88" s="18"/>
      <c r="GD88" s="18"/>
      <c r="GE88" s="18"/>
      <c r="GF88" s="18"/>
      <c r="GG88" s="7"/>
      <c r="GH88" s="7"/>
      <c r="GI88" s="7"/>
      <c r="GJ88" s="7"/>
      <c r="GK88" s="7"/>
      <c r="GL88" s="7"/>
      <c r="GM88" s="7"/>
    </row>
    <row r="89" spans="1:197" x14ac:dyDescent="0.2">
      <c r="A89" s="6" t="s">
        <v>560</v>
      </c>
      <c r="B89" s="7" t="s">
        <v>561</v>
      </c>
      <c r="C89" s="18">
        <f t="shared" si="32"/>
        <v>6185</v>
      </c>
      <c r="D89" s="18">
        <f t="shared" si="32"/>
        <v>37341.5</v>
      </c>
      <c r="E89" s="18">
        <f t="shared" si="32"/>
        <v>6785.5</v>
      </c>
      <c r="F89" s="18">
        <f t="shared" si="32"/>
        <v>17127</v>
      </c>
      <c r="G89" s="18">
        <f t="shared" si="32"/>
        <v>1032</v>
      </c>
      <c r="H89" s="18">
        <f t="shared" si="32"/>
        <v>947.5</v>
      </c>
      <c r="I89" s="18">
        <f t="shared" si="32"/>
        <v>8781</v>
      </c>
      <c r="J89" s="18">
        <f t="shared" si="32"/>
        <v>2320</v>
      </c>
      <c r="K89" s="18">
        <f t="shared" si="32"/>
        <v>296.5</v>
      </c>
      <c r="L89" s="18">
        <f t="shared" si="32"/>
        <v>2537.5</v>
      </c>
      <c r="M89" s="18">
        <f t="shared" si="32"/>
        <v>1262</v>
      </c>
      <c r="N89" s="18">
        <f t="shared" si="32"/>
        <v>53994.5</v>
      </c>
      <c r="O89" s="18">
        <f t="shared" si="32"/>
        <v>14783.5</v>
      </c>
      <c r="P89" s="18">
        <f t="shared" si="32"/>
        <v>184</v>
      </c>
      <c r="Q89" s="18">
        <f t="shared" si="32"/>
        <v>38363</v>
      </c>
      <c r="R89" s="18">
        <f t="shared" si="32"/>
        <v>482</v>
      </c>
      <c r="S89" s="18">
        <f t="shared" si="32"/>
        <v>1629.5</v>
      </c>
      <c r="T89" s="18">
        <f t="shared" si="32"/>
        <v>142</v>
      </c>
      <c r="U89" s="18">
        <f t="shared" si="32"/>
        <v>37</v>
      </c>
      <c r="V89" s="18">
        <f t="shared" si="32"/>
        <v>303</v>
      </c>
      <c r="W89" s="18">
        <f t="shared" si="32"/>
        <v>45</v>
      </c>
      <c r="X89" s="18">
        <f t="shared" si="32"/>
        <v>31.5</v>
      </c>
      <c r="Y89" s="18">
        <f t="shared" si="32"/>
        <v>475</v>
      </c>
      <c r="Z89" s="18">
        <f t="shared" si="32"/>
        <v>240</v>
      </c>
      <c r="AA89" s="18">
        <f t="shared" si="32"/>
        <v>30435</v>
      </c>
      <c r="AB89" s="18">
        <f t="shared" si="32"/>
        <v>29660.5</v>
      </c>
      <c r="AC89" s="18">
        <f t="shared" si="32"/>
        <v>975.5</v>
      </c>
      <c r="AD89" s="18">
        <f t="shared" si="32"/>
        <v>1200</v>
      </c>
      <c r="AE89" s="18">
        <f t="shared" si="32"/>
        <v>99.5</v>
      </c>
      <c r="AF89" s="18">
        <f t="shared" si="32"/>
        <v>165.5</v>
      </c>
      <c r="AG89" s="18">
        <f t="shared" si="32"/>
        <v>738</v>
      </c>
      <c r="AH89" s="18">
        <f t="shared" si="32"/>
        <v>1031</v>
      </c>
      <c r="AI89" s="18">
        <f t="shared" si="32"/>
        <v>352.5</v>
      </c>
      <c r="AJ89" s="18">
        <f t="shared" si="32"/>
        <v>181.5</v>
      </c>
      <c r="AK89" s="18">
        <f t="shared" si="32"/>
        <v>196</v>
      </c>
      <c r="AL89" s="18">
        <f t="shared" si="32"/>
        <v>265</v>
      </c>
      <c r="AM89" s="18">
        <f t="shared" si="32"/>
        <v>438.5</v>
      </c>
      <c r="AN89" s="18">
        <f t="shared" si="32"/>
        <v>361</v>
      </c>
      <c r="AO89" s="18">
        <f t="shared" si="32"/>
        <v>4700</v>
      </c>
      <c r="AP89" s="18">
        <f t="shared" si="32"/>
        <v>86524.5</v>
      </c>
      <c r="AQ89" s="18">
        <f t="shared" si="32"/>
        <v>224</v>
      </c>
      <c r="AR89" s="18">
        <f t="shared" si="32"/>
        <v>62717.5</v>
      </c>
      <c r="AS89" s="18">
        <f t="shared" si="32"/>
        <v>6674.5</v>
      </c>
      <c r="AT89" s="18">
        <f t="shared" si="32"/>
        <v>2305.5</v>
      </c>
      <c r="AU89" s="18">
        <f t="shared" si="32"/>
        <v>244</v>
      </c>
      <c r="AV89" s="18">
        <f t="shared" si="32"/>
        <v>290.5</v>
      </c>
      <c r="AW89" s="18">
        <f t="shared" si="32"/>
        <v>211.5</v>
      </c>
      <c r="AX89" s="18">
        <f t="shared" si="32"/>
        <v>33</v>
      </c>
      <c r="AY89" s="18">
        <f t="shared" si="32"/>
        <v>428.5</v>
      </c>
      <c r="AZ89" s="18">
        <f t="shared" si="32"/>
        <v>12929.5</v>
      </c>
      <c r="BA89" s="18">
        <f t="shared" si="32"/>
        <v>9284.5</v>
      </c>
      <c r="BB89" s="18">
        <f t="shared" si="32"/>
        <v>8039.5</v>
      </c>
      <c r="BC89" s="18">
        <f t="shared" si="32"/>
        <v>26318.5</v>
      </c>
      <c r="BD89" s="18">
        <f t="shared" si="32"/>
        <v>3774</v>
      </c>
      <c r="BE89" s="18">
        <f t="shared" si="32"/>
        <v>1360</v>
      </c>
      <c r="BF89" s="18">
        <f t="shared" si="32"/>
        <v>23855.5</v>
      </c>
      <c r="BG89" s="18">
        <f t="shared" si="32"/>
        <v>964</v>
      </c>
      <c r="BH89" s="18">
        <f t="shared" si="32"/>
        <v>573.5</v>
      </c>
      <c r="BI89" s="18">
        <f t="shared" si="32"/>
        <v>255.5</v>
      </c>
      <c r="BJ89" s="18">
        <f t="shared" si="32"/>
        <v>6348.5</v>
      </c>
      <c r="BK89" s="18">
        <f t="shared" si="32"/>
        <v>16296</v>
      </c>
      <c r="BL89" s="18">
        <f t="shared" si="32"/>
        <v>186</v>
      </c>
      <c r="BM89" s="18">
        <f t="shared" si="32"/>
        <v>282.5</v>
      </c>
      <c r="BN89" s="18">
        <f>BN26</f>
        <v>3577.5</v>
      </c>
      <c r="BO89" s="18">
        <f t="shared" si="33"/>
        <v>1348.5</v>
      </c>
      <c r="BP89" s="18">
        <f t="shared" si="33"/>
        <v>197.5</v>
      </c>
      <c r="BQ89" s="18">
        <f t="shared" si="33"/>
        <v>5489.5</v>
      </c>
      <c r="BR89" s="18">
        <f t="shared" si="33"/>
        <v>4715.5</v>
      </c>
      <c r="BS89" s="18">
        <f t="shared" si="33"/>
        <v>1082.5</v>
      </c>
      <c r="BT89" s="18">
        <f t="shared" si="33"/>
        <v>449.5</v>
      </c>
      <c r="BU89" s="18">
        <f t="shared" si="33"/>
        <v>407.5</v>
      </c>
      <c r="BV89" s="18">
        <f t="shared" si="33"/>
        <v>1242.5</v>
      </c>
      <c r="BW89" s="18">
        <f t="shared" si="33"/>
        <v>1992.5</v>
      </c>
      <c r="BX89" s="18">
        <f t="shared" si="33"/>
        <v>83.5</v>
      </c>
      <c r="BY89" s="18">
        <f t="shared" si="33"/>
        <v>520.5</v>
      </c>
      <c r="BZ89" s="18">
        <f t="shared" si="33"/>
        <v>211.5</v>
      </c>
      <c r="CA89" s="18">
        <f t="shared" si="33"/>
        <v>166</v>
      </c>
      <c r="CB89" s="18">
        <f t="shared" si="33"/>
        <v>81664.5</v>
      </c>
      <c r="CC89" s="18">
        <f t="shared" si="33"/>
        <v>162</v>
      </c>
      <c r="CD89" s="18">
        <f t="shared" si="33"/>
        <v>45</v>
      </c>
      <c r="CE89" s="18">
        <f t="shared" si="33"/>
        <v>162.5</v>
      </c>
      <c r="CF89" s="18">
        <f t="shared" si="33"/>
        <v>95.5</v>
      </c>
      <c r="CG89" s="18">
        <f t="shared" si="33"/>
        <v>200.5</v>
      </c>
      <c r="CH89" s="18">
        <f t="shared" si="33"/>
        <v>105</v>
      </c>
      <c r="CI89" s="18">
        <f t="shared" si="33"/>
        <v>723.5</v>
      </c>
      <c r="CJ89" s="18">
        <f t="shared" si="33"/>
        <v>936</v>
      </c>
      <c r="CK89" s="18">
        <f t="shared" si="33"/>
        <v>4485</v>
      </c>
      <c r="CL89" s="18">
        <f t="shared" si="33"/>
        <v>1345.5</v>
      </c>
      <c r="CM89" s="18">
        <f t="shared" si="33"/>
        <v>803</v>
      </c>
      <c r="CN89" s="18">
        <f t="shared" si="33"/>
        <v>28564.5</v>
      </c>
      <c r="CO89" s="18">
        <f t="shared" si="33"/>
        <v>15389</v>
      </c>
      <c r="CP89" s="18">
        <f t="shared" si="33"/>
        <v>1085.5</v>
      </c>
      <c r="CQ89" s="18">
        <f t="shared" si="33"/>
        <v>985</v>
      </c>
      <c r="CR89" s="18">
        <f t="shared" si="33"/>
        <v>178</v>
      </c>
      <c r="CS89" s="18">
        <f t="shared" si="33"/>
        <v>357.5</v>
      </c>
      <c r="CT89" s="18">
        <f t="shared" si="33"/>
        <v>111</v>
      </c>
      <c r="CU89" s="18">
        <f t="shared" si="33"/>
        <v>84.5</v>
      </c>
      <c r="CV89" s="18">
        <f t="shared" si="33"/>
        <v>51</v>
      </c>
      <c r="CW89" s="18">
        <f t="shared" si="33"/>
        <v>168.5</v>
      </c>
      <c r="CX89" s="18">
        <f t="shared" si="33"/>
        <v>485.5</v>
      </c>
      <c r="CY89" s="18">
        <f t="shared" si="33"/>
        <v>32.5</v>
      </c>
      <c r="CZ89" s="18">
        <f t="shared" si="33"/>
        <v>2103.5</v>
      </c>
      <c r="DA89" s="18">
        <f t="shared" si="33"/>
        <v>174</v>
      </c>
      <c r="DB89" s="18">
        <f t="shared" si="33"/>
        <v>300.5</v>
      </c>
      <c r="DC89" s="18">
        <f t="shared" si="33"/>
        <v>156</v>
      </c>
      <c r="DD89" s="18">
        <f t="shared" si="33"/>
        <v>149.5</v>
      </c>
      <c r="DE89" s="18">
        <f t="shared" si="33"/>
        <v>436.5</v>
      </c>
      <c r="DF89" s="18">
        <f t="shared" si="33"/>
        <v>20817.5</v>
      </c>
      <c r="DG89" s="18">
        <f t="shared" si="33"/>
        <v>79</v>
      </c>
      <c r="DH89" s="18">
        <f t="shared" si="33"/>
        <v>2038.5</v>
      </c>
      <c r="DI89" s="18">
        <f t="shared" si="33"/>
        <v>2676.5</v>
      </c>
      <c r="DJ89" s="18">
        <f t="shared" si="33"/>
        <v>685.5</v>
      </c>
      <c r="DK89" s="18">
        <f t="shared" si="33"/>
        <v>452</v>
      </c>
      <c r="DL89" s="18">
        <f t="shared" si="33"/>
        <v>5921.5</v>
      </c>
      <c r="DM89" s="18">
        <f t="shared" si="33"/>
        <v>278</v>
      </c>
      <c r="DN89" s="18">
        <f t="shared" si="33"/>
        <v>1465</v>
      </c>
      <c r="DO89" s="18">
        <f t="shared" si="33"/>
        <v>3108.5</v>
      </c>
      <c r="DP89" s="18">
        <f t="shared" si="33"/>
        <v>200</v>
      </c>
      <c r="DQ89" s="18">
        <f t="shared" si="33"/>
        <v>563.5</v>
      </c>
      <c r="DR89" s="18">
        <f t="shared" si="33"/>
        <v>1431.5</v>
      </c>
      <c r="DS89" s="18">
        <f t="shared" si="33"/>
        <v>801</v>
      </c>
      <c r="DT89" s="18">
        <f t="shared" si="33"/>
        <v>137</v>
      </c>
      <c r="DU89" s="18">
        <f t="shared" si="33"/>
        <v>381</v>
      </c>
      <c r="DV89" s="18">
        <f t="shared" si="33"/>
        <v>192</v>
      </c>
      <c r="DW89" s="18">
        <f t="shared" si="33"/>
        <v>371.5</v>
      </c>
      <c r="DX89" s="18">
        <f t="shared" si="33"/>
        <v>157</v>
      </c>
      <c r="DY89" s="18">
        <f t="shared" si="33"/>
        <v>325.5</v>
      </c>
      <c r="DZ89" s="18">
        <f>DZ26</f>
        <v>851.5</v>
      </c>
      <c r="EA89" s="18">
        <f t="shared" si="34"/>
        <v>644</v>
      </c>
      <c r="EB89" s="18">
        <f t="shared" si="34"/>
        <v>585</v>
      </c>
      <c r="EC89" s="18">
        <f t="shared" si="34"/>
        <v>315.5</v>
      </c>
      <c r="ED89" s="18">
        <f t="shared" si="34"/>
        <v>1660.5</v>
      </c>
      <c r="EE89" s="18">
        <f t="shared" si="34"/>
        <v>191</v>
      </c>
      <c r="EF89" s="18">
        <f t="shared" si="34"/>
        <v>1469</v>
      </c>
      <c r="EG89" s="18">
        <f t="shared" si="34"/>
        <v>285</v>
      </c>
      <c r="EH89" s="18">
        <f t="shared" si="34"/>
        <v>226.5</v>
      </c>
      <c r="EI89" s="18">
        <f t="shared" si="34"/>
        <v>16045.5</v>
      </c>
      <c r="EJ89" s="18">
        <f t="shared" si="34"/>
        <v>9570.5</v>
      </c>
      <c r="EK89" s="18">
        <f t="shared" si="34"/>
        <v>693.5</v>
      </c>
      <c r="EL89" s="18">
        <f t="shared" si="34"/>
        <v>482</v>
      </c>
      <c r="EM89" s="18">
        <f t="shared" si="34"/>
        <v>415</v>
      </c>
      <c r="EN89" s="18">
        <f t="shared" si="34"/>
        <v>956</v>
      </c>
      <c r="EO89" s="18">
        <f t="shared" si="34"/>
        <v>371.5</v>
      </c>
      <c r="EP89" s="18">
        <f t="shared" si="34"/>
        <v>409</v>
      </c>
      <c r="EQ89" s="18">
        <f t="shared" si="34"/>
        <v>2615.5</v>
      </c>
      <c r="ER89" s="18">
        <f t="shared" si="34"/>
        <v>326</v>
      </c>
      <c r="ES89" s="18">
        <f t="shared" si="34"/>
        <v>111</v>
      </c>
      <c r="ET89" s="18">
        <f t="shared" si="34"/>
        <v>218</v>
      </c>
      <c r="EU89" s="18">
        <f t="shared" si="34"/>
        <v>601</v>
      </c>
      <c r="EV89" s="18">
        <f t="shared" si="34"/>
        <v>58</v>
      </c>
      <c r="EW89" s="18">
        <f t="shared" si="34"/>
        <v>906.5</v>
      </c>
      <c r="EX89" s="18">
        <f t="shared" si="34"/>
        <v>220</v>
      </c>
      <c r="EY89" s="18">
        <f t="shared" si="34"/>
        <v>246.5</v>
      </c>
      <c r="EZ89" s="18">
        <f t="shared" si="34"/>
        <v>120</v>
      </c>
      <c r="FA89" s="18">
        <f t="shared" si="34"/>
        <v>3445</v>
      </c>
      <c r="FB89" s="18">
        <f t="shared" si="34"/>
        <v>336.5</v>
      </c>
      <c r="FC89" s="18">
        <f t="shared" si="34"/>
        <v>2358</v>
      </c>
      <c r="FD89" s="18">
        <f t="shared" si="34"/>
        <v>361.5</v>
      </c>
      <c r="FE89" s="18">
        <f t="shared" si="34"/>
        <v>89.5</v>
      </c>
      <c r="FF89" s="18">
        <f t="shared" si="34"/>
        <v>228</v>
      </c>
      <c r="FG89" s="18">
        <f t="shared" si="34"/>
        <v>116.5</v>
      </c>
      <c r="FH89" s="18">
        <f t="shared" si="34"/>
        <v>91</v>
      </c>
      <c r="FI89" s="18">
        <f t="shared" si="34"/>
        <v>1871.5</v>
      </c>
      <c r="FJ89" s="18">
        <f t="shared" si="34"/>
        <v>1930.5</v>
      </c>
      <c r="FK89" s="18">
        <f t="shared" si="34"/>
        <v>2303</v>
      </c>
      <c r="FL89" s="18">
        <f t="shared" si="34"/>
        <v>6046</v>
      </c>
      <c r="FM89" s="18">
        <f t="shared" si="34"/>
        <v>3640.5</v>
      </c>
      <c r="FN89" s="18">
        <f t="shared" si="34"/>
        <v>21957</v>
      </c>
      <c r="FO89" s="18">
        <f t="shared" si="34"/>
        <v>1115.5</v>
      </c>
      <c r="FP89" s="18">
        <f t="shared" si="34"/>
        <v>2247.5</v>
      </c>
      <c r="FQ89" s="18">
        <f t="shared" si="34"/>
        <v>917</v>
      </c>
      <c r="FR89" s="18">
        <f t="shared" si="34"/>
        <v>165.5</v>
      </c>
      <c r="FS89" s="18">
        <f t="shared" si="34"/>
        <v>195</v>
      </c>
      <c r="FT89" s="18">
        <f t="shared" si="34"/>
        <v>78</v>
      </c>
      <c r="FU89" s="18">
        <f t="shared" si="34"/>
        <v>778.5</v>
      </c>
      <c r="FV89" s="18">
        <f t="shared" si="34"/>
        <v>678.5</v>
      </c>
      <c r="FW89" s="18">
        <f t="shared" si="34"/>
        <v>202.5</v>
      </c>
      <c r="FX89" s="18">
        <f t="shared" si="34"/>
        <v>59.5</v>
      </c>
      <c r="FY89" s="18"/>
      <c r="FZ89" s="18">
        <f t="shared" si="31"/>
        <v>833158.5</v>
      </c>
      <c r="GA89" s="23"/>
      <c r="GB89" s="18"/>
      <c r="GC89" s="18"/>
      <c r="GD89" s="18"/>
      <c r="GE89" s="18"/>
      <c r="GF89" s="18"/>
      <c r="GG89" s="7"/>
      <c r="GH89" s="7"/>
      <c r="GI89" s="7"/>
      <c r="GJ89" s="7"/>
      <c r="GK89" s="7"/>
      <c r="GL89" s="7"/>
      <c r="GM89" s="7"/>
      <c r="GN89" s="24"/>
      <c r="GO89" s="24"/>
    </row>
    <row r="90" spans="1:197" x14ac:dyDescent="0.2">
      <c r="A90" s="6" t="s">
        <v>562</v>
      </c>
      <c r="B90" s="7" t="s">
        <v>563</v>
      </c>
      <c r="C90" s="18">
        <f t="shared" ref="C90:BN90" si="35">ROUND(MAX(C85,ROUND(AVERAGE(C85:C86),1),ROUND(AVERAGE(C85:C87),1),ROUND(AVERAGE(C85:C88),1),ROUND(AVERAGE(C85:C89),1)),1)</f>
        <v>6356.5</v>
      </c>
      <c r="D90" s="18">
        <f t="shared" si="35"/>
        <v>36502.199999999997</v>
      </c>
      <c r="E90" s="18">
        <f t="shared" si="35"/>
        <v>6084.6</v>
      </c>
      <c r="F90" s="18">
        <f t="shared" si="35"/>
        <v>19613</v>
      </c>
      <c r="G90" s="18">
        <f t="shared" si="35"/>
        <v>1207.5</v>
      </c>
      <c r="H90" s="18">
        <f t="shared" si="35"/>
        <v>1096.5</v>
      </c>
      <c r="I90" s="18">
        <f t="shared" si="35"/>
        <v>8296.7999999999993</v>
      </c>
      <c r="J90" s="18">
        <f t="shared" si="35"/>
        <v>2259.9</v>
      </c>
      <c r="K90" s="18">
        <f t="shared" si="35"/>
        <v>263.7</v>
      </c>
      <c r="L90" s="18">
        <f t="shared" si="35"/>
        <v>2367.9</v>
      </c>
      <c r="M90" s="18">
        <f t="shared" si="35"/>
        <v>1178.4000000000001</v>
      </c>
      <c r="N90" s="18">
        <f t="shared" si="35"/>
        <v>53262.1</v>
      </c>
      <c r="O90" s="18">
        <f t="shared" si="35"/>
        <v>14180.2</v>
      </c>
      <c r="P90" s="18">
        <f t="shared" si="35"/>
        <v>270.5</v>
      </c>
      <c r="Q90" s="18">
        <f t="shared" si="35"/>
        <v>36998.1</v>
      </c>
      <c r="R90" s="18">
        <f t="shared" si="35"/>
        <v>486</v>
      </c>
      <c r="S90" s="18">
        <f t="shared" si="35"/>
        <v>1662.5</v>
      </c>
      <c r="T90" s="18">
        <f t="shared" si="35"/>
        <v>144.5</v>
      </c>
      <c r="U90" s="18">
        <f t="shared" si="35"/>
        <v>55</v>
      </c>
      <c r="V90" s="18">
        <f t="shared" si="35"/>
        <v>274.39999999999998</v>
      </c>
      <c r="W90" s="18">
        <f t="shared" si="35"/>
        <v>142</v>
      </c>
      <c r="X90" s="18">
        <f t="shared" si="35"/>
        <v>45</v>
      </c>
      <c r="Y90" s="18">
        <f t="shared" si="35"/>
        <v>445.9</v>
      </c>
      <c r="Z90" s="18">
        <f t="shared" si="35"/>
        <v>223.7</v>
      </c>
      <c r="AA90" s="18">
        <f t="shared" si="35"/>
        <v>30848.5</v>
      </c>
      <c r="AB90" s="18">
        <f t="shared" si="35"/>
        <v>28828.3</v>
      </c>
      <c r="AC90" s="18">
        <f t="shared" si="35"/>
        <v>960</v>
      </c>
      <c r="AD90" s="18">
        <f t="shared" si="35"/>
        <v>1252.5</v>
      </c>
      <c r="AE90" s="18">
        <f t="shared" si="35"/>
        <v>96.9</v>
      </c>
      <c r="AF90" s="18">
        <f t="shared" si="35"/>
        <v>174.5</v>
      </c>
      <c r="AG90" s="18">
        <f t="shared" si="35"/>
        <v>670.4</v>
      </c>
      <c r="AH90" s="18">
        <f t="shared" si="35"/>
        <v>1027</v>
      </c>
      <c r="AI90" s="18">
        <f t="shared" si="35"/>
        <v>336</v>
      </c>
      <c r="AJ90" s="18">
        <f t="shared" si="35"/>
        <v>153.5</v>
      </c>
      <c r="AK90" s="18">
        <f t="shared" si="35"/>
        <v>191.4</v>
      </c>
      <c r="AL90" s="18">
        <f t="shared" si="35"/>
        <v>252.7</v>
      </c>
      <c r="AM90" s="18">
        <f t="shared" si="35"/>
        <v>418.1</v>
      </c>
      <c r="AN90" s="18">
        <f t="shared" si="35"/>
        <v>345.6</v>
      </c>
      <c r="AO90" s="18">
        <f t="shared" si="35"/>
        <v>4562.8</v>
      </c>
      <c r="AP90" s="18">
        <f t="shared" si="35"/>
        <v>85791.9</v>
      </c>
      <c r="AQ90" s="18">
        <f t="shared" si="35"/>
        <v>241</v>
      </c>
      <c r="AR90" s="18">
        <f t="shared" si="35"/>
        <v>61937.1</v>
      </c>
      <c r="AS90" s="18">
        <f t="shared" si="35"/>
        <v>6544.4</v>
      </c>
      <c r="AT90" s="18">
        <f t="shared" si="35"/>
        <v>2232</v>
      </c>
      <c r="AU90" s="18">
        <f t="shared" si="35"/>
        <v>255</v>
      </c>
      <c r="AV90" s="18">
        <f t="shared" si="35"/>
        <v>304</v>
      </c>
      <c r="AW90" s="18">
        <f t="shared" si="35"/>
        <v>254</v>
      </c>
      <c r="AX90" s="18">
        <f t="shared" si="35"/>
        <v>71.5</v>
      </c>
      <c r="AY90" s="18">
        <f t="shared" si="35"/>
        <v>436.4</v>
      </c>
      <c r="AZ90" s="18">
        <f t="shared" si="35"/>
        <v>12739.7</v>
      </c>
      <c r="BA90" s="18">
        <f t="shared" si="35"/>
        <v>9112.5</v>
      </c>
      <c r="BB90" s="18">
        <f t="shared" si="35"/>
        <v>7947.5</v>
      </c>
      <c r="BC90" s="18">
        <f t="shared" si="35"/>
        <v>24035.599999999999</v>
      </c>
      <c r="BD90" s="18">
        <f t="shared" si="35"/>
        <v>3672</v>
      </c>
      <c r="BE90" s="18">
        <f t="shared" si="35"/>
        <v>1363.8</v>
      </c>
      <c r="BF90" s="18">
        <f t="shared" si="35"/>
        <v>24236.799999999999</v>
      </c>
      <c r="BG90" s="18">
        <f t="shared" si="35"/>
        <v>971.3</v>
      </c>
      <c r="BH90" s="18">
        <f t="shared" si="35"/>
        <v>558.70000000000005</v>
      </c>
      <c r="BI90" s="18">
        <f t="shared" si="35"/>
        <v>258</v>
      </c>
      <c r="BJ90" s="18">
        <f t="shared" si="35"/>
        <v>6373.6</v>
      </c>
      <c r="BK90" s="18">
        <f t="shared" si="35"/>
        <v>18568.5</v>
      </c>
      <c r="BL90" s="18">
        <f t="shared" si="35"/>
        <v>166.1</v>
      </c>
      <c r="BM90" s="18">
        <f t="shared" si="35"/>
        <v>288</v>
      </c>
      <c r="BN90" s="18">
        <f t="shared" si="35"/>
        <v>3424.6</v>
      </c>
      <c r="BO90" s="18">
        <f t="shared" ref="BO90:DZ90" si="36">ROUND(MAX(BO85,ROUND(AVERAGE(BO85:BO86),1),ROUND(AVERAGE(BO85:BO87),1),ROUND(AVERAGE(BO85:BO88),1),ROUND(AVERAGE(BO85:BO89),1)),1)</f>
        <v>1341</v>
      </c>
      <c r="BP90" s="18">
        <f t="shared" si="36"/>
        <v>196.9</v>
      </c>
      <c r="BQ90" s="18">
        <f t="shared" si="36"/>
        <v>5372.2</v>
      </c>
      <c r="BR90" s="18">
        <f t="shared" si="36"/>
        <v>4582</v>
      </c>
      <c r="BS90" s="18">
        <f t="shared" si="36"/>
        <v>1152.5999999999999</v>
      </c>
      <c r="BT90" s="18">
        <f t="shared" si="36"/>
        <v>436.1</v>
      </c>
      <c r="BU90" s="18">
        <f t="shared" si="36"/>
        <v>411.3</v>
      </c>
      <c r="BV90" s="18">
        <f t="shared" si="36"/>
        <v>1272.5999999999999</v>
      </c>
      <c r="BW90" s="18">
        <f t="shared" si="36"/>
        <v>2012</v>
      </c>
      <c r="BX90" s="18">
        <f t="shared" si="36"/>
        <v>71.3</v>
      </c>
      <c r="BY90" s="18">
        <f t="shared" si="36"/>
        <v>493.9</v>
      </c>
      <c r="BZ90" s="18">
        <f t="shared" si="36"/>
        <v>202.7</v>
      </c>
      <c r="CA90" s="18">
        <f t="shared" si="36"/>
        <v>155.6</v>
      </c>
      <c r="CB90" s="18">
        <f t="shared" si="36"/>
        <v>78476.899999999994</v>
      </c>
      <c r="CC90" s="18">
        <f t="shared" si="36"/>
        <v>187.5</v>
      </c>
      <c r="CD90" s="18">
        <f t="shared" si="36"/>
        <v>84</v>
      </c>
      <c r="CE90" s="18">
        <f t="shared" si="36"/>
        <v>143.80000000000001</v>
      </c>
      <c r="CF90" s="18">
        <f t="shared" si="36"/>
        <v>141.5</v>
      </c>
      <c r="CG90" s="18">
        <f t="shared" si="36"/>
        <v>209</v>
      </c>
      <c r="CH90" s="18">
        <f t="shared" si="36"/>
        <v>105.2</v>
      </c>
      <c r="CI90" s="18">
        <f t="shared" si="36"/>
        <v>704.3</v>
      </c>
      <c r="CJ90" s="18">
        <f t="shared" si="36"/>
        <v>959.3</v>
      </c>
      <c r="CK90" s="18">
        <f t="shared" si="36"/>
        <v>4449.7</v>
      </c>
      <c r="CL90" s="18">
        <f t="shared" si="36"/>
        <v>1340.6</v>
      </c>
      <c r="CM90" s="18">
        <f t="shared" si="36"/>
        <v>753.2</v>
      </c>
      <c r="CN90" s="18">
        <f t="shared" si="36"/>
        <v>28766.1</v>
      </c>
      <c r="CO90" s="18">
        <f t="shared" si="36"/>
        <v>15060.8</v>
      </c>
      <c r="CP90" s="18">
        <f t="shared" si="36"/>
        <v>1044.5</v>
      </c>
      <c r="CQ90" s="18">
        <f t="shared" si="36"/>
        <v>876.5</v>
      </c>
      <c r="CR90" s="18">
        <f t="shared" si="36"/>
        <v>214.5</v>
      </c>
      <c r="CS90" s="18">
        <f t="shared" si="36"/>
        <v>345.7</v>
      </c>
      <c r="CT90" s="18">
        <f t="shared" si="36"/>
        <v>103.3</v>
      </c>
      <c r="CU90" s="18">
        <f t="shared" si="36"/>
        <v>83</v>
      </c>
      <c r="CV90" s="18">
        <f t="shared" si="36"/>
        <v>40.200000000000003</v>
      </c>
      <c r="CW90" s="18">
        <f t="shared" si="36"/>
        <v>193.2</v>
      </c>
      <c r="CX90" s="18">
        <f t="shared" si="36"/>
        <v>462.1</v>
      </c>
      <c r="CY90" s="18">
        <f t="shared" si="36"/>
        <v>40.1</v>
      </c>
      <c r="CZ90" s="18">
        <f t="shared" si="36"/>
        <v>2036.2</v>
      </c>
      <c r="DA90" s="18">
        <f t="shared" si="36"/>
        <v>197</v>
      </c>
      <c r="DB90" s="18">
        <f t="shared" si="36"/>
        <v>308.5</v>
      </c>
      <c r="DC90" s="18">
        <f t="shared" si="36"/>
        <v>148.80000000000001</v>
      </c>
      <c r="DD90" s="18">
        <f t="shared" si="36"/>
        <v>157.5</v>
      </c>
      <c r="DE90" s="18">
        <f t="shared" si="36"/>
        <v>374</v>
      </c>
      <c r="DF90" s="18">
        <f t="shared" si="36"/>
        <v>20689.099999999999</v>
      </c>
      <c r="DG90" s="18">
        <f t="shared" si="36"/>
        <v>83.8</v>
      </c>
      <c r="DH90" s="18">
        <f t="shared" si="36"/>
        <v>1992.5</v>
      </c>
      <c r="DI90" s="18">
        <f t="shared" si="36"/>
        <v>2595</v>
      </c>
      <c r="DJ90" s="18">
        <f t="shared" si="36"/>
        <v>662.5</v>
      </c>
      <c r="DK90" s="18">
        <f t="shared" si="36"/>
        <v>454</v>
      </c>
      <c r="DL90" s="18">
        <f t="shared" si="36"/>
        <v>5796</v>
      </c>
      <c r="DM90" s="18">
        <f t="shared" si="36"/>
        <v>247.5</v>
      </c>
      <c r="DN90" s="18">
        <f t="shared" si="36"/>
        <v>1370.4</v>
      </c>
      <c r="DO90" s="18">
        <f t="shared" si="36"/>
        <v>3212.5</v>
      </c>
      <c r="DP90" s="18">
        <f t="shared" si="36"/>
        <v>203.5</v>
      </c>
      <c r="DQ90" s="18">
        <f t="shared" si="36"/>
        <v>764</v>
      </c>
      <c r="DR90" s="18">
        <f t="shared" si="36"/>
        <v>1400.6</v>
      </c>
      <c r="DS90" s="18">
        <f t="shared" si="36"/>
        <v>740.6</v>
      </c>
      <c r="DT90" s="18">
        <f t="shared" si="36"/>
        <v>160.69999999999999</v>
      </c>
      <c r="DU90" s="18">
        <f t="shared" si="36"/>
        <v>372.9</v>
      </c>
      <c r="DV90" s="18">
        <f t="shared" si="36"/>
        <v>217</v>
      </c>
      <c r="DW90" s="18">
        <f t="shared" si="36"/>
        <v>331.8</v>
      </c>
      <c r="DX90" s="18">
        <f t="shared" si="36"/>
        <v>174</v>
      </c>
      <c r="DY90" s="18">
        <f t="shared" si="36"/>
        <v>323.7</v>
      </c>
      <c r="DZ90" s="18">
        <f t="shared" si="36"/>
        <v>793</v>
      </c>
      <c r="EA90" s="18">
        <f t="shared" ref="EA90:FX90" si="37">ROUND(MAX(EA85,ROUND(AVERAGE(EA85:EA86),1),ROUND(AVERAGE(EA85:EA87),1),ROUND(AVERAGE(EA85:EA88),1),ROUND(AVERAGE(EA85:EA89),1)),1)</f>
        <v>593.79999999999995</v>
      </c>
      <c r="EB90" s="18">
        <f t="shared" si="37"/>
        <v>590.29999999999995</v>
      </c>
      <c r="EC90" s="18">
        <f t="shared" si="37"/>
        <v>312.3</v>
      </c>
      <c r="ED90" s="18">
        <f t="shared" si="37"/>
        <v>1635.5</v>
      </c>
      <c r="EE90" s="18">
        <f t="shared" si="37"/>
        <v>182.8</v>
      </c>
      <c r="EF90" s="18">
        <f t="shared" si="37"/>
        <v>1471</v>
      </c>
      <c r="EG90" s="18">
        <f t="shared" si="37"/>
        <v>270.5</v>
      </c>
      <c r="EH90" s="18">
        <f t="shared" si="37"/>
        <v>245</v>
      </c>
      <c r="EI90" s="18">
        <f t="shared" si="37"/>
        <v>15166.5</v>
      </c>
      <c r="EJ90" s="18">
        <f t="shared" si="37"/>
        <v>9787</v>
      </c>
      <c r="EK90" s="18">
        <f t="shared" si="37"/>
        <v>686.4</v>
      </c>
      <c r="EL90" s="18">
        <f t="shared" si="37"/>
        <v>470.6</v>
      </c>
      <c r="EM90" s="18">
        <f t="shared" si="37"/>
        <v>408.7</v>
      </c>
      <c r="EN90" s="18">
        <f t="shared" si="37"/>
        <v>980.5</v>
      </c>
      <c r="EO90" s="18">
        <f t="shared" si="37"/>
        <v>348.1</v>
      </c>
      <c r="EP90" s="18">
        <f t="shared" si="37"/>
        <v>398.5</v>
      </c>
      <c r="EQ90" s="18">
        <f t="shared" si="37"/>
        <v>2597.5</v>
      </c>
      <c r="ER90" s="18">
        <f t="shared" si="37"/>
        <v>302</v>
      </c>
      <c r="ES90" s="18">
        <f t="shared" si="37"/>
        <v>145.5</v>
      </c>
      <c r="ET90" s="18">
        <f t="shared" si="37"/>
        <v>212.1</v>
      </c>
      <c r="EU90" s="18">
        <f t="shared" si="37"/>
        <v>587.9</v>
      </c>
      <c r="EV90" s="18">
        <f t="shared" si="37"/>
        <v>74</v>
      </c>
      <c r="EW90" s="18">
        <f t="shared" si="37"/>
        <v>893.3</v>
      </c>
      <c r="EX90" s="18">
        <f t="shared" si="37"/>
        <v>182.3</v>
      </c>
      <c r="EY90" s="18">
        <f t="shared" si="37"/>
        <v>239.2</v>
      </c>
      <c r="EZ90" s="18">
        <f t="shared" si="37"/>
        <v>135.1</v>
      </c>
      <c r="FA90" s="18">
        <f t="shared" si="37"/>
        <v>3492</v>
      </c>
      <c r="FB90" s="18">
        <f t="shared" si="37"/>
        <v>336</v>
      </c>
      <c r="FC90" s="18">
        <f t="shared" si="37"/>
        <v>2077</v>
      </c>
      <c r="FD90" s="18">
        <f t="shared" si="37"/>
        <v>399.5</v>
      </c>
      <c r="FE90" s="18">
        <f t="shared" si="37"/>
        <v>92.8</v>
      </c>
      <c r="FF90" s="18">
        <f t="shared" si="37"/>
        <v>210.7</v>
      </c>
      <c r="FG90" s="18">
        <f t="shared" si="37"/>
        <v>132</v>
      </c>
      <c r="FH90" s="18">
        <f t="shared" si="37"/>
        <v>80</v>
      </c>
      <c r="FI90" s="18">
        <f t="shared" si="37"/>
        <v>1831.2</v>
      </c>
      <c r="FJ90" s="18">
        <f t="shared" si="37"/>
        <v>1999.5</v>
      </c>
      <c r="FK90" s="18">
        <f t="shared" si="37"/>
        <v>2534</v>
      </c>
      <c r="FL90" s="18">
        <f t="shared" si="37"/>
        <v>7895.5</v>
      </c>
      <c r="FM90" s="18">
        <f t="shared" si="37"/>
        <v>3710.5</v>
      </c>
      <c r="FN90" s="18">
        <f t="shared" si="37"/>
        <v>21742.9</v>
      </c>
      <c r="FO90" s="18">
        <f t="shared" si="37"/>
        <v>1094.3</v>
      </c>
      <c r="FP90" s="18">
        <f t="shared" si="37"/>
        <v>2312.5</v>
      </c>
      <c r="FQ90" s="18">
        <f t="shared" si="37"/>
        <v>1016.5</v>
      </c>
      <c r="FR90" s="18">
        <f t="shared" si="37"/>
        <v>179</v>
      </c>
      <c r="FS90" s="18">
        <f t="shared" si="37"/>
        <v>200</v>
      </c>
      <c r="FT90" s="18">
        <f t="shared" si="37"/>
        <v>67.3</v>
      </c>
      <c r="FU90" s="18">
        <f t="shared" si="37"/>
        <v>838.8</v>
      </c>
      <c r="FV90" s="18">
        <f t="shared" si="37"/>
        <v>704.2</v>
      </c>
      <c r="FW90" s="18">
        <f t="shared" si="37"/>
        <v>185.1</v>
      </c>
      <c r="FX90" s="18">
        <f t="shared" si="37"/>
        <v>56.2</v>
      </c>
      <c r="FY90" s="18"/>
      <c r="FZ90" s="18">
        <f t="shared" si="31"/>
        <v>825715.29999999981</v>
      </c>
      <c r="GA90" s="76">
        <v>825733</v>
      </c>
      <c r="GB90" s="18">
        <f>FZ90-GA90</f>
        <v>-17.700000000186265</v>
      </c>
      <c r="GC90" s="18"/>
      <c r="GD90" s="18"/>
      <c r="GE90" s="18"/>
      <c r="GF90" s="18"/>
      <c r="GG90" s="7"/>
      <c r="GH90" s="7"/>
      <c r="GI90" s="7"/>
      <c r="GJ90" s="7"/>
      <c r="GK90" s="7"/>
      <c r="GL90" s="7"/>
      <c r="GM90" s="7"/>
      <c r="GN90" s="24"/>
      <c r="GO90" s="24"/>
    </row>
    <row r="91" spans="1:197" x14ac:dyDescent="0.2">
      <c r="A91" s="7"/>
      <c r="B91" s="7" t="s">
        <v>564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18"/>
      <c r="FZ91" s="20"/>
      <c r="GA91" s="23"/>
      <c r="GB91" s="18"/>
      <c r="GC91" s="18"/>
      <c r="GD91" s="18"/>
      <c r="GE91" s="18"/>
      <c r="GF91" s="18"/>
      <c r="GG91" s="7"/>
      <c r="GH91" s="7"/>
      <c r="GI91" s="7"/>
      <c r="GJ91" s="7"/>
      <c r="GK91" s="7"/>
      <c r="GL91" s="7"/>
      <c r="GM91" s="7"/>
      <c r="GN91" s="24"/>
      <c r="GO91" s="24"/>
    </row>
    <row r="92" spans="1:197" x14ac:dyDescent="0.2">
      <c r="A92" s="7"/>
      <c r="B92" s="7" t="s">
        <v>565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18"/>
      <c r="FZ92" s="20"/>
      <c r="GA92" s="23"/>
      <c r="GB92" s="18"/>
      <c r="GC92" s="18"/>
      <c r="GD92" s="18"/>
      <c r="GE92" s="18"/>
      <c r="GF92" s="18"/>
      <c r="GG92" s="7"/>
      <c r="GH92" s="7"/>
      <c r="GI92" s="7"/>
      <c r="GJ92" s="7"/>
      <c r="GK92" s="7"/>
      <c r="GL92" s="7"/>
      <c r="GM92" s="7"/>
      <c r="GN92" s="24"/>
      <c r="GO92" s="24"/>
    </row>
    <row r="93" spans="1:197" x14ac:dyDescent="0.2">
      <c r="A93" s="6" t="s">
        <v>566</v>
      </c>
      <c r="B93" s="7" t="s">
        <v>567</v>
      </c>
      <c r="C93" s="50">
        <f t="shared" ref="C93:BE93" si="38">ROUND(C10*2*$A$83,2)</f>
        <v>0</v>
      </c>
      <c r="D93" s="50">
        <f t="shared" si="38"/>
        <v>0.16</v>
      </c>
      <c r="E93" s="50">
        <f t="shared" si="38"/>
        <v>0</v>
      </c>
      <c r="F93" s="50">
        <f t="shared" si="38"/>
        <v>0</v>
      </c>
      <c r="G93" s="50">
        <f t="shared" si="38"/>
        <v>0</v>
      </c>
      <c r="H93" s="50">
        <f t="shared" si="38"/>
        <v>0</v>
      </c>
      <c r="I93" s="50">
        <f t="shared" si="38"/>
        <v>0.08</v>
      </c>
      <c r="J93" s="50">
        <f t="shared" si="38"/>
        <v>0</v>
      </c>
      <c r="K93" s="50">
        <f t="shared" si="38"/>
        <v>0</v>
      </c>
      <c r="L93" s="50">
        <f t="shared" si="38"/>
        <v>0</v>
      </c>
      <c r="M93" s="50">
        <f t="shared" si="38"/>
        <v>0</v>
      </c>
      <c r="N93" s="50">
        <f t="shared" si="38"/>
        <v>3.36</v>
      </c>
      <c r="O93" s="50">
        <f t="shared" si="38"/>
        <v>0</v>
      </c>
      <c r="P93" s="50">
        <f t="shared" si="38"/>
        <v>0</v>
      </c>
      <c r="Q93" s="50">
        <f t="shared" si="38"/>
        <v>4.96</v>
      </c>
      <c r="R93" s="50">
        <f t="shared" si="38"/>
        <v>0</v>
      </c>
      <c r="S93" s="50">
        <f t="shared" si="38"/>
        <v>0.4</v>
      </c>
      <c r="T93" s="50">
        <f t="shared" si="38"/>
        <v>0</v>
      </c>
      <c r="U93" s="50">
        <f t="shared" si="38"/>
        <v>0</v>
      </c>
      <c r="V93" s="50">
        <f t="shared" si="38"/>
        <v>0</v>
      </c>
      <c r="W93" s="50">
        <f t="shared" si="38"/>
        <v>1.2</v>
      </c>
      <c r="X93" s="50">
        <f t="shared" si="38"/>
        <v>0</v>
      </c>
      <c r="Y93" s="50">
        <f t="shared" si="38"/>
        <v>0</v>
      </c>
      <c r="Z93" s="50">
        <f t="shared" si="38"/>
        <v>0</v>
      </c>
      <c r="AA93" s="50">
        <f t="shared" si="38"/>
        <v>5.2</v>
      </c>
      <c r="AB93" s="50">
        <f t="shared" si="38"/>
        <v>0.16</v>
      </c>
      <c r="AC93" s="50">
        <f t="shared" si="38"/>
        <v>0</v>
      </c>
      <c r="AD93" s="50">
        <f t="shared" si="38"/>
        <v>0</v>
      </c>
      <c r="AE93" s="50">
        <f t="shared" si="38"/>
        <v>0</v>
      </c>
      <c r="AF93" s="50">
        <f t="shared" si="38"/>
        <v>0</v>
      </c>
      <c r="AG93" s="50">
        <f t="shared" si="38"/>
        <v>0</v>
      </c>
      <c r="AH93" s="50">
        <f t="shared" si="38"/>
        <v>0</v>
      </c>
      <c r="AI93" s="50">
        <f t="shared" si="38"/>
        <v>0</v>
      </c>
      <c r="AJ93" s="50">
        <f t="shared" si="38"/>
        <v>0</v>
      </c>
      <c r="AK93" s="50">
        <f t="shared" si="38"/>
        <v>0</v>
      </c>
      <c r="AL93" s="50">
        <f t="shared" si="38"/>
        <v>0</v>
      </c>
      <c r="AM93" s="50">
        <f t="shared" si="38"/>
        <v>0</v>
      </c>
      <c r="AN93" s="50">
        <f t="shared" si="38"/>
        <v>0</v>
      </c>
      <c r="AO93" s="50">
        <f t="shared" si="38"/>
        <v>0.88</v>
      </c>
      <c r="AP93" s="50">
        <f t="shared" si="38"/>
        <v>0</v>
      </c>
      <c r="AQ93" s="50">
        <f t="shared" si="38"/>
        <v>0</v>
      </c>
      <c r="AR93" s="50">
        <f t="shared" si="38"/>
        <v>11.76</v>
      </c>
      <c r="AS93" s="50">
        <f t="shared" si="38"/>
        <v>0</v>
      </c>
      <c r="AT93" s="50">
        <f t="shared" si="38"/>
        <v>0.96</v>
      </c>
      <c r="AU93" s="50">
        <f t="shared" si="38"/>
        <v>0</v>
      </c>
      <c r="AV93" s="50">
        <f t="shared" si="38"/>
        <v>0</v>
      </c>
      <c r="AW93" s="50">
        <f t="shared" si="38"/>
        <v>0</v>
      </c>
      <c r="AX93" s="50">
        <f t="shared" si="38"/>
        <v>0</v>
      </c>
      <c r="AY93" s="50">
        <f t="shared" si="38"/>
        <v>0</v>
      </c>
      <c r="AZ93" s="50">
        <f t="shared" si="38"/>
        <v>3.6</v>
      </c>
      <c r="BA93" s="50">
        <f t="shared" si="38"/>
        <v>0.08</v>
      </c>
      <c r="BB93" s="50">
        <f t="shared" si="38"/>
        <v>0</v>
      </c>
      <c r="BC93" s="50">
        <f t="shared" si="38"/>
        <v>0.32</v>
      </c>
      <c r="BD93" s="50">
        <f t="shared" si="38"/>
        <v>0</v>
      </c>
      <c r="BE93" s="50">
        <f t="shared" si="38"/>
        <v>0</v>
      </c>
      <c r="BF93" s="50">
        <f>ROUND(BF10*2*$A$83,2)+0.01</f>
        <v>32.33</v>
      </c>
      <c r="BG93" s="50">
        <f t="shared" ref="BG93:DR93" si="39">ROUND(BG10*2*$A$83,2)</f>
        <v>0</v>
      </c>
      <c r="BH93" s="50">
        <f t="shared" si="39"/>
        <v>0</v>
      </c>
      <c r="BI93" s="50">
        <f t="shared" si="39"/>
        <v>0</v>
      </c>
      <c r="BJ93" s="50">
        <f t="shared" si="39"/>
        <v>2.72</v>
      </c>
      <c r="BK93" s="50">
        <f t="shared" si="39"/>
        <v>7.6</v>
      </c>
      <c r="BL93" s="50">
        <f t="shared" si="39"/>
        <v>0</v>
      </c>
      <c r="BM93" s="50">
        <f t="shared" si="39"/>
        <v>0</v>
      </c>
      <c r="BN93" s="50">
        <f t="shared" si="39"/>
        <v>0</v>
      </c>
      <c r="BO93" s="50">
        <f t="shared" si="39"/>
        <v>0.08</v>
      </c>
      <c r="BP93" s="50">
        <f t="shared" si="39"/>
        <v>0</v>
      </c>
      <c r="BQ93" s="50">
        <f t="shared" si="39"/>
        <v>0.24</v>
      </c>
      <c r="BR93" s="50">
        <f t="shared" si="39"/>
        <v>0.08</v>
      </c>
      <c r="BS93" s="50">
        <f t="shared" si="39"/>
        <v>0</v>
      </c>
      <c r="BT93" s="50">
        <f t="shared" si="39"/>
        <v>0</v>
      </c>
      <c r="BU93" s="50">
        <f t="shared" si="39"/>
        <v>0</v>
      </c>
      <c r="BV93" s="50">
        <f t="shared" si="39"/>
        <v>0</v>
      </c>
      <c r="BW93" s="50">
        <f t="shared" si="39"/>
        <v>0</v>
      </c>
      <c r="BX93" s="50">
        <f t="shared" si="39"/>
        <v>0</v>
      </c>
      <c r="BY93" s="50">
        <f t="shared" si="39"/>
        <v>0.08</v>
      </c>
      <c r="BZ93" s="50">
        <f t="shared" si="39"/>
        <v>0</v>
      </c>
      <c r="CA93" s="50">
        <f t="shared" si="39"/>
        <v>0</v>
      </c>
      <c r="CB93" s="50">
        <f t="shared" si="39"/>
        <v>16.72</v>
      </c>
      <c r="CC93" s="50">
        <f t="shared" si="39"/>
        <v>0</v>
      </c>
      <c r="CD93" s="50">
        <f t="shared" si="39"/>
        <v>1.04</v>
      </c>
      <c r="CE93" s="50">
        <f t="shared" si="39"/>
        <v>0</v>
      </c>
      <c r="CF93" s="50">
        <f t="shared" si="39"/>
        <v>0</v>
      </c>
      <c r="CG93" s="50">
        <f t="shared" si="39"/>
        <v>0</v>
      </c>
      <c r="CH93" s="50">
        <f t="shared" si="39"/>
        <v>0</v>
      </c>
      <c r="CI93" s="50">
        <f t="shared" si="39"/>
        <v>0</v>
      </c>
      <c r="CJ93" s="50">
        <f t="shared" si="39"/>
        <v>0</v>
      </c>
      <c r="CK93" s="50">
        <f t="shared" si="39"/>
        <v>1.84</v>
      </c>
      <c r="CL93" s="50">
        <f t="shared" si="39"/>
        <v>0</v>
      </c>
      <c r="CM93" s="50">
        <f t="shared" si="39"/>
        <v>1.1200000000000001</v>
      </c>
      <c r="CN93" s="50">
        <f t="shared" si="39"/>
        <v>11.04</v>
      </c>
      <c r="CO93" s="50">
        <f t="shared" si="39"/>
        <v>1.84</v>
      </c>
      <c r="CP93" s="50">
        <f t="shared" si="39"/>
        <v>0.4</v>
      </c>
      <c r="CQ93" s="50">
        <f t="shared" si="39"/>
        <v>0</v>
      </c>
      <c r="CR93" s="50">
        <f t="shared" si="39"/>
        <v>0</v>
      </c>
      <c r="CS93" s="50">
        <f t="shared" si="39"/>
        <v>0</v>
      </c>
      <c r="CT93" s="50">
        <f t="shared" si="39"/>
        <v>0</v>
      </c>
      <c r="CU93" s="50">
        <f t="shared" si="39"/>
        <v>0</v>
      </c>
      <c r="CV93" s="50">
        <f t="shared" si="39"/>
        <v>0</v>
      </c>
      <c r="CW93" s="50">
        <f t="shared" si="39"/>
        <v>0</v>
      </c>
      <c r="CX93" s="50">
        <f t="shared" si="39"/>
        <v>0</v>
      </c>
      <c r="CY93" s="50">
        <f t="shared" si="39"/>
        <v>0</v>
      </c>
      <c r="CZ93" s="50">
        <f t="shared" si="39"/>
        <v>0</v>
      </c>
      <c r="DA93" s="50">
        <f t="shared" si="39"/>
        <v>0</v>
      </c>
      <c r="DB93" s="50">
        <f t="shared" si="39"/>
        <v>0</v>
      </c>
      <c r="DC93" s="50">
        <f t="shared" si="39"/>
        <v>0</v>
      </c>
      <c r="DD93" s="50">
        <f t="shared" si="39"/>
        <v>0</v>
      </c>
      <c r="DE93" s="50">
        <f t="shared" si="39"/>
        <v>0</v>
      </c>
      <c r="DF93" s="50">
        <f t="shared" si="39"/>
        <v>2.56</v>
      </c>
      <c r="DG93" s="50">
        <f t="shared" si="39"/>
        <v>0</v>
      </c>
      <c r="DH93" s="50">
        <f t="shared" si="39"/>
        <v>0.4</v>
      </c>
      <c r="DI93" s="50">
        <f t="shared" si="39"/>
        <v>0.08</v>
      </c>
      <c r="DJ93" s="50">
        <f t="shared" si="39"/>
        <v>0</v>
      </c>
      <c r="DK93" s="50">
        <f t="shared" si="39"/>
        <v>0</v>
      </c>
      <c r="DL93" s="50">
        <f t="shared" si="39"/>
        <v>0.08</v>
      </c>
      <c r="DM93" s="50">
        <f t="shared" si="39"/>
        <v>0</v>
      </c>
      <c r="DN93" s="50">
        <f t="shared" si="39"/>
        <v>0</v>
      </c>
      <c r="DO93" s="50">
        <f t="shared" si="39"/>
        <v>0</v>
      </c>
      <c r="DP93" s="50">
        <f t="shared" si="39"/>
        <v>0</v>
      </c>
      <c r="DQ93" s="50">
        <f t="shared" si="39"/>
        <v>0</v>
      </c>
      <c r="DR93" s="50">
        <f t="shared" si="39"/>
        <v>0.08</v>
      </c>
      <c r="DS93" s="50">
        <f t="shared" ref="DS93:FX93" si="40">ROUND(DS10*2*$A$83,2)</f>
        <v>0</v>
      </c>
      <c r="DT93" s="50">
        <f t="shared" si="40"/>
        <v>0</v>
      </c>
      <c r="DU93" s="50">
        <f t="shared" si="40"/>
        <v>0</v>
      </c>
      <c r="DV93" s="50">
        <f t="shared" si="40"/>
        <v>0</v>
      </c>
      <c r="DW93" s="50">
        <f t="shared" si="40"/>
        <v>0</v>
      </c>
      <c r="DX93" s="50">
        <f t="shared" si="40"/>
        <v>0</v>
      </c>
      <c r="DY93" s="50">
        <f t="shared" si="40"/>
        <v>0</v>
      </c>
      <c r="DZ93" s="50">
        <f t="shared" si="40"/>
        <v>0</v>
      </c>
      <c r="EA93" s="50">
        <f t="shared" si="40"/>
        <v>0</v>
      </c>
      <c r="EB93" s="50">
        <f t="shared" si="40"/>
        <v>0</v>
      </c>
      <c r="EC93" s="50">
        <f t="shared" si="40"/>
        <v>0</v>
      </c>
      <c r="ED93" s="50">
        <f t="shared" si="40"/>
        <v>0</v>
      </c>
      <c r="EE93" s="50">
        <f t="shared" si="40"/>
        <v>0</v>
      </c>
      <c r="EF93" s="50">
        <f t="shared" si="40"/>
        <v>0</v>
      </c>
      <c r="EG93" s="50">
        <f t="shared" si="40"/>
        <v>0</v>
      </c>
      <c r="EH93" s="50">
        <f t="shared" si="40"/>
        <v>0.08</v>
      </c>
      <c r="EI93" s="50">
        <f t="shared" si="40"/>
        <v>0</v>
      </c>
      <c r="EJ93" s="50">
        <f t="shared" si="40"/>
        <v>0</v>
      </c>
      <c r="EK93" s="50">
        <f t="shared" si="40"/>
        <v>0</v>
      </c>
      <c r="EL93" s="50">
        <f t="shared" si="40"/>
        <v>0</v>
      </c>
      <c r="EM93" s="50">
        <f t="shared" si="40"/>
        <v>0</v>
      </c>
      <c r="EN93" s="50">
        <f t="shared" si="40"/>
        <v>0</v>
      </c>
      <c r="EO93" s="50">
        <f t="shared" si="40"/>
        <v>0</v>
      </c>
      <c r="EP93" s="50">
        <f t="shared" si="40"/>
        <v>0</v>
      </c>
      <c r="EQ93" s="50">
        <f t="shared" si="40"/>
        <v>0</v>
      </c>
      <c r="ER93" s="50">
        <f t="shared" si="40"/>
        <v>0</v>
      </c>
      <c r="ES93" s="50">
        <f t="shared" si="40"/>
        <v>0.8</v>
      </c>
      <c r="ET93" s="50">
        <f t="shared" si="40"/>
        <v>0</v>
      </c>
      <c r="EU93" s="50">
        <f t="shared" si="40"/>
        <v>0</v>
      </c>
      <c r="EV93" s="50">
        <f t="shared" si="40"/>
        <v>0</v>
      </c>
      <c r="EW93" s="50">
        <f t="shared" si="40"/>
        <v>0</v>
      </c>
      <c r="EX93" s="50">
        <f t="shared" si="40"/>
        <v>0</v>
      </c>
      <c r="EY93" s="50">
        <f t="shared" si="40"/>
        <v>0</v>
      </c>
      <c r="EZ93" s="50">
        <f t="shared" si="40"/>
        <v>0</v>
      </c>
      <c r="FA93" s="50">
        <f t="shared" si="40"/>
        <v>0</v>
      </c>
      <c r="FB93" s="50">
        <f t="shared" si="40"/>
        <v>0</v>
      </c>
      <c r="FC93" s="50">
        <f t="shared" si="40"/>
        <v>0.32</v>
      </c>
      <c r="FD93" s="50">
        <f t="shared" si="40"/>
        <v>0</v>
      </c>
      <c r="FE93" s="50">
        <f t="shared" si="40"/>
        <v>0</v>
      </c>
      <c r="FF93" s="50">
        <f t="shared" si="40"/>
        <v>0</v>
      </c>
      <c r="FG93" s="50">
        <f t="shared" si="40"/>
        <v>0</v>
      </c>
      <c r="FH93" s="50">
        <f t="shared" si="40"/>
        <v>0</v>
      </c>
      <c r="FI93" s="50">
        <f t="shared" si="40"/>
        <v>0</v>
      </c>
      <c r="FJ93" s="50">
        <f t="shared" si="40"/>
        <v>0</v>
      </c>
      <c r="FK93" s="50">
        <f t="shared" si="40"/>
        <v>0</v>
      </c>
      <c r="FL93" s="50">
        <f t="shared" si="40"/>
        <v>10.48</v>
      </c>
      <c r="FM93" s="50">
        <f t="shared" si="40"/>
        <v>0</v>
      </c>
      <c r="FN93" s="50">
        <f t="shared" si="40"/>
        <v>1.2</v>
      </c>
      <c r="FO93" s="50">
        <f t="shared" si="40"/>
        <v>0</v>
      </c>
      <c r="FP93" s="50">
        <f t="shared" si="40"/>
        <v>0</v>
      </c>
      <c r="FQ93" s="50">
        <f t="shared" si="40"/>
        <v>0</v>
      </c>
      <c r="FR93" s="50">
        <f t="shared" si="40"/>
        <v>0</v>
      </c>
      <c r="FS93" s="50">
        <f t="shared" si="40"/>
        <v>0</v>
      </c>
      <c r="FT93" s="50">
        <f t="shared" si="40"/>
        <v>0</v>
      </c>
      <c r="FU93" s="50">
        <f t="shared" si="40"/>
        <v>0</v>
      </c>
      <c r="FV93" s="50">
        <f t="shared" si="40"/>
        <v>0</v>
      </c>
      <c r="FW93" s="50">
        <f t="shared" si="40"/>
        <v>0</v>
      </c>
      <c r="FX93" s="50">
        <f t="shared" si="40"/>
        <v>0</v>
      </c>
      <c r="FY93" s="7"/>
      <c r="FZ93" s="50">
        <f>SUM(C93:FX93)</f>
        <v>126.33</v>
      </c>
      <c r="GA93" s="23"/>
      <c r="GB93" s="20"/>
      <c r="GC93" s="20"/>
      <c r="GD93" s="20"/>
      <c r="GE93" s="20"/>
      <c r="GF93" s="7"/>
      <c r="GG93" s="7"/>
      <c r="GH93" s="18"/>
      <c r="GI93" s="18"/>
      <c r="GJ93" s="18"/>
      <c r="GK93" s="18"/>
      <c r="GL93" s="18"/>
      <c r="GM93" s="18"/>
      <c r="GN93" s="24"/>
      <c r="GO93" s="24"/>
    </row>
    <row r="94" spans="1:197" x14ac:dyDescent="0.2">
      <c r="A94" s="6" t="s">
        <v>568</v>
      </c>
      <c r="B94" s="7" t="s">
        <v>569</v>
      </c>
      <c r="C94" s="23">
        <f t="shared" ref="C94:BN94" si="41">C28</f>
        <v>212.5</v>
      </c>
      <c r="D94" s="23">
        <f t="shared" si="41"/>
        <v>309</v>
      </c>
      <c r="E94" s="23">
        <f t="shared" si="41"/>
        <v>240</v>
      </c>
      <c r="F94" s="23">
        <f t="shared" si="41"/>
        <v>231.5</v>
      </c>
      <c r="G94" s="23">
        <f t="shared" si="41"/>
        <v>12.5</v>
      </c>
      <c r="H94" s="23">
        <f t="shared" si="41"/>
        <v>12.5</v>
      </c>
      <c r="I94" s="23">
        <f t="shared" si="41"/>
        <v>360.5</v>
      </c>
      <c r="J94" s="23">
        <f t="shared" si="41"/>
        <v>96.5</v>
      </c>
      <c r="K94" s="23">
        <f t="shared" si="41"/>
        <v>4.5</v>
      </c>
      <c r="L94" s="23">
        <f t="shared" si="41"/>
        <v>83.5</v>
      </c>
      <c r="M94" s="23">
        <f t="shared" si="41"/>
        <v>48.5</v>
      </c>
      <c r="N94" s="23">
        <f t="shared" si="41"/>
        <v>379</v>
      </c>
      <c r="O94" s="23">
        <f t="shared" si="41"/>
        <v>98.5</v>
      </c>
      <c r="P94" s="23">
        <f t="shared" si="41"/>
        <v>3</v>
      </c>
      <c r="Q94" s="23">
        <f t="shared" si="41"/>
        <v>951</v>
      </c>
      <c r="R94" s="23">
        <f t="shared" si="41"/>
        <v>10</v>
      </c>
      <c r="S94" s="23">
        <f t="shared" si="41"/>
        <v>33</v>
      </c>
      <c r="T94" s="23">
        <f t="shared" si="41"/>
        <v>3</v>
      </c>
      <c r="U94" s="23">
        <f t="shared" si="41"/>
        <v>5</v>
      </c>
      <c r="V94" s="23">
        <f t="shared" si="41"/>
        <v>6.5</v>
      </c>
      <c r="W94" s="23">
        <f t="shared" si="41"/>
        <v>3.5</v>
      </c>
      <c r="X94" s="23">
        <f t="shared" si="41"/>
        <v>1</v>
      </c>
      <c r="Y94" s="23">
        <f t="shared" si="41"/>
        <v>25.5</v>
      </c>
      <c r="Z94" s="23">
        <f t="shared" si="41"/>
        <v>9.5</v>
      </c>
      <c r="AA94" s="23">
        <f t="shared" si="41"/>
        <v>215.5</v>
      </c>
      <c r="AB94" s="23">
        <f t="shared" si="41"/>
        <v>239.5</v>
      </c>
      <c r="AC94" s="23">
        <f t="shared" si="41"/>
        <v>53</v>
      </c>
      <c r="AD94" s="23">
        <f t="shared" si="41"/>
        <v>42.5</v>
      </c>
      <c r="AE94" s="23">
        <f t="shared" si="41"/>
        <v>5</v>
      </c>
      <c r="AF94" s="23">
        <f t="shared" si="41"/>
        <v>3.5</v>
      </c>
      <c r="AG94" s="23">
        <f t="shared" si="41"/>
        <v>15.5</v>
      </c>
      <c r="AH94" s="23">
        <f t="shared" si="41"/>
        <v>33</v>
      </c>
      <c r="AI94" s="23">
        <f t="shared" si="41"/>
        <v>20</v>
      </c>
      <c r="AJ94" s="23">
        <f t="shared" si="41"/>
        <v>8.5</v>
      </c>
      <c r="AK94" s="23">
        <f t="shared" si="41"/>
        <v>23</v>
      </c>
      <c r="AL94" s="23">
        <f t="shared" si="41"/>
        <v>25</v>
      </c>
      <c r="AM94" s="23">
        <f t="shared" si="41"/>
        <v>24</v>
      </c>
      <c r="AN94" s="23">
        <f t="shared" si="41"/>
        <v>9</v>
      </c>
      <c r="AO94" s="23">
        <f t="shared" si="41"/>
        <v>129</v>
      </c>
      <c r="AP94" s="23">
        <f t="shared" si="41"/>
        <v>3300</v>
      </c>
      <c r="AQ94" s="23">
        <f t="shared" si="41"/>
        <v>3.5</v>
      </c>
      <c r="AR94" s="23">
        <f t="shared" si="41"/>
        <v>83</v>
      </c>
      <c r="AS94" s="23">
        <f t="shared" si="41"/>
        <v>106</v>
      </c>
      <c r="AT94" s="23">
        <f t="shared" si="41"/>
        <v>16.5</v>
      </c>
      <c r="AU94" s="23">
        <f t="shared" si="41"/>
        <v>9.5</v>
      </c>
      <c r="AV94" s="23">
        <f t="shared" si="41"/>
        <v>6.5</v>
      </c>
      <c r="AW94" s="23">
        <f t="shared" si="41"/>
        <v>5</v>
      </c>
      <c r="AX94" s="23">
        <f t="shared" si="41"/>
        <v>3</v>
      </c>
      <c r="AY94" s="23">
        <f t="shared" si="41"/>
        <v>9</v>
      </c>
      <c r="AZ94" s="23">
        <f t="shared" si="41"/>
        <v>255.5</v>
      </c>
      <c r="BA94" s="23">
        <f t="shared" si="41"/>
        <v>85.5</v>
      </c>
      <c r="BB94" s="23">
        <f t="shared" si="41"/>
        <v>234.5</v>
      </c>
      <c r="BC94" s="23">
        <f t="shared" si="41"/>
        <v>481</v>
      </c>
      <c r="BD94" s="23">
        <f t="shared" si="41"/>
        <v>8</v>
      </c>
      <c r="BE94" s="23">
        <f t="shared" si="41"/>
        <v>6.5</v>
      </c>
      <c r="BF94" s="23">
        <f t="shared" si="41"/>
        <v>27.5</v>
      </c>
      <c r="BG94" s="23">
        <f t="shared" si="41"/>
        <v>60.5</v>
      </c>
      <c r="BH94" s="23">
        <f t="shared" si="41"/>
        <v>4.5</v>
      </c>
      <c r="BI94" s="23">
        <f t="shared" si="41"/>
        <v>9</v>
      </c>
      <c r="BJ94" s="23">
        <f t="shared" si="41"/>
        <v>28.5</v>
      </c>
      <c r="BK94" s="23">
        <f t="shared" si="41"/>
        <v>62.5</v>
      </c>
      <c r="BL94" s="23">
        <f t="shared" si="41"/>
        <v>2</v>
      </c>
      <c r="BM94" s="23">
        <f t="shared" si="41"/>
        <v>7</v>
      </c>
      <c r="BN94" s="23">
        <f t="shared" si="41"/>
        <v>138</v>
      </c>
      <c r="BO94" s="23">
        <f t="shared" ref="BO94:DZ94" si="42">BO28</f>
        <v>42</v>
      </c>
      <c r="BP94" s="23">
        <f t="shared" si="42"/>
        <v>8</v>
      </c>
      <c r="BQ94" s="23">
        <f t="shared" si="42"/>
        <v>106</v>
      </c>
      <c r="BR94" s="23">
        <f t="shared" si="42"/>
        <v>114.5</v>
      </c>
      <c r="BS94" s="23">
        <f t="shared" si="42"/>
        <v>51.5</v>
      </c>
      <c r="BT94" s="23">
        <f t="shared" si="42"/>
        <v>3</v>
      </c>
      <c r="BU94" s="23">
        <f t="shared" si="42"/>
        <v>10.5</v>
      </c>
      <c r="BV94" s="23">
        <f t="shared" si="42"/>
        <v>24.5</v>
      </c>
      <c r="BW94" s="23">
        <f t="shared" si="42"/>
        <v>34.5</v>
      </c>
      <c r="BX94" s="23">
        <f t="shared" si="42"/>
        <v>3.5</v>
      </c>
      <c r="BY94" s="23">
        <f t="shared" si="42"/>
        <v>26</v>
      </c>
      <c r="BZ94" s="23">
        <f t="shared" si="42"/>
        <v>8</v>
      </c>
      <c r="CA94" s="23">
        <f t="shared" si="42"/>
        <v>6</v>
      </c>
      <c r="CB94" s="23">
        <f t="shared" si="42"/>
        <v>842</v>
      </c>
      <c r="CC94" s="23">
        <f t="shared" si="42"/>
        <v>4.5</v>
      </c>
      <c r="CD94" s="23">
        <f t="shared" si="42"/>
        <v>3.5</v>
      </c>
      <c r="CE94" s="23">
        <f t="shared" si="42"/>
        <v>5</v>
      </c>
      <c r="CF94" s="23">
        <f t="shared" si="42"/>
        <v>3</v>
      </c>
      <c r="CG94" s="23">
        <f t="shared" si="42"/>
        <v>7</v>
      </c>
      <c r="CH94" s="23">
        <f t="shared" si="42"/>
        <v>5</v>
      </c>
      <c r="CI94" s="23">
        <f t="shared" si="42"/>
        <v>12</v>
      </c>
      <c r="CJ94" s="23">
        <f t="shared" si="42"/>
        <v>28</v>
      </c>
      <c r="CK94" s="23">
        <f t="shared" si="42"/>
        <v>81</v>
      </c>
      <c r="CL94" s="23">
        <f t="shared" si="42"/>
        <v>24</v>
      </c>
      <c r="CM94" s="23">
        <f t="shared" si="42"/>
        <v>26.5</v>
      </c>
      <c r="CN94" s="23">
        <f t="shared" si="42"/>
        <v>215</v>
      </c>
      <c r="CO94" s="23">
        <f t="shared" si="42"/>
        <v>71.5</v>
      </c>
      <c r="CP94" s="23">
        <f t="shared" si="42"/>
        <v>17.5</v>
      </c>
      <c r="CQ94" s="23">
        <f t="shared" si="42"/>
        <v>48.5</v>
      </c>
      <c r="CR94" s="23">
        <f t="shared" si="42"/>
        <v>5.5</v>
      </c>
      <c r="CS94" s="23">
        <f t="shared" si="42"/>
        <v>5</v>
      </c>
      <c r="CT94" s="23">
        <f t="shared" si="42"/>
        <v>4.5</v>
      </c>
      <c r="CU94" s="23">
        <f t="shared" si="42"/>
        <v>0</v>
      </c>
      <c r="CV94" s="23">
        <f t="shared" si="42"/>
        <v>1.5</v>
      </c>
      <c r="CW94" s="23">
        <f t="shared" si="42"/>
        <v>5</v>
      </c>
      <c r="CX94" s="23">
        <f t="shared" si="42"/>
        <v>12</v>
      </c>
      <c r="CY94" s="23">
        <f t="shared" si="42"/>
        <v>5.5</v>
      </c>
      <c r="CZ94" s="23">
        <f t="shared" si="42"/>
        <v>29.5</v>
      </c>
      <c r="DA94" s="23">
        <f t="shared" si="42"/>
        <v>8.5</v>
      </c>
      <c r="DB94" s="23">
        <f t="shared" si="42"/>
        <v>3</v>
      </c>
      <c r="DC94" s="23">
        <f t="shared" si="42"/>
        <v>4</v>
      </c>
      <c r="DD94" s="23">
        <f t="shared" si="42"/>
        <v>6</v>
      </c>
      <c r="DE94" s="23">
        <f t="shared" si="42"/>
        <v>8</v>
      </c>
      <c r="DF94" s="23">
        <f t="shared" si="42"/>
        <v>282</v>
      </c>
      <c r="DG94" s="23">
        <f t="shared" si="42"/>
        <v>4.5</v>
      </c>
      <c r="DH94" s="23">
        <f t="shared" si="42"/>
        <v>86</v>
      </c>
      <c r="DI94" s="23">
        <f t="shared" si="42"/>
        <v>70.5</v>
      </c>
      <c r="DJ94" s="23">
        <f t="shared" si="42"/>
        <v>15.5</v>
      </c>
      <c r="DK94" s="23">
        <f t="shared" si="42"/>
        <v>13</v>
      </c>
      <c r="DL94" s="23">
        <f t="shared" si="42"/>
        <v>88</v>
      </c>
      <c r="DM94" s="23">
        <f t="shared" si="42"/>
        <v>10</v>
      </c>
      <c r="DN94" s="23">
        <f t="shared" si="42"/>
        <v>41.5</v>
      </c>
      <c r="DO94" s="23">
        <f t="shared" si="42"/>
        <v>70</v>
      </c>
      <c r="DP94" s="23">
        <f t="shared" si="42"/>
        <v>7</v>
      </c>
      <c r="DQ94" s="23">
        <f t="shared" si="42"/>
        <v>34.5</v>
      </c>
      <c r="DR94" s="23">
        <f t="shared" si="42"/>
        <v>49.5</v>
      </c>
      <c r="DS94" s="23">
        <f t="shared" si="42"/>
        <v>42</v>
      </c>
      <c r="DT94" s="23">
        <f t="shared" si="42"/>
        <v>0</v>
      </c>
      <c r="DU94" s="23">
        <f t="shared" si="42"/>
        <v>9.5</v>
      </c>
      <c r="DV94" s="23">
        <f t="shared" si="42"/>
        <v>7</v>
      </c>
      <c r="DW94" s="23">
        <f t="shared" si="42"/>
        <v>0</v>
      </c>
      <c r="DX94" s="23">
        <f t="shared" si="42"/>
        <v>4</v>
      </c>
      <c r="DY94" s="23">
        <f t="shared" si="42"/>
        <v>2</v>
      </c>
      <c r="DZ94" s="23">
        <f t="shared" si="42"/>
        <v>23</v>
      </c>
      <c r="EA94" s="23">
        <f t="shared" ref="EA94:FX94" si="43">EA28</f>
        <v>20.5</v>
      </c>
      <c r="EB94" s="23">
        <f t="shared" si="43"/>
        <v>12.5</v>
      </c>
      <c r="EC94" s="23">
        <f t="shared" si="43"/>
        <v>8</v>
      </c>
      <c r="ED94" s="23">
        <f t="shared" si="43"/>
        <v>17.5</v>
      </c>
      <c r="EE94" s="23">
        <f t="shared" si="43"/>
        <v>4</v>
      </c>
      <c r="EF94" s="23">
        <f t="shared" si="43"/>
        <v>43.5</v>
      </c>
      <c r="EG94" s="23">
        <f t="shared" si="43"/>
        <v>14.5</v>
      </c>
      <c r="EH94" s="23">
        <f t="shared" si="43"/>
        <v>11.5</v>
      </c>
      <c r="EI94" s="23">
        <f t="shared" si="43"/>
        <v>602.5</v>
      </c>
      <c r="EJ94" s="23">
        <f t="shared" si="43"/>
        <v>113</v>
      </c>
      <c r="EK94" s="23">
        <f t="shared" si="43"/>
        <v>13</v>
      </c>
      <c r="EL94" s="23">
        <f t="shared" si="43"/>
        <v>6.5</v>
      </c>
      <c r="EM94" s="23">
        <f t="shared" si="43"/>
        <v>18</v>
      </c>
      <c r="EN94" s="23">
        <f t="shared" si="43"/>
        <v>19.5</v>
      </c>
      <c r="EO94" s="23">
        <f t="shared" si="43"/>
        <v>12.5</v>
      </c>
      <c r="EP94" s="23">
        <f t="shared" si="43"/>
        <v>7.5</v>
      </c>
      <c r="EQ94" s="23">
        <f t="shared" si="43"/>
        <v>34</v>
      </c>
      <c r="ER94" s="23">
        <f t="shared" si="43"/>
        <v>9</v>
      </c>
      <c r="ES94" s="23">
        <f t="shared" si="43"/>
        <v>15</v>
      </c>
      <c r="ET94" s="23">
        <f t="shared" si="43"/>
        <v>15</v>
      </c>
      <c r="EU94" s="23">
        <f t="shared" si="43"/>
        <v>34.5</v>
      </c>
      <c r="EV94" s="23">
        <f t="shared" si="43"/>
        <v>7</v>
      </c>
      <c r="EW94" s="23">
        <f t="shared" si="43"/>
        <v>12</v>
      </c>
      <c r="EX94" s="23">
        <f t="shared" si="43"/>
        <v>9</v>
      </c>
      <c r="EY94" s="23">
        <f t="shared" si="43"/>
        <v>5</v>
      </c>
      <c r="EZ94" s="23">
        <f t="shared" si="43"/>
        <v>7.5</v>
      </c>
      <c r="FA94" s="23">
        <f t="shared" si="43"/>
        <v>46</v>
      </c>
      <c r="FB94" s="23">
        <f t="shared" si="43"/>
        <v>11</v>
      </c>
      <c r="FC94" s="23">
        <f t="shared" si="43"/>
        <v>27</v>
      </c>
      <c r="FD94" s="23">
        <f t="shared" si="43"/>
        <v>16.5</v>
      </c>
      <c r="FE94" s="23">
        <f t="shared" si="43"/>
        <v>8.5</v>
      </c>
      <c r="FF94" s="23">
        <f t="shared" si="43"/>
        <v>7</v>
      </c>
      <c r="FG94" s="23">
        <f t="shared" si="43"/>
        <v>0</v>
      </c>
      <c r="FH94" s="23">
        <f t="shared" si="43"/>
        <v>4</v>
      </c>
      <c r="FI94" s="23">
        <f t="shared" si="43"/>
        <v>38.5</v>
      </c>
      <c r="FJ94" s="23">
        <f t="shared" si="43"/>
        <v>50</v>
      </c>
      <c r="FK94" s="23">
        <f t="shared" si="43"/>
        <v>39.5</v>
      </c>
      <c r="FL94" s="23">
        <f t="shared" si="43"/>
        <v>23</v>
      </c>
      <c r="FM94" s="23">
        <f t="shared" si="43"/>
        <v>56.5</v>
      </c>
      <c r="FN94" s="23">
        <f t="shared" si="43"/>
        <v>323</v>
      </c>
      <c r="FO94" s="23">
        <f t="shared" si="43"/>
        <v>33</v>
      </c>
      <c r="FP94" s="23">
        <f t="shared" si="43"/>
        <v>52.5</v>
      </c>
      <c r="FQ94" s="23">
        <f t="shared" si="43"/>
        <v>25</v>
      </c>
      <c r="FR94" s="23">
        <f t="shared" si="43"/>
        <v>3.5</v>
      </c>
      <c r="FS94" s="23">
        <f t="shared" si="43"/>
        <v>4</v>
      </c>
      <c r="FT94" s="23">
        <f t="shared" si="43"/>
        <v>3</v>
      </c>
      <c r="FU94" s="23">
        <f t="shared" si="43"/>
        <v>15</v>
      </c>
      <c r="FV94" s="23">
        <f t="shared" si="43"/>
        <v>17</v>
      </c>
      <c r="FW94" s="23">
        <f t="shared" si="43"/>
        <v>5.5</v>
      </c>
      <c r="FX94" s="23">
        <f t="shared" si="43"/>
        <v>2</v>
      </c>
      <c r="FY94" s="7"/>
      <c r="FZ94" s="23">
        <f>SUM(C94:FX94)</f>
        <v>13611.5</v>
      </c>
      <c r="GA94" s="23"/>
      <c r="GB94" s="20"/>
      <c r="GC94" s="20"/>
      <c r="GD94" s="20"/>
      <c r="GE94" s="20"/>
      <c r="GF94" s="20"/>
      <c r="GG94" s="7"/>
      <c r="GH94" s="18"/>
      <c r="GI94" s="18"/>
      <c r="GJ94" s="18"/>
      <c r="GK94" s="18"/>
      <c r="GL94" s="18"/>
      <c r="GM94" s="18"/>
      <c r="GN94" s="24"/>
      <c r="GO94" s="24"/>
    </row>
    <row r="95" spans="1:197" x14ac:dyDescent="0.2">
      <c r="A95" s="6" t="s">
        <v>570</v>
      </c>
      <c r="B95" s="7" t="s">
        <v>571</v>
      </c>
      <c r="C95" s="23">
        <f t="shared" ref="C95:BN95" si="44">C34</f>
        <v>0</v>
      </c>
      <c r="D95" s="23">
        <f t="shared" si="44"/>
        <v>0</v>
      </c>
      <c r="E95" s="23">
        <f t="shared" si="44"/>
        <v>12.5</v>
      </c>
      <c r="F95" s="23">
        <f t="shared" si="44"/>
        <v>35</v>
      </c>
      <c r="G95" s="23">
        <f t="shared" si="44"/>
        <v>0</v>
      </c>
      <c r="H95" s="23">
        <f t="shared" si="44"/>
        <v>0</v>
      </c>
      <c r="I95" s="23">
        <f t="shared" si="44"/>
        <v>0</v>
      </c>
      <c r="J95" s="23">
        <f t="shared" si="44"/>
        <v>0</v>
      </c>
      <c r="K95" s="23">
        <f t="shared" si="44"/>
        <v>0</v>
      </c>
      <c r="L95" s="23">
        <f t="shared" si="44"/>
        <v>0</v>
      </c>
      <c r="M95" s="23">
        <f t="shared" si="44"/>
        <v>0</v>
      </c>
      <c r="N95" s="23">
        <f t="shared" si="44"/>
        <v>0</v>
      </c>
      <c r="O95" s="23">
        <f t="shared" si="44"/>
        <v>0</v>
      </c>
      <c r="P95" s="23">
        <f t="shared" si="44"/>
        <v>0</v>
      </c>
      <c r="Q95" s="23">
        <f t="shared" si="44"/>
        <v>35</v>
      </c>
      <c r="R95" s="23">
        <f t="shared" si="44"/>
        <v>0</v>
      </c>
      <c r="S95" s="23">
        <f t="shared" si="44"/>
        <v>0</v>
      </c>
      <c r="T95" s="23">
        <f t="shared" si="44"/>
        <v>0</v>
      </c>
      <c r="U95" s="23">
        <f t="shared" si="44"/>
        <v>0</v>
      </c>
      <c r="V95" s="23">
        <f t="shared" si="44"/>
        <v>0</v>
      </c>
      <c r="W95" s="23">
        <f t="shared" si="44"/>
        <v>0</v>
      </c>
      <c r="X95" s="23">
        <f t="shared" si="44"/>
        <v>0</v>
      </c>
      <c r="Y95" s="23">
        <f t="shared" si="44"/>
        <v>0</v>
      </c>
      <c r="Z95" s="23">
        <f t="shared" si="44"/>
        <v>0</v>
      </c>
      <c r="AA95" s="23">
        <f t="shared" si="44"/>
        <v>0</v>
      </c>
      <c r="AB95" s="23">
        <f t="shared" si="44"/>
        <v>0</v>
      </c>
      <c r="AC95" s="23">
        <f t="shared" si="44"/>
        <v>0</v>
      </c>
      <c r="AD95" s="23">
        <f t="shared" si="44"/>
        <v>0</v>
      </c>
      <c r="AE95" s="23">
        <f t="shared" si="44"/>
        <v>0</v>
      </c>
      <c r="AF95" s="23">
        <f t="shared" si="44"/>
        <v>0</v>
      </c>
      <c r="AG95" s="23">
        <f t="shared" si="44"/>
        <v>0</v>
      </c>
      <c r="AH95" s="23">
        <f t="shared" si="44"/>
        <v>0</v>
      </c>
      <c r="AI95" s="23">
        <f t="shared" si="44"/>
        <v>0</v>
      </c>
      <c r="AJ95" s="23">
        <f t="shared" si="44"/>
        <v>0</v>
      </c>
      <c r="AK95" s="23">
        <f t="shared" si="44"/>
        <v>0</v>
      </c>
      <c r="AL95" s="23">
        <f t="shared" si="44"/>
        <v>0</v>
      </c>
      <c r="AM95" s="23">
        <f t="shared" si="44"/>
        <v>0</v>
      </c>
      <c r="AN95" s="23">
        <f t="shared" si="44"/>
        <v>0</v>
      </c>
      <c r="AO95" s="23">
        <f t="shared" si="44"/>
        <v>0</v>
      </c>
      <c r="AP95" s="23">
        <f t="shared" si="44"/>
        <v>0</v>
      </c>
      <c r="AQ95" s="23">
        <f t="shared" si="44"/>
        <v>0</v>
      </c>
      <c r="AR95" s="23">
        <f t="shared" si="44"/>
        <v>0</v>
      </c>
      <c r="AS95" s="23">
        <f t="shared" si="44"/>
        <v>0</v>
      </c>
      <c r="AT95" s="23">
        <f t="shared" si="44"/>
        <v>0</v>
      </c>
      <c r="AU95" s="23">
        <f t="shared" si="44"/>
        <v>0</v>
      </c>
      <c r="AV95" s="23">
        <f t="shared" si="44"/>
        <v>0</v>
      </c>
      <c r="AW95" s="23">
        <f t="shared" si="44"/>
        <v>0</v>
      </c>
      <c r="AX95" s="23">
        <f t="shared" si="44"/>
        <v>0</v>
      </c>
      <c r="AY95" s="23">
        <f t="shared" si="44"/>
        <v>0</v>
      </c>
      <c r="AZ95" s="23">
        <f t="shared" si="44"/>
        <v>0</v>
      </c>
      <c r="BA95" s="23">
        <f t="shared" si="44"/>
        <v>0</v>
      </c>
      <c r="BB95" s="23">
        <f t="shared" si="44"/>
        <v>0</v>
      </c>
      <c r="BC95" s="23">
        <f t="shared" si="44"/>
        <v>0</v>
      </c>
      <c r="BD95" s="23">
        <f t="shared" si="44"/>
        <v>0</v>
      </c>
      <c r="BE95" s="23">
        <f t="shared" si="44"/>
        <v>0</v>
      </c>
      <c r="BF95" s="23">
        <f t="shared" si="44"/>
        <v>0</v>
      </c>
      <c r="BG95" s="23">
        <f t="shared" si="44"/>
        <v>0</v>
      </c>
      <c r="BH95" s="23">
        <f t="shared" si="44"/>
        <v>0</v>
      </c>
      <c r="BI95" s="23">
        <f t="shared" si="44"/>
        <v>0</v>
      </c>
      <c r="BJ95" s="23">
        <f t="shared" si="44"/>
        <v>0</v>
      </c>
      <c r="BK95" s="23">
        <f t="shared" si="44"/>
        <v>0</v>
      </c>
      <c r="BL95" s="23">
        <f t="shared" si="44"/>
        <v>0</v>
      </c>
      <c r="BM95" s="23">
        <f t="shared" si="44"/>
        <v>0</v>
      </c>
      <c r="BN95" s="23">
        <f t="shared" si="44"/>
        <v>0</v>
      </c>
      <c r="BO95" s="23">
        <f t="shared" ref="BO95:DZ95" si="45">BO34</f>
        <v>0</v>
      </c>
      <c r="BP95" s="23">
        <f t="shared" si="45"/>
        <v>0</v>
      </c>
      <c r="BQ95" s="23">
        <f t="shared" si="45"/>
        <v>0</v>
      </c>
      <c r="BR95" s="23">
        <f t="shared" si="45"/>
        <v>0</v>
      </c>
      <c r="BS95" s="23">
        <f t="shared" si="45"/>
        <v>0</v>
      </c>
      <c r="BT95" s="23">
        <f t="shared" si="45"/>
        <v>0</v>
      </c>
      <c r="BU95" s="23">
        <f t="shared" si="45"/>
        <v>0</v>
      </c>
      <c r="BV95" s="23">
        <f t="shared" si="45"/>
        <v>0</v>
      </c>
      <c r="BW95" s="23">
        <f t="shared" si="45"/>
        <v>0</v>
      </c>
      <c r="BX95" s="23">
        <f t="shared" si="45"/>
        <v>0</v>
      </c>
      <c r="BY95" s="23">
        <f t="shared" si="45"/>
        <v>0</v>
      </c>
      <c r="BZ95" s="23">
        <f t="shared" si="45"/>
        <v>0</v>
      </c>
      <c r="CA95" s="23">
        <f t="shared" si="45"/>
        <v>0</v>
      </c>
      <c r="CB95" s="23">
        <f t="shared" si="45"/>
        <v>0</v>
      </c>
      <c r="CC95" s="23">
        <f t="shared" si="45"/>
        <v>0</v>
      </c>
      <c r="CD95" s="23">
        <f t="shared" si="45"/>
        <v>0</v>
      </c>
      <c r="CE95" s="23">
        <f t="shared" si="45"/>
        <v>0</v>
      </c>
      <c r="CF95" s="23">
        <f t="shared" si="45"/>
        <v>0</v>
      </c>
      <c r="CG95" s="23">
        <f t="shared" si="45"/>
        <v>0</v>
      </c>
      <c r="CH95" s="23">
        <f t="shared" si="45"/>
        <v>0</v>
      </c>
      <c r="CI95" s="23">
        <f t="shared" si="45"/>
        <v>0</v>
      </c>
      <c r="CJ95" s="23">
        <f t="shared" si="45"/>
        <v>0</v>
      </c>
      <c r="CK95" s="23">
        <f t="shared" si="45"/>
        <v>0</v>
      </c>
      <c r="CL95" s="23">
        <f t="shared" si="45"/>
        <v>0</v>
      </c>
      <c r="CM95" s="23">
        <f t="shared" si="45"/>
        <v>0</v>
      </c>
      <c r="CN95" s="23">
        <f t="shared" si="45"/>
        <v>0</v>
      </c>
      <c r="CO95" s="23">
        <f t="shared" si="45"/>
        <v>0</v>
      </c>
      <c r="CP95" s="23">
        <f t="shared" si="45"/>
        <v>0</v>
      </c>
      <c r="CQ95" s="23">
        <f t="shared" si="45"/>
        <v>0</v>
      </c>
      <c r="CR95" s="23">
        <f t="shared" si="45"/>
        <v>0</v>
      </c>
      <c r="CS95" s="23">
        <f t="shared" si="45"/>
        <v>0</v>
      </c>
      <c r="CT95" s="23">
        <f t="shared" si="45"/>
        <v>0</v>
      </c>
      <c r="CU95" s="23">
        <f t="shared" si="45"/>
        <v>0</v>
      </c>
      <c r="CV95" s="23">
        <f t="shared" si="45"/>
        <v>0</v>
      </c>
      <c r="CW95" s="23">
        <f t="shared" si="45"/>
        <v>0</v>
      </c>
      <c r="CX95" s="23">
        <f t="shared" si="45"/>
        <v>0</v>
      </c>
      <c r="CY95" s="23">
        <f t="shared" si="45"/>
        <v>0</v>
      </c>
      <c r="CZ95" s="23">
        <f t="shared" si="45"/>
        <v>0</v>
      </c>
      <c r="DA95" s="23">
        <f t="shared" si="45"/>
        <v>0</v>
      </c>
      <c r="DB95" s="23">
        <f t="shared" si="45"/>
        <v>0</v>
      </c>
      <c r="DC95" s="23">
        <f t="shared" si="45"/>
        <v>0</v>
      </c>
      <c r="DD95" s="23">
        <f t="shared" si="45"/>
        <v>0</v>
      </c>
      <c r="DE95" s="23">
        <f t="shared" si="45"/>
        <v>0</v>
      </c>
      <c r="DF95" s="23">
        <f t="shared" si="45"/>
        <v>15</v>
      </c>
      <c r="DG95" s="23">
        <f t="shared" si="45"/>
        <v>0</v>
      </c>
      <c r="DH95" s="23">
        <f t="shared" si="45"/>
        <v>0</v>
      </c>
      <c r="DI95" s="23">
        <f t="shared" si="45"/>
        <v>0</v>
      </c>
      <c r="DJ95" s="23">
        <f t="shared" si="45"/>
        <v>0</v>
      </c>
      <c r="DK95" s="23">
        <f t="shared" si="45"/>
        <v>0</v>
      </c>
      <c r="DL95" s="23">
        <f t="shared" si="45"/>
        <v>0</v>
      </c>
      <c r="DM95" s="23">
        <f t="shared" si="45"/>
        <v>0</v>
      </c>
      <c r="DN95" s="23">
        <f t="shared" si="45"/>
        <v>0</v>
      </c>
      <c r="DO95" s="23">
        <f t="shared" si="45"/>
        <v>0</v>
      </c>
      <c r="DP95" s="23">
        <f t="shared" si="45"/>
        <v>0</v>
      </c>
      <c r="DQ95" s="23">
        <f t="shared" si="45"/>
        <v>0</v>
      </c>
      <c r="DR95" s="23">
        <f t="shared" si="45"/>
        <v>0</v>
      </c>
      <c r="DS95" s="23">
        <f t="shared" si="45"/>
        <v>0</v>
      </c>
      <c r="DT95" s="23">
        <f t="shared" si="45"/>
        <v>0</v>
      </c>
      <c r="DU95" s="23">
        <f t="shared" si="45"/>
        <v>0</v>
      </c>
      <c r="DV95" s="23">
        <f t="shared" si="45"/>
        <v>0</v>
      </c>
      <c r="DW95" s="23">
        <f t="shared" si="45"/>
        <v>0</v>
      </c>
      <c r="DX95" s="23">
        <f t="shared" si="45"/>
        <v>0</v>
      </c>
      <c r="DY95" s="23">
        <f t="shared" si="45"/>
        <v>0</v>
      </c>
      <c r="DZ95" s="23">
        <f t="shared" si="45"/>
        <v>0</v>
      </c>
      <c r="EA95" s="23">
        <f t="shared" ref="EA95:FX95" si="46">EA34</f>
        <v>0</v>
      </c>
      <c r="EB95" s="23">
        <f t="shared" si="46"/>
        <v>0</v>
      </c>
      <c r="EC95" s="23">
        <f t="shared" si="46"/>
        <v>0</v>
      </c>
      <c r="ED95" s="23">
        <f t="shared" si="46"/>
        <v>0</v>
      </c>
      <c r="EE95" s="23">
        <f t="shared" si="46"/>
        <v>0</v>
      </c>
      <c r="EF95" s="23">
        <f t="shared" si="46"/>
        <v>0</v>
      </c>
      <c r="EG95" s="23">
        <f t="shared" si="46"/>
        <v>0</v>
      </c>
      <c r="EH95" s="23">
        <f t="shared" si="46"/>
        <v>0</v>
      </c>
      <c r="EI95" s="23">
        <f t="shared" si="46"/>
        <v>0</v>
      </c>
      <c r="EJ95" s="23">
        <f t="shared" si="46"/>
        <v>0</v>
      </c>
      <c r="EK95" s="23">
        <f t="shared" si="46"/>
        <v>0</v>
      </c>
      <c r="EL95" s="23">
        <f t="shared" si="46"/>
        <v>0</v>
      </c>
      <c r="EM95" s="23">
        <f t="shared" si="46"/>
        <v>0</v>
      </c>
      <c r="EN95" s="23">
        <f t="shared" si="46"/>
        <v>0</v>
      </c>
      <c r="EO95" s="23">
        <f t="shared" si="46"/>
        <v>0</v>
      </c>
      <c r="EP95" s="23">
        <f t="shared" si="46"/>
        <v>0</v>
      </c>
      <c r="EQ95" s="23">
        <f t="shared" si="46"/>
        <v>0</v>
      </c>
      <c r="ER95" s="23">
        <f t="shared" si="46"/>
        <v>0</v>
      </c>
      <c r="ES95" s="23">
        <f t="shared" si="46"/>
        <v>0</v>
      </c>
      <c r="ET95" s="23">
        <f t="shared" si="46"/>
        <v>0</v>
      </c>
      <c r="EU95" s="23">
        <f t="shared" si="46"/>
        <v>0</v>
      </c>
      <c r="EV95" s="23">
        <f t="shared" si="46"/>
        <v>0</v>
      </c>
      <c r="EW95" s="23">
        <f t="shared" si="46"/>
        <v>0</v>
      </c>
      <c r="EX95" s="23">
        <f t="shared" si="46"/>
        <v>0</v>
      </c>
      <c r="EY95" s="23">
        <f t="shared" si="46"/>
        <v>0</v>
      </c>
      <c r="EZ95" s="23">
        <f t="shared" si="46"/>
        <v>0</v>
      </c>
      <c r="FA95" s="23">
        <f t="shared" si="46"/>
        <v>0</v>
      </c>
      <c r="FB95" s="23">
        <f t="shared" si="46"/>
        <v>0</v>
      </c>
      <c r="FC95" s="23">
        <f t="shared" si="46"/>
        <v>0</v>
      </c>
      <c r="FD95" s="23">
        <f t="shared" si="46"/>
        <v>0</v>
      </c>
      <c r="FE95" s="23">
        <f t="shared" si="46"/>
        <v>0</v>
      </c>
      <c r="FF95" s="23">
        <f t="shared" si="46"/>
        <v>0</v>
      </c>
      <c r="FG95" s="23">
        <f t="shared" si="46"/>
        <v>0</v>
      </c>
      <c r="FH95" s="23">
        <f t="shared" si="46"/>
        <v>0</v>
      </c>
      <c r="FI95" s="23">
        <f t="shared" si="46"/>
        <v>0</v>
      </c>
      <c r="FJ95" s="23">
        <f t="shared" si="46"/>
        <v>0</v>
      </c>
      <c r="FK95" s="23">
        <f t="shared" si="46"/>
        <v>0</v>
      </c>
      <c r="FL95" s="23">
        <f t="shared" si="46"/>
        <v>0</v>
      </c>
      <c r="FM95" s="23">
        <f t="shared" si="46"/>
        <v>0</v>
      </c>
      <c r="FN95" s="23">
        <f t="shared" si="46"/>
        <v>0</v>
      </c>
      <c r="FO95" s="23">
        <f t="shared" si="46"/>
        <v>0</v>
      </c>
      <c r="FP95" s="23">
        <f t="shared" si="46"/>
        <v>0</v>
      </c>
      <c r="FQ95" s="23">
        <f t="shared" si="46"/>
        <v>0</v>
      </c>
      <c r="FR95" s="23">
        <f t="shared" si="46"/>
        <v>0</v>
      </c>
      <c r="FS95" s="23">
        <f t="shared" si="46"/>
        <v>0</v>
      </c>
      <c r="FT95" s="23">
        <f t="shared" si="46"/>
        <v>0</v>
      </c>
      <c r="FU95" s="23">
        <f t="shared" si="46"/>
        <v>0</v>
      </c>
      <c r="FV95" s="23">
        <f t="shared" si="46"/>
        <v>0</v>
      </c>
      <c r="FW95" s="23">
        <f t="shared" si="46"/>
        <v>0</v>
      </c>
      <c r="FX95" s="23">
        <f t="shared" si="46"/>
        <v>0</v>
      </c>
      <c r="FY95" s="23"/>
      <c r="FZ95" s="23">
        <f>SUM(C95:FX95)</f>
        <v>97.5</v>
      </c>
      <c r="GA95" s="23"/>
      <c r="GB95" s="20"/>
      <c r="GC95" s="20"/>
      <c r="GD95" s="20"/>
      <c r="GE95" s="20"/>
      <c r="GF95" s="20"/>
      <c r="GG95" s="7"/>
      <c r="GH95" s="18"/>
      <c r="GI95" s="18"/>
      <c r="GJ95" s="18"/>
      <c r="GK95" s="18"/>
      <c r="GL95" s="18"/>
      <c r="GM95" s="18"/>
      <c r="GN95" s="24"/>
      <c r="GO95" s="24"/>
    </row>
    <row r="96" spans="1:197" x14ac:dyDescent="0.2">
      <c r="A96" s="6" t="s">
        <v>572</v>
      </c>
      <c r="B96" s="7" t="s">
        <v>573</v>
      </c>
      <c r="C96" s="23">
        <f t="shared" ref="C96:BN96" si="47">C30</f>
        <v>0</v>
      </c>
      <c r="D96" s="23">
        <f t="shared" si="47"/>
        <v>4817</v>
      </c>
      <c r="E96" s="23">
        <f t="shared" si="47"/>
        <v>585</v>
      </c>
      <c r="F96" s="23">
        <f t="shared" si="47"/>
        <v>660</v>
      </c>
      <c r="G96" s="23">
        <f t="shared" si="47"/>
        <v>0</v>
      </c>
      <c r="H96" s="23">
        <f t="shared" si="47"/>
        <v>0</v>
      </c>
      <c r="I96" s="23">
        <f t="shared" si="47"/>
        <v>956</v>
      </c>
      <c r="J96" s="23">
        <f t="shared" si="47"/>
        <v>0</v>
      </c>
      <c r="K96" s="23">
        <f t="shared" si="47"/>
        <v>0</v>
      </c>
      <c r="L96" s="23">
        <f t="shared" si="47"/>
        <v>0</v>
      </c>
      <c r="M96" s="23">
        <f t="shared" si="47"/>
        <v>0</v>
      </c>
      <c r="N96" s="23">
        <f t="shared" si="47"/>
        <v>0</v>
      </c>
      <c r="O96" s="23">
        <f t="shared" si="47"/>
        <v>0</v>
      </c>
      <c r="P96" s="23">
        <f t="shared" si="47"/>
        <v>0</v>
      </c>
      <c r="Q96" s="23">
        <f t="shared" si="47"/>
        <v>911.5</v>
      </c>
      <c r="R96" s="23">
        <f t="shared" si="47"/>
        <v>0</v>
      </c>
      <c r="S96" s="23">
        <f t="shared" si="47"/>
        <v>0</v>
      </c>
      <c r="T96" s="23">
        <f t="shared" si="47"/>
        <v>0</v>
      </c>
      <c r="U96" s="23">
        <f t="shared" si="47"/>
        <v>0</v>
      </c>
      <c r="V96" s="23">
        <f t="shared" si="47"/>
        <v>0</v>
      </c>
      <c r="W96" s="23">
        <f t="shared" si="47"/>
        <v>0</v>
      </c>
      <c r="X96" s="23">
        <f t="shared" si="47"/>
        <v>0</v>
      </c>
      <c r="Y96" s="23">
        <f t="shared" si="47"/>
        <v>0</v>
      </c>
      <c r="Z96" s="23">
        <f t="shared" si="47"/>
        <v>0</v>
      </c>
      <c r="AA96" s="23">
        <f t="shared" si="47"/>
        <v>0</v>
      </c>
      <c r="AB96" s="23">
        <f t="shared" si="47"/>
        <v>0</v>
      </c>
      <c r="AC96" s="23">
        <f t="shared" si="47"/>
        <v>0</v>
      </c>
      <c r="AD96" s="23">
        <f t="shared" si="47"/>
        <v>117</v>
      </c>
      <c r="AE96" s="23">
        <f t="shared" si="47"/>
        <v>0</v>
      </c>
      <c r="AF96" s="23">
        <f t="shared" si="47"/>
        <v>0</v>
      </c>
      <c r="AG96" s="23">
        <f t="shared" si="47"/>
        <v>0</v>
      </c>
      <c r="AH96" s="23">
        <f t="shared" si="47"/>
        <v>0</v>
      </c>
      <c r="AI96" s="23">
        <f t="shared" si="47"/>
        <v>0</v>
      </c>
      <c r="AJ96" s="23">
        <f t="shared" si="47"/>
        <v>0</v>
      </c>
      <c r="AK96" s="23">
        <f t="shared" si="47"/>
        <v>0</v>
      </c>
      <c r="AL96" s="23">
        <f t="shared" si="47"/>
        <v>0</v>
      </c>
      <c r="AM96" s="23">
        <f t="shared" si="47"/>
        <v>0</v>
      </c>
      <c r="AN96" s="23">
        <f t="shared" si="47"/>
        <v>0</v>
      </c>
      <c r="AO96" s="23">
        <f t="shared" si="47"/>
        <v>0</v>
      </c>
      <c r="AP96" s="23">
        <f t="shared" si="47"/>
        <v>0</v>
      </c>
      <c r="AQ96" s="23">
        <f t="shared" si="47"/>
        <v>0</v>
      </c>
      <c r="AR96" s="23">
        <f t="shared" si="47"/>
        <v>1776</v>
      </c>
      <c r="AS96" s="23">
        <f t="shared" si="47"/>
        <v>314</v>
      </c>
      <c r="AT96" s="23">
        <f t="shared" si="47"/>
        <v>0</v>
      </c>
      <c r="AU96" s="23">
        <f t="shared" si="47"/>
        <v>0</v>
      </c>
      <c r="AV96" s="23">
        <f t="shared" si="47"/>
        <v>0</v>
      </c>
      <c r="AW96" s="23">
        <f t="shared" si="47"/>
        <v>0</v>
      </c>
      <c r="AX96" s="23">
        <f t="shared" si="47"/>
        <v>0</v>
      </c>
      <c r="AY96" s="23">
        <f t="shared" si="47"/>
        <v>0</v>
      </c>
      <c r="AZ96" s="23">
        <f t="shared" si="47"/>
        <v>0</v>
      </c>
      <c r="BA96" s="23">
        <f t="shared" si="47"/>
        <v>0</v>
      </c>
      <c r="BB96" s="23">
        <f t="shared" si="47"/>
        <v>0</v>
      </c>
      <c r="BC96" s="23">
        <f t="shared" si="47"/>
        <v>4176.5</v>
      </c>
      <c r="BD96" s="23">
        <f t="shared" si="47"/>
        <v>0</v>
      </c>
      <c r="BE96" s="23">
        <f t="shared" si="47"/>
        <v>0</v>
      </c>
      <c r="BF96" s="23">
        <f t="shared" si="47"/>
        <v>0</v>
      </c>
      <c r="BG96" s="23">
        <f t="shared" si="47"/>
        <v>0</v>
      </c>
      <c r="BH96" s="23">
        <f t="shared" si="47"/>
        <v>0</v>
      </c>
      <c r="BI96" s="23">
        <f t="shared" si="47"/>
        <v>0</v>
      </c>
      <c r="BJ96" s="23">
        <f t="shared" si="47"/>
        <v>0</v>
      </c>
      <c r="BK96" s="23">
        <f t="shared" si="47"/>
        <v>0</v>
      </c>
      <c r="BL96" s="23">
        <f t="shared" si="47"/>
        <v>0</v>
      </c>
      <c r="BM96" s="23">
        <f t="shared" si="47"/>
        <v>0</v>
      </c>
      <c r="BN96" s="23">
        <f t="shared" si="47"/>
        <v>0</v>
      </c>
      <c r="BO96" s="23">
        <f t="shared" ref="BO96:DZ96" si="48">BO30</f>
        <v>0</v>
      </c>
      <c r="BP96" s="23">
        <f t="shared" si="48"/>
        <v>0</v>
      </c>
      <c r="BQ96" s="23">
        <f t="shared" si="48"/>
        <v>701</v>
      </c>
      <c r="BR96" s="23">
        <f t="shared" si="48"/>
        <v>0</v>
      </c>
      <c r="BS96" s="23">
        <f t="shared" si="48"/>
        <v>0</v>
      </c>
      <c r="BT96" s="23">
        <f t="shared" si="48"/>
        <v>0</v>
      </c>
      <c r="BU96" s="23">
        <f t="shared" si="48"/>
        <v>0</v>
      </c>
      <c r="BV96" s="23">
        <f t="shared" si="48"/>
        <v>0</v>
      </c>
      <c r="BW96" s="23">
        <f t="shared" si="48"/>
        <v>0</v>
      </c>
      <c r="BX96" s="23">
        <f t="shared" si="48"/>
        <v>0</v>
      </c>
      <c r="BY96" s="23">
        <f t="shared" si="48"/>
        <v>0</v>
      </c>
      <c r="BZ96" s="23">
        <f t="shared" si="48"/>
        <v>0</v>
      </c>
      <c r="CA96" s="23">
        <f t="shared" si="48"/>
        <v>0</v>
      </c>
      <c r="CB96" s="23">
        <f t="shared" si="48"/>
        <v>719</v>
      </c>
      <c r="CC96" s="23">
        <f t="shared" si="48"/>
        <v>0</v>
      </c>
      <c r="CD96" s="23">
        <f t="shared" si="48"/>
        <v>0</v>
      </c>
      <c r="CE96" s="23">
        <f t="shared" si="48"/>
        <v>0</v>
      </c>
      <c r="CF96" s="23">
        <f t="shared" si="48"/>
        <v>0</v>
      </c>
      <c r="CG96" s="23">
        <f t="shared" si="48"/>
        <v>0</v>
      </c>
      <c r="CH96" s="23">
        <f t="shared" si="48"/>
        <v>0</v>
      </c>
      <c r="CI96" s="23">
        <f t="shared" si="48"/>
        <v>0</v>
      </c>
      <c r="CJ96" s="23">
        <f t="shared" si="48"/>
        <v>0</v>
      </c>
      <c r="CK96" s="23">
        <f t="shared" si="48"/>
        <v>453.5</v>
      </c>
      <c r="CL96" s="23">
        <f t="shared" si="48"/>
        <v>0</v>
      </c>
      <c r="CM96" s="23">
        <f t="shared" si="48"/>
        <v>0</v>
      </c>
      <c r="CN96" s="23">
        <f t="shared" si="48"/>
        <v>3038</v>
      </c>
      <c r="CO96" s="23">
        <f t="shared" si="48"/>
        <v>0</v>
      </c>
      <c r="CP96" s="23">
        <f t="shared" si="48"/>
        <v>0</v>
      </c>
      <c r="CQ96" s="23">
        <f t="shared" si="48"/>
        <v>0</v>
      </c>
      <c r="CR96" s="23">
        <f t="shared" si="48"/>
        <v>0</v>
      </c>
      <c r="CS96" s="23">
        <f t="shared" si="48"/>
        <v>0</v>
      </c>
      <c r="CT96" s="23">
        <f t="shared" si="48"/>
        <v>0</v>
      </c>
      <c r="CU96" s="23">
        <f t="shared" si="48"/>
        <v>0</v>
      </c>
      <c r="CV96" s="23">
        <f t="shared" si="48"/>
        <v>0</v>
      </c>
      <c r="CW96" s="23">
        <f t="shared" si="48"/>
        <v>0</v>
      </c>
      <c r="CX96" s="23">
        <f t="shared" si="48"/>
        <v>0</v>
      </c>
      <c r="CY96" s="23">
        <f t="shared" si="48"/>
        <v>0</v>
      </c>
      <c r="CZ96" s="23">
        <f t="shared" si="48"/>
        <v>0</v>
      </c>
      <c r="DA96" s="23">
        <f t="shared" si="48"/>
        <v>0</v>
      </c>
      <c r="DB96" s="23">
        <f t="shared" si="48"/>
        <v>0</v>
      </c>
      <c r="DC96" s="23">
        <f t="shared" si="48"/>
        <v>0</v>
      </c>
      <c r="DD96" s="23">
        <f t="shared" si="48"/>
        <v>0</v>
      </c>
      <c r="DE96" s="23">
        <f t="shared" si="48"/>
        <v>0</v>
      </c>
      <c r="DF96" s="23">
        <f t="shared" si="48"/>
        <v>920</v>
      </c>
      <c r="DG96" s="23">
        <f t="shared" si="48"/>
        <v>0</v>
      </c>
      <c r="DH96" s="23">
        <f t="shared" si="48"/>
        <v>0</v>
      </c>
      <c r="DI96" s="23">
        <f t="shared" si="48"/>
        <v>27</v>
      </c>
      <c r="DJ96" s="23">
        <f t="shared" si="48"/>
        <v>0</v>
      </c>
      <c r="DK96" s="23">
        <f t="shared" si="48"/>
        <v>0</v>
      </c>
      <c r="DL96" s="23">
        <f t="shared" si="48"/>
        <v>0</v>
      </c>
      <c r="DM96" s="23">
        <f t="shared" si="48"/>
        <v>0</v>
      </c>
      <c r="DN96" s="23">
        <f t="shared" si="48"/>
        <v>0</v>
      </c>
      <c r="DO96" s="23">
        <f t="shared" si="48"/>
        <v>0</v>
      </c>
      <c r="DP96" s="23">
        <f t="shared" si="48"/>
        <v>0</v>
      </c>
      <c r="DQ96" s="23">
        <f t="shared" si="48"/>
        <v>0</v>
      </c>
      <c r="DR96" s="23">
        <f t="shared" si="48"/>
        <v>0</v>
      </c>
      <c r="DS96" s="23">
        <f t="shared" si="48"/>
        <v>0</v>
      </c>
      <c r="DT96" s="23">
        <f t="shared" si="48"/>
        <v>0</v>
      </c>
      <c r="DU96" s="23">
        <f t="shared" si="48"/>
        <v>0</v>
      </c>
      <c r="DV96" s="23">
        <f t="shared" si="48"/>
        <v>0</v>
      </c>
      <c r="DW96" s="23">
        <f t="shared" si="48"/>
        <v>0</v>
      </c>
      <c r="DX96" s="23">
        <f t="shared" si="48"/>
        <v>0</v>
      </c>
      <c r="DY96" s="23">
        <f t="shared" si="48"/>
        <v>0</v>
      </c>
      <c r="DZ96" s="23">
        <f t="shared" si="48"/>
        <v>0</v>
      </c>
      <c r="EA96" s="23">
        <f t="shared" ref="EA96:FX96" si="49">EA30</f>
        <v>0</v>
      </c>
      <c r="EB96" s="23">
        <f t="shared" si="49"/>
        <v>0</v>
      </c>
      <c r="EC96" s="23">
        <f t="shared" si="49"/>
        <v>0</v>
      </c>
      <c r="ED96" s="23">
        <f t="shared" si="49"/>
        <v>0</v>
      </c>
      <c r="EE96" s="23">
        <f t="shared" si="49"/>
        <v>0</v>
      </c>
      <c r="EF96" s="23">
        <f t="shared" si="49"/>
        <v>0</v>
      </c>
      <c r="EG96" s="23">
        <f t="shared" si="49"/>
        <v>0</v>
      </c>
      <c r="EH96" s="23">
        <f t="shared" si="49"/>
        <v>0</v>
      </c>
      <c r="EI96" s="23">
        <f t="shared" si="49"/>
        <v>0</v>
      </c>
      <c r="EJ96" s="23">
        <f t="shared" si="49"/>
        <v>0</v>
      </c>
      <c r="EK96" s="23">
        <f t="shared" si="49"/>
        <v>0</v>
      </c>
      <c r="EL96" s="23">
        <f t="shared" si="49"/>
        <v>0</v>
      </c>
      <c r="EM96" s="23">
        <f t="shared" si="49"/>
        <v>0</v>
      </c>
      <c r="EN96" s="23">
        <f t="shared" si="49"/>
        <v>0</v>
      </c>
      <c r="EO96" s="23">
        <f t="shared" si="49"/>
        <v>0</v>
      </c>
      <c r="EP96" s="23">
        <f t="shared" si="49"/>
        <v>0</v>
      </c>
      <c r="EQ96" s="23">
        <f t="shared" si="49"/>
        <v>127</v>
      </c>
      <c r="ER96" s="23">
        <f t="shared" si="49"/>
        <v>0</v>
      </c>
      <c r="ES96" s="23">
        <f t="shared" si="49"/>
        <v>0</v>
      </c>
      <c r="ET96" s="23">
        <f t="shared" si="49"/>
        <v>0</v>
      </c>
      <c r="EU96" s="23">
        <f t="shared" si="49"/>
        <v>0</v>
      </c>
      <c r="EV96" s="23">
        <f t="shared" si="49"/>
        <v>0</v>
      </c>
      <c r="EW96" s="23">
        <f t="shared" si="49"/>
        <v>0</v>
      </c>
      <c r="EX96" s="23">
        <f t="shared" si="49"/>
        <v>0</v>
      </c>
      <c r="EY96" s="23">
        <f t="shared" si="49"/>
        <v>0</v>
      </c>
      <c r="EZ96" s="23">
        <f t="shared" si="49"/>
        <v>0</v>
      </c>
      <c r="FA96" s="23">
        <f t="shared" si="49"/>
        <v>0</v>
      </c>
      <c r="FB96" s="23">
        <f t="shared" si="49"/>
        <v>0</v>
      </c>
      <c r="FC96" s="23">
        <f t="shared" si="49"/>
        <v>0</v>
      </c>
      <c r="FD96" s="23">
        <f t="shared" si="49"/>
        <v>0</v>
      </c>
      <c r="FE96" s="23">
        <f t="shared" si="49"/>
        <v>0</v>
      </c>
      <c r="FF96" s="23">
        <f t="shared" si="49"/>
        <v>0</v>
      </c>
      <c r="FG96" s="23">
        <f t="shared" si="49"/>
        <v>0</v>
      </c>
      <c r="FH96" s="23">
        <f t="shared" si="49"/>
        <v>0</v>
      </c>
      <c r="FI96" s="23">
        <f t="shared" si="49"/>
        <v>0</v>
      </c>
      <c r="FJ96" s="23">
        <f t="shared" si="49"/>
        <v>0</v>
      </c>
      <c r="FK96" s="23">
        <f t="shared" si="49"/>
        <v>0</v>
      </c>
      <c r="FL96" s="23">
        <f t="shared" si="49"/>
        <v>0</v>
      </c>
      <c r="FM96" s="23">
        <f t="shared" si="49"/>
        <v>0</v>
      </c>
      <c r="FN96" s="23">
        <f t="shared" si="49"/>
        <v>0</v>
      </c>
      <c r="FO96" s="23">
        <f t="shared" si="49"/>
        <v>0</v>
      </c>
      <c r="FP96" s="23">
        <f t="shared" si="49"/>
        <v>0</v>
      </c>
      <c r="FQ96" s="23">
        <f t="shared" si="49"/>
        <v>0</v>
      </c>
      <c r="FR96" s="23">
        <f t="shared" si="49"/>
        <v>0</v>
      </c>
      <c r="FS96" s="23">
        <f t="shared" si="49"/>
        <v>0</v>
      </c>
      <c r="FT96" s="23">
        <f t="shared" si="49"/>
        <v>0</v>
      </c>
      <c r="FU96" s="23">
        <f t="shared" si="49"/>
        <v>0</v>
      </c>
      <c r="FV96" s="23">
        <f t="shared" si="49"/>
        <v>0</v>
      </c>
      <c r="FW96" s="23">
        <f t="shared" si="49"/>
        <v>0</v>
      </c>
      <c r="FX96" s="23">
        <f t="shared" si="49"/>
        <v>0</v>
      </c>
      <c r="FY96" s="23"/>
      <c r="FZ96" s="23">
        <f>SUM(C96:FY96)</f>
        <v>20298.5</v>
      </c>
      <c r="GA96" s="20"/>
      <c r="GB96" s="20"/>
      <c r="GC96" s="20"/>
      <c r="GD96" s="20"/>
      <c r="GE96" s="20"/>
      <c r="GF96" s="20"/>
      <c r="GG96" s="7"/>
      <c r="GH96" s="18"/>
      <c r="GI96" s="18"/>
      <c r="GJ96" s="18"/>
      <c r="GK96" s="18"/>
      <c r="GL96" s="18"/>
      <c r="GM96" s="18"/>
      <c r="GN96" s="24"/>
      <c r="GO96" s="24"/>
    </row>
    <row r="97" spans="1:256" x14ac:dyDescent="0.2">
      <c r="A97" s="6" t="s">
        <v>574</v>
      </c>
      <c r="B97" s="7" t="s">
        <v>575</v>
      </c>
      <c r="C97" s="50">
        <f>ROUND(C32*2*$A$83,2)</f>
        <v>0</v>
      </c>
      <c r="D97" s="50">
        <f t="shared" ref="D97:BO97" si="50">ROUND(D32*2*$A$83,2)</f>
        <v>0</v>
      </c>
      <c r="E97" s="50">
        <f t="shared" si="50"/>
        <v>0</v>
      </c>
      <c r="F97" s="50">
        <f t="shared" si="50"/>
        <v>0</v>
      </c>
      <c r="G97" s="50">
        <f t="shared" si="50"/>
        <v>0</v>
      </c>
      <c r="H97" s="50">
        <f t="shared" si="50"/>
        <v>0</v>
      </c>
      <c r="I97" s="50">
        <f t="shared" si="50"/>
        <v>0</v>
      </c>
      <c r="J97" s="50">
        <f t="shared" si="50"/>
        <v>0</v>
      </c>
      <c r="K97" s="50">
        <f t="shared" si="50"/>
        <v>0</v>
      </c>
      <c r="L97" s="50">
        <f t="shared" si="50"/>
        <v>0</v>
      </c>
      <c r="M97" s="50">
        <f t="shared" si="50"/>
        <v>0</v>
      </c>
      <c r="N97" s="50">
        <f t="shared" si="50"/>
        <v>0</v>
      </c>
      <c r="O97" s="50">
        <f t="shared" si="50"/>
        <v>0</v>
      </c>
      <c r="P97" s="50">
        <f t="shared" si="50"/>
        <v>0</v>
      </c>
      <c r="Q97" s="50">
        <f t="shared" si="50"/>
        <v>0</v>
      </c>
      <c r="R97" s="50">
        <f t="shared" si="50"/>
        <v>0</v>
      </c>
      <c r="S97" s="50">
        <f t="shared" si="50"/>
        <v>0</v>
      </c>
      <c r="T97" s="50">
        <f t="shared" si="50"/>
        <v>0</v>
      </c>
      <c r="U97" s="50">
        <f t="shared" si="50"/>
        <v>0</v>
      </c>
      <c r="V97" s="50">
        <f t="shared" si="50"/>
        <v>0</v>
      </c>
      <c r="W97" s="50">
        <f t="shared" si="50"/>
        <v>0</v>
      </c>
      <c r="X97" s="50">
        <f t="shared" si="50"/>
        <v>0</v>
      </c>
      <c r="Y97" s="50">
        <f t="shared" si="50"/>
        <v>0</v>
      </c>
      <c r="Z97" s="50">
        <f t="shared" si="50"/>
        <v>0</v>
      </c>
      <c r="AA97" s="50">
        <f t="shared" si="50"/>
        <v>0</v>
      </c>
      <c r="AB97" s="50">
        <f t="shared" si="50"/>
        <v>0</v>
      </c>
      <c r="AC97" s="50">
        <f t="shared" si="50"/>
        <v>0</v>
      </c>
      <c r="AD97" s="50">
        <f t="shared" si="50"/>
        <v>0</v>
      </c>
      <c r="AE97" s="50">
        <f t="shared" si="50"/>
        <v>0</v>
      </c>
      <c r="AF97" s="50">
        <f t="shared" si="50"/>
        <v>0</v>
      </c>
      <c r="AG97" s="50">
        <f t="shared" si="50"/>
        <v>0</v>
      </c>
      <c r="AH97" s="50">
        <f t="shared" si="50"/>
        <v>0</v>
      </c>
      <c r="AI97" s="50">
        <f t="shared" si="50"/>
        <v>0</v>
      </c>
      <c r="AJ97" s="50">
        <f t="shared" si="50"/>
        <v>0</v>
      </c>
      <c r="AK97" s="50">
        <f t="shared" si="50"/>
        <v>0</v>
      </c>
      <c r="AL97" s="50">
        <f t="shared" si="50"/>
        <v>0</v>
      </c>
      <c r="AM97" s="50">
        <f t="shared" si="50"/>
        <v>0</v>
      </c>
      <c r="AN97" s="50">
        <f t="shared" si="50"/>
        <v>0</v>
      </c>
      <c r="AO97" s="50">
        <f t="shared" si="50"/>
        <v>0</v>
      </c>
      <c r="AP97" s="50">
        <f t="shared" si="50"/>
        <v>0</v>
      </c>
      <c r="AQ97" s="50">
        <f t="shared" si="50"/>
        <v>0</v>
      </c>
      <c r="AR97" s="50">
        <f t="shared" si="50"/>
        <v>4.4000000000000004</v>
      </c>
      <c r="AS97" s="50">
        <f t="shared" si="50"/>
        <v>0</v>
      </c>
      <c r="AT97" s="50">
        <f t="shared" si="50"/>
        <v>0</v>
      </c>
      <c r="AU97" s="50">
        <f t="shared" si="50"/>
        <v>0</v>
      </c>
      <c r="AV97" s="50">
        <f t="shared" si="50"/>
        <v>0</v>
      </c>
      <c r="AW97" s="50">
        <f t="shared" si="50"/>
        <v>0</v>
      </c>
      <c r="AX97" s="50">
        <f t="shared" si="50"/>
        <v>0</v>
      </c>
      <c r="AY97" s="50">
        <f t="shared" si="50"/>
        <v>0</v>
      </c>
      <c r="AZ97" s="50">
        <f t="shared" si="50"/>
        <v>0</v>
      </c>
      <c r="BA97" s="50">
        <f t="shared" si="50"/>
        <v>0</v>
      </c>
      <c r="BB97" s="50">
        <f t="shared" si="50"/>
        <v>0</v>
      </c>
      <c r="BC97" s="50">
        <f t="shared" si="50"/>
        <v>2.16</v>
      </c>
      <c r="BD97" s="50">
        <f t="shared" si="50"/>
        <v>0</v>
      </c>
      <c r="BE97" s="50">
        <f t="shared" si="50"/>
        <v>0</v>
      </c>
      <c r="BF97" s="50">
        <f t="shared" si="50"/>
        <v>0</v>
      </c>
      <c r="BG97" s="50">
        <f t="shared" si="50"/>
        <v>0</v>
      </c>
      <c r="BH97" s="50">
        <f t="shared" si="50"/>
        <v>0</v>
      </c>
      <c r="BI97" s="50">
        <f t="shared" si="50"/>
        <v>0</v>
      </c>
      <c r="BJ97" s="50">
        <f t="shared" si="50"/>
        <v>0</v>
      </c>
      <c r="BK97" s="50">
        <f t="shared" si="50"/>
        <v>0</v>
      </c>
      <c r="BL97" s="50">
        <f t="shared" si="50"/>
        <v>0</v>
      </c>
      <c r="BM97" s="50">
        <f t="shared" si="50"/>
        <v>0</v>
      </c>
      <c r="BN97" s="50">
        <f t="shared" si="50"/>
        <v>0</v>
      </c>
      <c r="BO97" s="50">
        <f t="shared" si="50"/>
        <v>0</v>
      </c>
      <c r="BP97" s="50">
        <f t="shared" ref="BP97:EA97" si="51">ROUND(BP32*2*$A$83,2)</f>
        <v>0</v>
      </c>
      <c r="BQ97" s="50">
        <f t="shared" si="51"/>
        <v>0</v>
      </c>
      <c r="BR97" s="50">
        <f t="shared" si="51"/>
        <v>0</v>
      </c>
      <c r="BS97" s="50">
        <f t="shared" si="51"/>
        <v>0</v>
      </c>
      <c r="BT97" s="50">
        <f t="shared" si="51"/>
        <v>0</v>
      </c>
      <c r="BU97" s="50">
        <f t="shared" si="51"/>
        <v>0</v>
      </c>
      <c r="BV97" s="50">
        <f t="shared" si="51"/>
        <v>0</v>
      </c>
      <c r="BW97" s="50">
        <f t="shared" si="51"/>
        <v>0</v>
      </c>
      <c r="BX97" s="50">
        <f t="shared" si="51"/>
        <v>0</v>
      </c>
      <c r="BY97" s="50">
        <f t="shared" si="51"/>
        <v>0</v>
      </c>
      <c r="BZ97" s="50">
        <f t="shared" si="51"/>
        <v>0</v>
      </c>
      <c r="CA97" s="50">
        <f t="shared" si="51"/>
        <v>0</v>
      </c>
      <c r="CB97" s="50">
        <f t="shared" si="51"/>
        <v>1.1200000000000001</v>
      </c>
      <c r="CC97" s="50">
        <f t="shared" si="51"/>
        <v>0</v>
      </c>
      <c r="CD97" s="50">
        <f t="shared" si="51"/>
        <v>0</v>
      </c>
      <c r="CE97" s="50">
        <f t="shared" si="51"/>
        <v>0</v>
      </c>
      <c r="CF97" s="50">
        <f t="shared" si="51"/>
        <v>0</v>
      </c>
      <c r="CG97" s="50">
        <f t="shared" si="51"/>
        <v>0</v>
      </c>
      <c r="CH97" s="50">
        <f t="shared" si="51"/>
        <v>0</v>
      </c>
      <c r="CI97" s="50">
        <f t="shared" si="51"/>
        <v>0</v>
      </c>
      <c r="CJ97" s="50">
        <f t="shared" si="51"/>
        <v>0</v>
      </c>
      <c r="CK97" s="50">
        <f t="shared" si="51"/>
        <v>0.48</v>
      </c>
      <c r="CL97" s="50">
        <f t="shared" si="51"/>
        <v>0</v>
      </c>
      <c r="CM97" s="50">
        <f t="shared" si="51"/>
        <v>0</v>
      </c>
      <c r="CN97" s="50">
        <f t="shared" si="51"/>
        <v>17.760000000000002</v>
      </c>
      <c r="CO97" s="50">
        <f t="shared" si="51"/>
        <v>0</v>
      </c>
      <c r="CP97" s="50">
        <f t="shared" si="51"/>
        <v>0</v>
      </c>
      <c r="CQ97" s="50">
        <f t="shared" si="51"/>
        <v>0</v>
      </c>
      <c r="CR97" s="50">
        <f t="shared" si="51"/>
        <v>0</v>
      </c>
      <c r="CS97" s="50">
        <f t="shared" si="51"/>
        <v>0</v>
      </c>
      <c r="CT97" s="50">
        <f t="shared" si="51"/>
        <v>0</v>
      </c>
      <c r="CU97" s="50">
        <f t="shared" si="51"/>
        <v>0</v>
      </c>
      <c r="CV97" s="50">
        <f t="shared" si="51"/>
        <v>0</v>
      </c>
      <c r="CW97" s="50">
        <f t="shared" si="51"/>
        <v>0</v>
      </c>
      <c r="CX97" s="50">
        <f t="shared" si="51"/>
        <v>0</v>
      </c>
      <c r="CY97" s="50">
        <f t="shared" si="51"/>
        <v>0</v>
      </c>
      <c r="CZ97" s="50">
        <f t="shared" si="51"/>
        <v>0</v>
      </c>
      <c r="DA97" s="50">
        <f t="shared" si="51"/>
        <v>0</v>
      </c>
      <c r="DB97" s="50">
        <f t="shared" si="51"/>
        <v>0</v>
      </c>
      <c r="DC97" s="50">
        <f t="shared" si="51"/>
        <v>0</v>
      </c>
      <c r="DD97" s="50">
        <f t="shared" si="51"/>
        <v>0</v>
      </c>
      <c r="DE97" s="50">
        <f t="shared" si="51"/>
        <v>0</v>
      </c>
      <c r="DF97" s="50">
        <f t="shared" si="51"/>
        <v>1.28</v>
      </c>
      <c r="DG97" s="50">
        <f t="shared" si="51"/>
        <v>0</v>
      </c>
      <c r="DH97" s="50">
        <f t="shared" si="51"/>
        <v>0</v>
      </c>
      <c r="DI97" s="50">
        <f t="shared" si="51"/>
        <v>0</v>
      </c>
      <c r="DJ97" s="50">
        <f t="shared" si="51"/>
        <v>0</v>
      </c>
      <c r="DK97" s="50">
        <f t="shared" si="51"/>
        <v>0</v>
      </c>
      <c r="DL97" s="50">
        <f t="shared" si="51"/>
        <v>0</v>
      </c>
      <c r="DM97" s="50">
        <f t="shared" si="51"/>
        <v>0</v>
      </c>
      <c r="DN97" s="50">
        <f t="shared" si="51"/>
        <v>0</v>
      </c>
      <c r="DO97" s="50">
        <f t="shared" si="51"/>
        <v>0</v>
      </c>
      <c r="DP97" s="50">
        <f t="shared" si="51"/>
        <v>0</v>
      </c>
      <c r="DQ97" s="50">
        <f t="shared" si="51"/>
        <v>0</v>
      </c>
      <c r="DR97" s="50">
        <f t="shared" si="51"/>
        <v>0</v>
      </c>
      <c r="DS97" s="50">
        <f t="shared" si="51"/>
        <v>0</v>
      </c>
      <c r="DT97" s="50">
        <f t="shared" si="51"/>
        <v>0</v>
      </c>
      <c r="DU97" s="50">
        <f t="shared" si="51"/>
        <v>0</v>
      </c>
      <c r="DV97" s="50">
        <f t="shared" si="51"/>
        <v>0</v>
      </c>
      <c r="DW97" s="50">
        <f t="shared" si="51"/>
        <v>0</v>
      </c>
      <c r="DX97" s="50">
        <f t="shared" si="51"/>
        <v>0</v>
      </c>
      <c r="DY97" s="50">
        <f t="shared" si="51"/>
        <v>0</v>
      </c>
      <c r="DZ97" s="50">
        <f t="shared" si="51"/>
        <v>0</v>
      </c>
      <c r="EA97" s="50">
        <f t="shared" si="51"/>
        <v>0</v>
      </c>
      <c r="EB97" s="50">
        <f t="shared" ref="EB97:FX97" si="52">ROUND(EB32*2*$A$83,2)</f>
        <v>0</v>
      </c>
      <c r="EC97" s="50">
        <f t="shared" si="52"/>
        <v>0</v>
      </c>
      <c r="ED97" s="50">
        <f t="shared" si="52"/>
        <v>0</v>
      </c>
      <c r="EE97" s="50">
        <f t="shared" si="52"/>
        <v>0</v>
      </c>
      <c r="EF97" s="50">
        <f t="shared" si="52"/>
        <v>0</v>
      </c>
      <c r="EG97" s="50">
        <f t="shared" si="52"/>
        <v>0</v>
      </c>
      <c r="EH97" s="50">
        <f t="shared" si="52"/>
        <v>0</v>
      </c>
      <c r="EI97" s="50">
        <f t="shared" si="52"/>
        <v>0</v>
      </c>
      <c r="EJ97" s="50">
        <f t="shared" si="52"/>
        <v>0</v>
      </c>
      <c r="EK97" s="50">
        <f t="shared" si="52"/>
        <v>0</v>
      </c>
      <c r="EL97" s="50">
        <f t="shared" si="52"/>
        <v>0</v>
      </c>
      <c r="EM97" s="50">
        <f t="shared" si="52"/>
        <v>0</v>
      </c>
      <c r="EN97" s="50">
        <f t="shared" si="52"/>
        <v>0</v>
      </c>
      <c r="EO97" s="50">
        <f t="shared" si="52"/>
        <v>0</v>
      </c>
      <c r="EP97" s="50">
        <f t="shared" si="52"/>
        <v>0</v>
      </c>
      <c r="EQ97" s="50">
        <f t="shared" si="52"/>
        <v>0</v>
      </c>
      <c r="ER97" s="50">
        <f t="shared" si="52"/>
        <v>0</v>
      </c>
      <c r="ES97" s="50">
        <f t="shared" si="52"/>
        <v>0</v>
      </c>
      <c r="ET97" s="50">
        <f t="shared" si="52"/>
        <v>0</v>
      </c>
      <c r="EU97" s="50">
        <f t="shared" si="52"/>
        <v>0</v>
      </c>
      <c r="EV97" s="50">
        <f t="shared" si="52"/>
        <v>0</v>
      </c>
      <c r="EW97" s="50">
        <f t="shared" si="52"/>
        <v>0</v>
      </c>
      <c r="EX97" s="50">
        <f t="shared" si="52"/>
        <v>0</v>
      </c>
      <c r="EY97" s="50">
        <f t="shared" si="52"/>
        <v>0</v>
      </c>
      <c r="EZ97" s="50">
        <f t="shared" si="52"/>
        <v>0</v>
      </c>
      <c r="FA97" s="50">
        <f t="shared" si="52"/>
        <v>0</v>
      </c>
      <c r="FB97" s="50">
        <f t="shared" si="52"/>
        <v>0</v>
      </c>
      <c r="FC97" s="50">
        <f t="shared" si="52"/>
        <v>0</v>
      </c>
      <c r="FD97" s="50">
        <f t="shared" si="52"/>
        <v>0</v>
      </c>
      <c r="FE97" s="50">
        <f t="shared" si="52"/>
        <v>0</v>
      </c>
      <c r="FF97" s="50">
        <f t="shared" si="52"/>
        <v>0</v>
      </c>
      <c r="FG97" s="50">
        <f t="shared" si="52"/>
        <v>0</v>
      </c>
      <c r="FH97" s="50">
        <f t="shared" si="52"/>
        <v>0</v>
      </c>
      <c r="FI97" s="50">
        <f t="shared" si="52"/>
        <v>0</v>
      </c>
      <c r="FJ97" s="50">
        <f t="shared" si="52"/>
        <v>0</v>
      </c>
      <c r="FK97" s="50">
        <f t="shared" si="52"/>
        <v>0</v>
      </c>
      <c r="FL97" s="50">
        <f t="shared" si="52"/>
        <v>0</v>
      </c>
      <c r="FM97" s="50">
        <f t="shared" si="52"/>
        <v>0</v>
      </c>
      <c r="FN97" s="50">
        <f t="shared" si="52"/>
        <v>0</v>
      </c>
      <c r="FO97" s="50">
        <f t="shared" si="52"/>
        <v>0</v>
      </c>
      <c r="FP97" s="50">
        <f t="shared" si="52"/>
        <v>0</v>
      </c>
      <c r="FQ97" s="50">
        <f t="shared" si="52"/>
        <v>0</v>
      </c>
      <c r="FR97" s="50">
        <f t="shared" si="52"/>
        <v>0</v>
      </c>
      <c r="FS97" s="50">
        <f t="shared" si="52"/>
        <v>0</v>
      </c>
      <c r="FT97" s="50">
        <f t="shared" si="52"/>
        <v>0</v>
      </c>
      <c r="FU97" s="50">
        <f t="shared" si="52"/>
        <v>0</v>
      </c>
      <c r="FV97" s="50">
        <f t="shared" si="52"/>
        <v>0</v>
      </c>
      <c r="FW97" s="50">
        <f t="shared" si="52"/>
        <v>0</v>
      </c>
      <c r="FX97" s="50">
        <f t="shared" si="52"/>
        <v>0</v>
      </c>
      <c r="FY97" s="23"/>
      <c r="FZ97" s="50">
        <f>SUM(C97:FY97)</f>
        <v>27.200000000000003</v>
      </c>
      <c r="GA97" s="20"/>
      <c r="GB97" s="23"/>
      <c r="GC97" s="23"/>
      <c r="GD97" s="23"/>
      <c r="GE97" s="23"/>
      <c r="GF97" s="7"/>
      <c r="GG97" s="7"/>
      <c r="GH97" s="18"/>
      <c r="GI97" s="18"/>
      <c r="GJ97" s="18"/>
      <c r="GK97" s="18"/>
      <c r="GL97" s="18"/>
      <c r="GM97" s="18"/>
      <c r="GN97" s="24"/>
      <c r="GO97" s="24"/>
    </row>
    <row r="98" spans="1:256" x14ac:dyDescent="0.2">
      <c r="A98" s="6" t="s">
        <v>576</v>
      </c>
      <c r="B98" s="7" t="s">
        <v>577</v>
      </c>
      <c r="C98" s="29">
        <f t="shared" ref="C98:BN98" si="53">ROUND(IF(AND((C90+C93+C94+C95+C96+C97)&lt;50,(C13=0)),50,(C90+C93+C94+C95+C96+C97)),1)</f>
        <v>6569</v>
      </c>
      <c r="D98" s="29">
        <f t="shared" si="53"/>
        <v>41628.400000000001</v>
      </c>
      <c r="E98" s="29">
        <f t="shared" si="53"/>
        <v>6922.1</v>
      </c>
      <c r="F98" s="29">
        <f t="shared" si="53"/>
        <v>20539.5</v>
      </c>
      <c r="G98" s="29">
        <f t="shared" si="53"/>
        <v>1220</v>
      </c>
      <c r="H98" s="29">
        <f t="shared" si="53"/>
        <v>1109</v>
      </c>
      <c r="I98" s="29">
        <f t="shared" si="53"/>
        <v>9613.4</v>
      </c>
      <c r="J98" s="29">
        <f t="shared" si="53"/>
        <v>2356.4</v>
      </c>
      <c r="K98" s="29">
        <f t="shared" si="53"/>
        <v>268.2</v>
      </c>
      <c r="L98" s="29">
        <f t="shared" si="53"/>
        <v>2451.4</v>
      </c>
      <c r="M98" s="29">
        <f t="shared" si="53"/>
        <v>1226.9000000000001</v>
      </c>
      <c r="N98" s="29">
        <f t="shared" si="53"/>
        <v>53644.5</v>
      </c>
      <c r="O98" s="29">
        <f t="shared" si="53"/>
        <v>14278.7</v>
      </c>
      <c r="P98" s="29">
        <f t="shared" si="53"/>
        <v>273.5</v>
      </c>
      <c r="Q98" s="29">
        <f t="shared" si="53"/>
        <v>38900.6</v>
      </c>
      <c r="R98" s="29">
        <f t="shared" si="53"/>
        <v>496</v>
      </c>
      <c r="S98" s="29">
        <f t="shared" si="53"/>
        <v>1695.9</v>
      </c>
      <c r="T98" s="29">
        <f t="shared" si="53"/>
        <v>147.5</v>
      </c>
      <c r="U98" s="29">
        <f t="shared" si="53"/>
        <v>60</v>
      </c>
      <c r="V98" s="29">
        <f t="shared" si="53"/>
        <v>280.89999999999998</v>
      </c>
      <c r="W98" s="29">
        <f t="shared" si="53"/>
        <v>146.69999999999999</v>
      </c>
      <c r="X98" s="29">
        <f t="shared" si="53"/>
        <v>50</v>
      </c>
      <c r="Y98" s="29">
        <f t="shared" si="53"/>
        <v>471.4</v>
      </c>
      <c r="Z98" s="29">
        <f t="shared" si="53"/>
        <v>233.2</v>
      </c>
      <c r="AA98" s="29">
        <f t="shared" si="53"/>
        <v>31069.200000000001</v>
      </c>
      <c r="AB98" s="29">
        <f t="shared" si="53"/>
        <v>29068</v>
      </c>
      <c r="AC98" s="29">
        <f t="shared" si="53"/>
        <v>1013</v>
      </c>
      <c r="AD98" s="29">
        <f t="shared" si="53"/>
        <v>1412</v>
      </c>
      <c r="AE98" s="29">
        <f t="shared" si="53"/>
        <v>101.9</v>
      </c>
      <c r="AF98" s="29">
        <f t="shared" si="53"/>
        <v>178</v>
      </c>
      <c r="AG98" s="29">
        <f t="shared" si="53"/>
        <v>685.9</v>
      </c>
      <c r="AH98" s="29">
        <f t="shared" si="53"/>
        <v>1060</v>
      </c>
      <c r="AI98" s="29">
        <f t="shared" si="53"/>
        <v>356</v>
      </c>
      <c r="AJ98" s="29">
        <f t="shared" si="53"/>
        <v>162</v>
      </c>
      <c r="AK98" s="29">
        <f t="shared" si="53"/>
        <v>214.4</v>
      </c>
      <c r="AL98" s="29">
        <f t="shared" si="53"/>
        <v>277.7</v>
      </c>
      <c r="AM98" s="29">
        <f t="shared" si="53"/>
        <v>442.1</v>
      </c>
      <c r="AN98" s="29">
        <f t="shared" si="53"/>
        <v>354.6</v>
      </c>
      <c r="AO98" s="29">
        <f t="shared" si="53"/>
        <v>4692.7</v>
      </c>
      <c r="AP98" s="29">
        <f t="shared" si="53"/>
        <v>89091.9</v>
      </c>
      <c r="AQ98" s="29">
        <f t="shared" si="53"/>
        <v>244.5</v>
      </c>
      <c r="AR98" s="29">
        <f t="shared" si="53"/>
        <v>63812.3</v>
      </c>
      <c r="AS98" s="29">
        <f t="shared" si="53"/>
        <v>6964.4</v>
      </c>
      <c r="AT98" s="29">
        <f t="shared" si="53"/>
        <v>2249.5</v>
      </c>
      <c r="AU98" s="29">
        <f t="shared" si="53"/>
        <v>264.5</v>
      </c>
      <c r="AV98" s="29">
        <f t="shared" si="53"/>
        <v>310.5</v>
      </c>
      <c r="AW98" s="29">
        <f t="shared" si="53"/>
        <v>259</v>
      </c>
      <c r="AX98" s="29">
        <f t="shared" si="53"/>
        <v>74.5</v>
      </c>
      <c r="AY98" s="29">
        <f t="shared" si="53"/>
        <v>445.4</v>
      </c>
      <c r="AZ98" s="29">
        <f t="shared" si="53"/>
        <v>12998.8</v>
      </c>
      <c r="BA98" s="29">
        <f t="shared" si="53"/>
        <v>9198.1</v>
      </c>
      <c r="BB98" s="29">
        <f t="shared" si="53"/>
        <v>8182</v>
      </c>
      <c r="BC98" s="29">
        <f t="shared" si="53"/>
        <v>28695.599999999999</v>
      </c>
      <c r="BD98" s="29">
        <f t="shared" si="53"/>
        <v>3680</v>
      </c>
      <c r="BE98" s="29">
        <f t="shared" si="53"/>
        <v>1370.3</v>
      </c>
      <c r="BF98" s="29">
        <f t="shared" si="53"/>
        <v>24296.6</v>
      </c>
      <c r="BG98" s="29">
        <f t="shared" si="53"/>
        <v>1031.8</v>
      </c>
      <c r="BH98" s="29">
        <f t="shared" si="53"/>
        <v>563.20000000000005</v>
      </c>
      <c r="BI98" s="29">
        <f t="shared" si="53"/>
        <v>267</v>
      </c>
      <c r="BJ98" s="29">
        <f t="shared" si="53"/>
        <v>6404.8</v>
      </c>
      <c r="BK98" s="29">
        <f t="shared" si="53"/>
        <v>18638.599999999999</v>
      </c>
      <c r="BL98" s="29">
        <f t="shared" si="53"/>
        <v>168.1</v>
      </c>
      <c r="BM98" s="29">
        <f t="shared" si="53"/>
        <v>295</v>
      </c>
      <c r="BN98" s="29">
        <f t="shared" si="53"/>
        <v>3562.6</v>
      </c>
      <c r="BO98" s="29">
        <f t="shared" ref="BO98:BP98" si="54">ROUND(IF(AND((BO90+BO93+BO94+BO95+BO96+BO97)&lt;50,(BO13=0)),50,(BO90+BO93+BO94+BO95+BO96+BO97)),1)</f>
        <v>1383.1</v>
      </c>
      <c r="BP98" s="29">
        <f t="shared" si="54"/>
        <v>204.9</v>
      </c>
      <c r="BQ98" s="29">
        <f>ROUND(IF(AND((BQ90+BQ93+BQ94+BQ95+BQ96+BQ97)&lt;50,(BQ13=0)),50,(BQ90+BQ93+BQ94+BQ95+BQ96+BQ97)),1)</f>
        <v>6179.4</v>
      </c>
      <c r="BR98" s="29">
        <f t="shared" ref="BR98:EC98" si="55">ROUND(IF(AND((BR90+BR93+BR94+BR95+BR96+BR97)&lt;50,(BR13=0)),50,(BR90+BR93+BR94+BR95+BR96+BR97)),1)</f>
        <v>4696.6000000000004</v>
      </c>
      <c r="BS98" s="29">
        <f t="shared" si="55"/>
        <v>1204.0999999999999</v>
      </c>
      <c r="BT98" s="29">
        <f t="shared" si="55"/>
        <v>439.1</v>
      </c>
      <c r="BU98" s="29">
        <f t="shared" si="55"/>
        <v>421.8</v>
      </c>
      <c r="BV98" s="29">
        <f t="shared" si="55"/>
        <v>1297.0999999999999</v>
      </c>
      <c r="BW98" s="29">
        <f t="shared" si="55"/>
        <v>2046.5</v>
      </c>
      <c r="BX98" s="29">
        <f t="shared" si="55"/>
        <v>74.8</v>
      </c>
      <c r="BY98" s="29">
        <f t="shared" si="55"/>
        <v>520</v>
      </c>
      <c r="BZ98" s="29">
        <f t="shared" si="55"/>
        <v>210.7</v>
      </c>
      <c r="CA98" s="29">
        <f t="shared" si="55"/>
        <v>161.6</v>
      </c>
      <c r="CB98" s="29">
        <f t="shared" si="55"/>
        <v>80055.7</v>
      </c>
      <c r="CC98" s="29">
        <f t="shared" si="55"/>
        <v>192</v>
      </c>
      <c r="CD98" s="29">
        <f t="shared" si="55"/>
        <v>88.5</v>
      </c>
      <c r="CE98" s="29">
        <f t="shared" si="55"/>
        <v>148.80000000000001</v>
      </c>
      <c r="CF98" s="29">
        <f t="shared" si="55"/>
        <v>144.5</v>
      </c>
      <c r="CG98" s="29">
        <f t="shared" si="55"/>
        <v>216</v>
      </c>
      <c r="CH98" s="29">
        <f t="shared" si="55"/>
        <v>110.2</v>
      </c>
      <c r="CI98" s="29">
        <f t="shared" si="55"/>
        <v>716.3</v>
      </c>
      <c r="CJ98" s="29">
        <f t="shared" si="55"/>
        <v>987.3</v>
      </c>
      <c r="CK98" s="29">
        <f t="shared" si="55"/>
        <v>4986.5</v>
      </c>
      <c r="CL98" s="29">
        <f t="shared" si="55"/>
        <v>1364.6</v>
      </c>
      <c r="CM98" s="29">
        <f t="shared" si="55"/>
        <v>780.8</v>
      </c>
      <c r="CN98" s="29">
        <f t="shared" si="55"/>
        <v>32047.9</v>
      </c>
      <c r="CO98" s="29">
        <f t="shared" si="55"/>
        <v>15134.1</v>
      </c>
      <c r="CP98" s="29">
        <f t="shared" si="55"/>
        <v>1062.4000000000001</v>
      </c>
      <c r="CQ98" s="29">
        <f t="shared" si="55"/>
        <v>925</v>
      </c>
      <c r="CR98" s="29">
        <f t="shared" si="55"/>
        <v>220</v>
      </c>
      <c r="CS98" s="29">
        <f t="shared" si="55"/>
        <v>350.7</v>
      </c>
      <c r="CT98" s="29">
        <f t="shared" si="55"/>
        <v>107.8</v>
      </c>
      <c r="CU98" s="29">
        <f t="shared" si="55"/>
        <v>83</v>
      </c>
      <c r="CV98" s="29">
        <f t="shared" si="55"/>
        <v>50</v>
      </c>
      <c r="CW98" s="29">
        <f t="shared" si="55"/>
        <v>198.2</v>
      </c>
      <c r="CX98" s="29">
        <f t="shared" si="55"/>
        <v>474.1</v>
      </c>
      <c r="CY98" s="29">
        <f t="shared" si="55"/>
        <v>50</v>
      </c>
      <c r="CZ98" s="29">
        <f t="shared" si="55"/>
        <v>2065.6999999999998</v>
      </c>
      <c r="DA98" s="29">
        <f t="shared" si="55"/>
        <v>205.5</v>
      </c>
      <c r="DB98" s="29">
        <f t="shared" si="55"/>
        <v>311.5</v>
      </c>
      <c r="DC98" s="29">
        <f t="shared" si="55"/>
        <v>152.80000000000001</v>
      </c>
      <c r="DD98" s="29">
        <f t="shared" si="55"/>
        <v>163.5</v>
      </c>
      <c r="DE98" s="29">
        <f t="shared" si="55"/>
        <v>382</v>
      </c>
      <c r="DF98" s="29">
        <f t="shared" si="55"/>
        <v>21909.9</v>
      </c>
      <c r="DG98" s="29">
        <f t="shared" si="55"/>
        <v>88.3</v>
      </c>
      <c r="DH98" s="29">
        <f t="shared" si="55"/>
        <v>2078.9</v>
      </c>
      <c r="DI98" s="29">
        <f t="shared" si="55"/>
        <v>2692.6</v>
      </c>
      <c r="DJ98" s="29">
        <f t="shared" si="55"/>
        <v>678</v>
      </c>
      <c r="DK98" s="29">
        <f t="shared" si="55"/>
        <v>467</v>
      </c>
      <c r="DL98" s="29">
        <f t="shared" si="55"/>
        <v>5884.1</v>
      </c>
      <c r="DM98" s="29">
        <f t="shared" si="55"/>
        <v>257.5</v>
      </c>
      <c r="DN98" s="29">
        <f t="shared" si="55"/>
        <v>1411.9</v>
      </c>
      <c r="DO98" s="29">
        <f t="shared" si="55"/>
        <v>3282.5</v>
      </c>
      <c r="DP98" s="29">
        <f t="shared" si="55"/>
        <v>210.5</v>
      </c>
      <c r="DQ98" s="29">
        <f t="shared" si="55"/>
        <v>798.5</v>
      </c>
      <c r="DR98" s="29">
        <f t="shared" si="55"/>
        <v>1450.2</v>
      </c>
      <c r="DS98" s="29">
        <f t="shared" si="55"/>
        <v>782.6</v>
      </c>
      <c r="DT98" s="29">
        <f t="shared" si="55"/>
        <v>160.69999999999999</v>
      </c>
      <c r="DU98" s="29">
        <f t="shared" si="55"/>
        <v>382.4</v>
      </c>
      <c r="DV98" s="29">
        <f t="shared" si="55"/>
        <v>224</v>
      </c>
      <c r="DW98" s="29">
        <f t="shared" si="55"/>
        <v>331.8</v>
      </c>
      <c r="DX98" s="29">
        <f t="shared" si="55"/>
        <v>178</v>
      </c>
      <c r="DY98" s="29">
        <f t="shared" si="55"/>
        <v>325.7</v>
      </c>
      <c r="DZ98" s="29">
        <f t="shared" si="55"/>
        <v>816</v>
      </c>
      <c r="EA98" s="29">
        <f t="shared" si="55"/>
        <v>614.29999999999995</v>
      </c>
      <c r="EB98" s="29">
        <f t="shared" si="55"/>
        <v>602.79999999999995</v>
      </c>
      <c r="EC98" s="29">
        <f t="shared" si="55"/>
        <v>320.3</v>
      </c>
      <c r="ED98" s="29">
        <f t="shared" ref="ED98:FX98" si="56">ROUND(IF(AND((ED90+ED93+ED94+ED95+ED96+ED97)&lt;50,(ED13=0)),50,(ED90+ED93+ED94+ED95+ED96+ED97)),1)</f>
        <v>1653</v>
      </c>
      <c r="EE98" s="29">
        <f t="shared" si="56"/>
        <v>186.8</v>
      </c>
      <c r="EF98" s="29">
        <f t="shared" si="56"/>
        <v>1514.5</v>
      </c>
      <c r="EG98" s="29">
        <f t="shared" si="56"/>
        <v>285</v>
      </c>
      <c r="EH98" s="29">
        <f t="shared" si="56"/>
        <v>256.60000000000002</v>
      </c>
      <c r="EI98" s="29">
        <f t="shared" si="56"/>
        <v>15769</v>
      </c>
      <c r="EJ98" s="29">
        <f t="shared" si="56"/>
        <v>9900</v>
      </c>
      <c r="EK98" s="29">
        <f t="shared" si="56"/>
        <v>699.4</v>
      </c>
      <c r="EL98" s="29">
        <f t="shared" si="56"/>
        <v>477.1</v>
      </c>
      <c r="EM98" s="29">
        <f t="shared" si="56"/>
        <v>426.7</v>
      </c>
      <c r="EN98" s="29">
        <f t="shared" si="56"/>
        <v>1000</v>
      </c>
      <c r="EO98" s="29">
        <f t="shared" si="56"/>
        <v>360.6</v>
      </c>
      <c r="EP98" s="29">
        <f t="shared" si="56"/>
        <v>406</v>
      </c>
      <c r="EQ98" s="29">
        <f t="shared" si="56"/>
        <v>2758.5</v>
      </c>
      <c r="ER98" s="29">
        <f t="shared" si="56"/>
        <v>311</v>
      </c>
      <c r="ES98" s="29">
        <f t="shared" si="56"/>
        <v>161.30000000000001</v>
      </c>
      <c r="ET98" s="29">
        <f t="shared" si="56"/>
        <v>227.1</v>
      </c>
      <c r="EU98" s="29">
        <f t="shared" si="56"/>
        <v>622.4</v>
      </c>
      <c r="EV98" s="29">
        <f t="shared" si="56"/>
        <v>81</v>
      </c>
      <c r="EW98" s="29">
        <f t="shared" si="56"/>
        <v>905.3</v>
      </c>
      <c r="EX98" s="29">
        <f t="shared" si="56"/>
        <v>191.3</v>
      </c>
      <c r="EY98" s="29">
        <f t="shared" si="56"/>
        <v>244.2</v>
      </c>
      <c r="EZ98" s="29">
        <f t="shared" si="56"/>
        <v>142.6</v>
      </c>
      <c r="FA98" s="29">
        <f t="shared" si="56"/>
        <v>3538</v>
      </c>
      <c r="FB98" s="29">
        <f t="shared" si="56"/>
        <v>347</v>
      </c>
      <c r="FC98" s="29">
        <f t="shared" si="56"/>
        <v>2104.3000000000002</v>
      </c>
      <c r="FD98" s="29">
        <f t="shared" si="56"/>
        <v>416</v>
      </c>
      <c r="FE98" s="29">
        <f t="shared" si="56"/>
        <v>101.3</v>
      </c>
      <c r="FF98" s="29">
        <f t="shared" si="56"/>
        <v>217.7</v>
      </c>
      <c r="FG98" s="29">
        <f t="shared" si="56"/>
        <v>132</v>
      </c>
      <c r="FH98" s="29">
        <f t="shared" si="56"/>
        <v>84</v>
      </c>
      <c r="FI98" s="29">
        <f t="shared" si="56"/>
        <v>1869.7</v>
      </c>
      <c r="FJ98" s="29">
        <f t="shared" si="56"/>
        <v>2049.5</v>
      </c>
      <c r="FK98" s="29">
        <f t="shared" si="56"/>
        <v>2573.5</v>
      </c>
      <c r="FL98" s="29">
        <f t="shared" si="56"/>
        <v>7929</v>
      </c>
      <c r="FM98" s="29">
        <f t="shared" si="56"/>
        <v>3767</v>
      </c>
      <c r="FN98" s="29">
        <f t="shared" si="56"/>
        <v>22067.1</v>
      </c>
      <c r="FO98" s="29">
        <f t="shared" si="56"/>
        <v>1127.3</v>
      </c>
      <c r="FP98" s="29">
        <f t="shared" si="56"/>
        <v>2365</v>
      </c>
      <c r="FQ98" s="29">
        <f t="shared" si="56"/>
        <v>1041.5</v>
      </c>
      <c r="FR98" s="29">
        <f t="shared" si="56"/>
        <v>182.5</v>
      </c>
      <c r="FS98" s="29">
        <f t="shared" si="56"/>
        <v>204</v>
      </c>
      <c r="FT98" s="29">
        <f t="shared" si="56"/>
        <v>70.3</v>
      </c>
      <c r="FU98" s="29">
        <f t="shared" si="56"/>
        <v>853.8</v>
      </c>
      <c r="FV98" s="29">
        <f t="shared" si="56"/>
        <v>721.2</v>
      </c>
      <c r="FW98" s="29">
        <f t="shared" si="56"/>
        <v>190.6</v>
      </c>
      <c r="FX98" s="29">
        <f t="shared" si="56"/>
        <v>58.2</v>
      </c>
      <c r="FY98" s="23"/>
      <c r="FZ98" s="23">
        <f t="shared" ref="FZ98:FZ105" si="57">SUM(C98:FX98)</f>
        <v>859893.20000000019</v>
      </c>
      <c r="GA98" s="20"/>
      <c r="GB98" s="23"/>
      <c r="GC98" s="23"/>
      <c r="GD98" s="23"/>
      <c r="GE98" s="23"/>
      <c r="GF98" s="7"/>
      <c r="GG98" s="7"/>
      <c r="GH98" s="18"/>
      <c r="GI98" s="18"/>
      <c r="GJ98" s="18"/>
      <c r="GK98" s="18"/>
      <c r="GL98" s="18"/>
      <c r="GM98" s="18"/>
      <c r="GN98" s="24"/>
      <c r="GO98" s="24"/>
    </row>
    <row r="99" spans="1:256" x14ac:dyDescent="0.2">
      <c r="A99" s="6" t="s">
        <v>578</v>
      </c>
      <c r="B99" s="7" t="s">
        <v>579</v>
      </c>
      <c r="C99" s="23">
        <f t="shared" ref="C99:BN99" si="58">C14</f>
        <v>1</v>
      </c>
      <c r="D99" s="23">
        <f t="shared" si="58"/>
        <v>6</v>
      </c>
      <c r="E99" s="23">
        <f t="shared" si="58"/>
        <v>1</v>
      </c>
      <c r="F99" s="23">
        <f t="shared" si="58"/>
        <v>0</v>
      </c>
      <c r="G99" s="23">
        <f t="shared" si="58"/>
        <v>1</v>
      </c>
      <c r="H99" s="23">
        <f t="shared" si="58"/>
        <v>3</v>
      </c>
      <c r="I99" s="23">
        <f t="shared" si="58"/>
        <v>4</v>
      </c>
      <c r="J99" s="23">
        <f t="shared" si="58"/>
        <v>0</v>
      </c>
      <c r="K99" s="23">
        <f t="shared" si="58"/>
        <v>0</v>
      </c>
      <c r="L99" s="23">
        <f t="shared" si="58"/>
        <v>1</v>
      </c>
      <c r="M99" s="23">
        <f t="shared" si="58"/>
        <v>0</v>
      </c>
      <c r="N99" s="23">
        <f t="shared" si="58"/>
        <v>22</v>
      </c>
      <c r="O99" s="23">
        <f t="shared" si="58"/>
        <v>0</v>
      </c>
      <c r="P99" s="23">
        <f t="shared" si="58"/>
        <v>0</v>
      </c>
      <c r="Q99" s="23">
        <f t="shared" si="58"/>
        <v>67</v>
      </c>
      <c r="R99" s="23">
        <f t="shared" si="58"/>
        <v>1.5</v>
      </c>
      <c r="S99" s="23">
        <f t="shared" si="58"/>
        <v>0</v>
      </c>
      <c r="T99" s="23">
        <f t="shared" si="58"/>
        <v>0</v>
      </c>
      <c r="U99" s="23">
        <f t="shared" si="58"/>
        <v>0</v>
      </c>
      <c r="V99" s="23">
        <f t="shared" si="58"/>
        <v>0</v>
      </c>
      <c r="W99" s="23">
        <f t="shared" si="58"/>
        <v>0</v>
      </c>
      <c r="X99" s="23">
        <f t="shared" si="58"/>
        <v>0</v>
      </c>
      <c r="Y99" s="23">
        <f t="shared" si="58"/>
        <v>0</v>
      </c>
      <c r="Z99" s="23">
        <f t="shared" si="58"/>
        <v>0</v>
      </c>
      <c r="AA99" s="23">
        <f t="shared" si="58"/>
        <v>0</v>
      </c>
      <c r="AB99" s="23">
        <f t="shared" si="58"/>
        <v>3</v>
      </c>
      <c r="AC99" s="23">
        <f t="shared" si="58"/>
        <v>0</v>
      </c>
      <c r="AD99" s="23">
        <f t="shared" si="58"/>
        <v>0</v>
      </c>
      <c r="AE99" s="23">
        <f t="shared" si="58"/>
        <v>1</v>
      </c>
      <c r="AF99" s="23">
        <f t="shared" si="58"/>
        <v>0</v>
      </c>
      <c r="AG99" s="23">
        <f t="shared" si="58"/>
        <v>0</v>
      </c>
      <c r="AH99" s="23">
        <f t="shared" si="58"/>
        <v>0</v>
      </c>
      <c r="AI99" s="23">
        <f t="shared" si="58"/>
        <v>0</v>
      </c>
      <c r="AJ99" s="23">
        <f t="shared" si="58"/>
        <v>0</v>
      </c>
      <c r="AK99" s="23">
        <f t="shared" si="58"/>
        <v>0</v>
      </c>
      <c r="AL99" s="23">
        <f t="shared" si="58"/>
        <v>0</v>
      </c>
      <c r="AM99" s="23">
        <f t="shared" si="58"/>
        <v>0</v>
      </c>
      <c r="AN99" s="23">
        <f t="shared" si="58"/>
        <v>0</v>
      </c>
      <c r="AO99" s="23">
        <f t="shared" si="58"/>
        <v>0</v>
      </c>
      <c r="AP99" s="23">
        <f t="shared" si="58"/>
        <v>79.5</v>
      </c>
      <c r="AQ99" s="23">
        <f t="shared" si="58"/>
        <v>0</v>
      </c>
      <c r="AR99" s="23">
        <f t="shared" si="58"/>
        <v>5</v>
      </c>
      <c r="AS99" s="23">
        <f t="shared" si="58"/>
        <v>2</v>
      </c>
      <c r="AT99" s="23">
        <f t="shared" si="58"/>
        <v>1</v>
      </c>
      <c r="AU99" s="23">
        <f t="shared" si="58"/>
        <v>0</v>
      </c>
      <c r="AV99" s="23">
        <f t="shared" si="58"/>
        <v>0</v>
      </c>
      <c r="AW99" s="23">
        <f t="shared" si="58"/>
        <v>0</v>
      </c>
      <c r="AX99" s="23">
        <f t="shared" si="58"/>
        <v>0</v>
      </c>
      <c r="AY99" s="23">
        <f t="shared" si="58"/>
        <v>0</v>
      </c>
      <c r="AZ99" s="23">
        <f t="shared" si="58"/>
        <v>0</v>
      </c>
      <c r="BA99" s="23">
        <f t="shared" si="58"/>
        <v>2</v>
      </c>
      <c r="BB99" s="23">
        <f t="shared" si="58"/>
        <v>1</v>
      </c>
      <c r="BC99" s="23">
        <f t="shared" si="58"/>
        <v>6.5</v>
      </c>
      <c r="BD99" s="23">
        <f t="shared" si="58"/>
        <v>0</v>
      </c>
      <c r="BE99" s="23">
        <f t="shared" si="58"/>
        <v>0</v>
      </c>
      <c r="BF99" s="23">
        <f t="shared" si="58"/>
        <v>16.5</v>
      </c>
      <c r="BG99" s="23">
        <f t="shared" si="58"/>
        <v>1</v>
      </c>
      <c r="BH99" s="23">
        <f t="shared" si="58"/>
        <v>2</v>
      </c>
      <c r="BI99" s="23">
        <f t="shared" si="58"/>
        <v>0</v>
      </c>
      <c r="BJ99" s="23">
        <f t="shared" si="58"/>
        <v>4</v>
      </c>
      <c r="BK99" s="23">
        <f t="shared" si="58"/>
        <v>29.5</v>
      </c>
      <c r="BL99" s="23">
        <f t="shared" si="58"/>
        <v>8</v>
      </c>
      <c r="BM99" s="23">
        <f t="shared" si="58"/>
        <v>3</v>
      </c>
      <c r="BN99" s="23">
        <f t="shared" si="58"/>
        <v>8</v>
      </c>
      <c r="BO99" s="23">
        <f t="shared" ref="BO99:DZ99" si="59">BO14</f>
        <v>0</v>
      </c>
      <c r="BP99" s="23">
        <f t="shared" si="59"/>
        <v>0</v>
      </c>
      <c r="BQ99" s="23">
        <f t="shared" si="59"/>
        <v>0</v>
      </c>
      <c r="BR99" s="23">
        <f t="shared" si="59"/>
        <v>1</v>
      </c>
      <c r="BS99" s="23">
        <f t="shared" si="59"/>
        <v>0</v>
      </c>
      <c r="BT99" s="23">
        <f t="shared" si="59"/>
        <v>0</v>
      </c>
      <c r="BU99" s="23">
        <f t="shared" si="59"/>
        <v>0</v>
      </c>
      <c r="BV99" s="23">
        <f t="shared" si="59"/>
        <v>0</v>
      </c>
      <c r="BW99" s="23">
        <f t="shared" si="59"/>
        <v>0</v>
      </c>
      <c r="BX99" s="23">
        <f t="shared" si="59"/>
        <v>0</v>
      </c>
      <c r="BY99" s="23">
        <f t="shared" si="59"/>
        <v>0</v>
      </c>
      <c r="BZ99" s="23">
        <f t="shared" si="59"/>
        <v>0</v>
      </c>
      <c r="CA99" s="23">
        <f t="shared" si="59"/>
        <v>0</v>
      </c>
      <c r="CB99" s="23">
        <f t="shared" si="59"/>
        <v>40</v>
      </c>
      <c r="CC99" s="23">
        <f t="shared" si="59"/>
        <v>0</v>
      </c>
      <c r="CD99" s="23">
        <f t="shared" si="59"/>
        <v>0</v>
      </c>
      <c r="CE99" s="23">
        <f t="shared" si="59"/>
        <v>0</v>
      </c>
      <c r="CF99" s="23">
        <f t="shared" si="59"/>
        <v>0</v>
      </c>
      <c r="CG99" s="23">
        <f t="shared" si="59"/>
        <v>0</v>
      </c>
      <c r="CH99" s="23">
        <f t="shared" si="59"/>
        <v>0</v>
      </c>
      <c r="CI99" s="23">
        <f t="shared" si="59"/>
        <v>0</v>
      </c>
      <c r="CJ99" s="23">
        <f t="shared" si="59"/>
        <v>0</v>
      </c>
      <c r="CK99" s="23">
        <f t="shared" si="59"/>
        <v>0</v>
      </c>
      <c r="CL99" s="23">
        <f t="shared" si="59"/>
        <v>0</v>
      </c>
      <c r="CM99" s="23">
        <f t="shared" si="59"/>
        <v>0</v>
      </c>
      <c r="CN99" s="23">
        <f t="shared" si="59"/>
        <v>88.5</v>
      </c>
      <c r="CO99" s="23">
        <f t="shared" si="59"/>
        <v>21</v>
      </c>
      <c r="CP99" s="23">
        <f t="shared" si="59"/>
        <v>1</v>
      </c>
      <c r="CQ99" s="23">
        <f t="shared" si="59"/>
        <v>0</v>
      </c>
      <c r="CR99" s="23">
        <f t="shared" si="59"/>
        <v>0</v>
      </c>
      <c r="CS99" s="23">
        <f t="shared" si="59"/>
        <v>0</v>
      </c>
      <c r="CT99" s="23">
        <f t="shared" si="59"/>
        <v>0</v>
      </c>
      <c r="CU99" s="23">
        <f t="shared" si="59"/>
        <v>2</v>
      </c>
      <c r="CV99" s="23">
        <f t="shared" si="59"/>
        <v>0</v>
      </c>
      <c r="CW99" s="23">
        <f t="shared" si="59"/>
        <v>0</v>
      </c>
      <c r="CX99" s="23">
        <f t="shared" si="59"/>
        <v>0</v>
      </c>
      <c r="CY99" s="23">
        <f t="shared" si="59"/>
        <v>0</v>
      </c>
      <c r="CZ99" s="23">
        <f t="shared" si="59"/>
        <v>0</v>
      </c>
      <c r="DA99" s="23">
        <f t="shared" si="59"/>
        <v>0</v>
      </c>
      <c r="DB99" s="23">
        <f t="shared" si="59"/>
        <v>0</v>
      </c>
      <c r="DC99" s="23">
        <f t="shared" si="59"/>
        <v>0</v>
      </c>
      <c r="DD99" s="23">
        <f t="shared" si="59"/>
        <v>0</v>
      </c>
      <c r="DE99" s="23">
        <f t="shared" si="59"/>
        <v>0</v>
      </c>
      <c r="DF99" s="23">
        <f t="shared" si="59"/>
        <v>20</v>
      </c>
      <c r="DG99" s="23">
        <f t="shared" si="59"/>
        <v>0</v>
      </c>
      <c r="DH99" s="23">
        <f t="shared" si="59"/>
        <v>0</v>
      </c>
      <c r="DI99" s="23">
        <f t="shared" si="59"/>
        <v>3</v>
      </c>
      <c r="DJ99" s="23">
        <f t="shared" si="59"/>
        <v>0</v>
      </c>
      <c r="DK99" s="23">
        <f t="shared" si="59"/>
        <v>0</v>
      </c>
      <c r="DL99" s="23">
        <f t="shared" si="59"/>
        <v>0</v>
      </c>
      <c r="DM99" s="23">
        <f t="shared" si="59"/>
        <v>0</v>
      </c>
      <c r="DN99" s="23">
        <f t="shared" si="59"/>
        <v>0</v>
      </c>
      <c r="DO99" s="23">
        <f t="shared" si="59"/>
        <v>0</v>
      </c>
      <c r="DP99" s="23">
        <f t="shared" si="59"/>
        <v>0</v>
      </c>
      <c r="DQ99" s="23">
        <f t="shared" si="59"/>
        <v>0</v>
      </c>
      <c r="DR99" s="23">
        <f t="shared" si="59"/>
        <v>0</v>
      </c>
      <c r="DS99" s="23">
        <f t="shared" si="59"/>
        <v>0</v>
      </c>
      <c r="DT99" s="23">
        <f t="shared" si="59"/>
        <v>0</v>
      </c>
      <c r="DU99" s="23">
        <f t="shared" si="59"/>
        <v>0</v>
      </c>
      <c r="DV99" s="23">
        <f t="shared" si="59"/>
        <v>0</v>
      </c>
      <c r="DW99" s="23">
        <f t="shared" si="59"/>
        <v>0</v>
      </c>
      <c r="DX99" s="23">
        <f t="shared" si="59"/>
        <v>0</v>
      </c>
      <c r="DY99" s="23">
        <f t="shared" si="59"/>
        <v>0</v>
      </c>
      <c r="DZ99" s="23">
        <f t="shared" si="59"/>
        <v>1</v>
      </c>
      <c r="EA99" s="23">
        <f t="shared" ref="EA99:FX99" si="60">EA14</f>
        <v>0</v>
      </c>
      <c r="EB99" s="23">
        <f t="shared" si="60"/>
        <v>0</v>
      </c>
      <c r="EC99" s="23">
        <f t="shared" si="60"/>
        <v>0</v>
      </c>
      <c r="ED99" s="23">
        <f t="shared" si="60"/>
        <v>0</v>
      </c>
      <c r="EE99" s="23">
        <f t="shared" si="60"/>
        <v>0</v>
      </c>
      <c r="EF99" s="23">
        <f t="shared" si="60"/>
        <v>2.5</v>
      </c>
      <c r="EG99" s="23">
        <f t="shared" si="60"/>
        <v>0</v>
      </c>
      <c r="EH99" s="23">
        <f t="shared" si="60"/>
        <v>1</v>
      </c>
      <c r="EI99" s="23">
        <f t="shared" si="60"/>
        <v>3</v>
      </c>
      <c r="EJ99" s="23">
        <f t="shared" si="60"/>
        <v>11</v>
      </c>
      <c r="EK99" s="23">
        <f t="shared" si="60"/>
        <v>0</v>
      </c>
      <c r="EL99" s="23">
        <f t="shared" si="60"/>
        <v>0</v>
      </c>
      <c r="EM99" s="23">
        <f t="shared" si="60"/>
        <v>1</v>
      </c>
      <c r="EN99" s="23">
        <f t="shared" si="60"/>
        <v>0</v>
      </c>
      <c r="EO99" s="23">
        <f t="shared" si="60"/>
        <v>0</v>
      </c>
      <c r="EP99" s="23">
        <f t="shared" si="60"/>
        <v>0</v>
      </c>
      <c r="EQ99" s="23">
        <f t="shared" si="60"/>
        <v>0</v>
      </c>
      <c r="ER99" s="23">
        <f t="shared" si="60"/>
        <v>1</v>
      </c>
      <c r="ES99" s="23">
        <f t="shared" si="60"/>
        <v>0</v>
      </c>
      <c r="ET99" s="23">
        <f t="shared" si="60"/>
        <v>0</v>
      </c>
      <c r="EU99" s="23">
        <f t="shared" si="60"/>
        <v>0</v>
      </c>
      <c r="EV99" s="23">
        <f t="shared" si="60"/>
        <v>5</v>
      </c>
      <c r="EW99" s="23">
        <f t="shared" si="60"/>
        <v>0</v>
      </c>
      <c r="EX99" s="23">
        <f t="shared" si="60"/>
        <v>0</v>
      </c>
      <c r="EY99" s="23">
        <f t="shared" si="60"/>
        <v>0</v>
      </c>
      <c r="EZ99" s="23">
        <f t="shared" si="60"/>
        <v>0</v>
      </c>
      <c r="FA99" s="23">
        <f t="shared" si="60"/>
        <v>3</v>
      </c>
      <c r="FB99" s="23">
        <f t="shared" si="60"/>
        <v>0</v>
      </c>
      <c r="FC99" s="23">
        <f t="shared" si="60"/>
        <v>2</v>
      </c>
      <c r="FD99" s="23">
        <f t="shared" si="60"/>
        <v>0</v>
      </c>
      <c r="FE99" s="23">
        <f t="shared" si="60"/>
        <v>0</v>
      </c>
      <c r="FF99" s="23">
        <f t="shared" si="60"/>
        <v>0</v>
      </c>
      <c r="FG99" s="23">
        <f t="shared" si="60"/>
        <v>0</v>
      </c>
      <c r="FH99" s="23">
        <f t="shared" si="60"/>
        <v>0</v>
      </c>
      <c r="FI99" s="23">
        <f t="shared" si="60"/>
        <v>0</v>
      </c>
      <c r="FJ99" s="23">
        <f t="shared" si="60"/>
        <v>0</v>
      </c>
      <c r="FK99" s="23">
        <f t="shared" si="60"/>
        <v>0</v>
      </c>
      <c r="FL99" s="23">
        <f t="shared" si="60"/>
        <v>0</v>
      </c>
      <c r="FM99" s="23">
        <f t="shared" si="60"/>
        <v>0</v>
      </c>
      <c r="FN99" s="23">
        <f t="shared" si="60"/>
        <v>6.5</v>
      </c>
      <c r="FO99" s="23">
        <f t="shared" si="60"/>
        <v>0</v>
      </c>
      <c r="FP99" s="23">
        <f t="shared" si="60"/>
        <v>0</v>
      </c>
      <c r="FQ99" s="23">
        <f t="shared" si="60"/>
        <v>0</v>
      </c>
      <c r="FR99" s="23">
        <f t="shared" si="60"/>
        <v>0</v>
      </c>
      <c r="FS99" s="23">
        <f t="shared" si="60"/>
        <v>0</v>
      </c>
      <c r="FT99" s="23">
        <f t="shared" si="60"/>
        <v>0</v>
      </c>
      <c r="FU99" s="23">
        <f t="shared" si="60"/>
        <v>0</v>
      </c>
      <c r="FV99" s="23">
        <f t="shared" si="60"/>
        <v>0</v>
      </c>
      <c r="FW99" s="23">
        <f t="shared" si="60"/>
        <v>0</v>
      </c>
      <c r="FX99" s="23">
        <f t="shared" si="60"/>
        <v>0</v>
      </c>
      <c r="FZ99" s="23">
        <f t="shared" si="57"/>
        <v>494</v>
      </c>
      <c r="GA99" s="20"/>
      <c r="GB99" s="23"/>
      <c r="GC99" s="23"/>
      <c r="GD99" s="23"/>
      <c r="GE99" s="23"/>
      <c r="GF99" s="23"/>
      <c r="GG99" s="7"/>
      <c r="GH99" s="18"/>
      <c r="GI99" s="18"/>
      <c r="GJ99" s="18"/>
      <c r="GK99" s="18"/>
      <c r="GL99" s="18"/>
      <c r="GM99" s="18"/>
      <c r="GN99" s="24"/>
      <c r="GO99" s="24"/>
    </row>
    <row r="100" spans="1:256" x14ac:dyDescent="0.2">
      <c r="A100" s="6" t="s">
        <v>580</v>
      </c>
      <c r="B100" s="7" t="s">
        <v>581</v>
      </c>
      <c r="C100" s="23">
        <f t="shared" ref="C100:BN100" si="61">C35</f>
        <v>0</v>
      </c>
      <c r="D100" s="23">
        <f t="shared" si="61"/>
        <v>6</v>
      </c>
      <c r="E100" s="23">
        <f t="shared" si="61"/>
        <v>0</v>
      </c>
      <c r="F100" s="23">
        <f t="shared" si="61"/>
        <v>0</v>
      </c>
      <c r="G100" s="23">
        <f t="shared" si="61"/>
        <v>0</v>
      </c>
      <c r="H100" s="23">
        <f t="shared" si="61"/>
        <v>0</v>
      </c>
      <c r="I100" s="23">
        <f t="shared" si="61"/>
        <v>0</v>
      </c>
      <c r="J100" s="23">
        <f t="shared" si="61"/>
        <v>0</v>
      </c>
      <c r="K100" s="23">
        <f t="shared" si="61"/>
        <v>0</v>
      </c>
      <c r="L100" s="23">
        <f t="shared" si="61"/>
        <v>0</v>
      </c>
      <c r="M100" s="23">
        <f t="shared" si="61"/>
        <v>0</v>
      </c>
      <c r="N100" s="23">
        <f t="shared" si="61"/>
        <v>0</v>
      </c>
      <c r="O100" s="23">
        <f t="shared" si="61"/>
        <v>0</v>
      </c>
      <c r="P100" s="23">
        <f t="shared" si="61"/>
        <v>0</v>
      </c>
      <c r="Q100" s="23">
        <f t="shared" si="61"/>
        <v>0</v>
      </c>
      <c r="R100" s="23">
        <f t="shared" si="61"/>
        <v>0</v>
      </c>
      <c r="S100" s="23">
        <f t="shared" si="61"/>
        <v>0</v>
      </c>
      <c r="T100" s="23">
        <f t="shared" si="61"/>
        <v>0</v>
      </c>
      <c r="U100" s="23">
        <f t="shared" si="61"/>
        <v>0</v>
      </c>
      <c r="V100" s="23">
        <f t="shared" si="61"/>
        <v>0</v>
      </c>
      <c r="W100" s="23">
        <f t="shared" si="61"/>
        <v>0</v>
      </c>
      <c r="X100" s="23">
        <f t="shared" si="61"/>
        <v>0</v>
      </c>
      <c r="Y100" s="23">
        <f t="shared" si="61"/>
        <v>0</v>
      </c>
      <c r="Z100" s="23">
        <f t="shared" si="61"/>
        <v>0</v>
      </c>
      <c r="AA100" s="23">
        <f t="shared" si="61"/>
        <v>0</v>
      </c>
      <c r="AB100" s="23">
        <f t="shared" si="61"/>
        <v>0</v>
      </c>
      <c r="AC100" s="23">
        <f t="shared" si="61"/>
        <v>0</v>
      </c>
      <c r="AD100" s="23">
        <f t="shared" si="61"/>
        <v>0</v>
      </c>
      <c r="AE100" s="23">
        <f t="shared" si="61"/>
        <v>0</v>
      </c>
      <c r="AF100" s="23">
        <f t="shared" si="61"/>
        <v>0</v>
      </c>
      <c r="AG100" s="23">
        <f t="shared" si="61"/>
        <v>0</v>
      </c>
      <c r="AH100" s="23">
        <f t="shared" si="61"/>
        <v>0</v>
      </c>
      <c r="AI100" s="23">
        <f t="shared" si="61"/>
        <v>0</v>
      </c>
      <c r="AJ100" s="23">
        <f t="shared" si="61"/>
        <v>0</v>
      </c>
      <c r="AK100" s="23">
        <f t="shared" si="61"/>
        <v>0</v>
      </c>
      <c r="AL100" s="23">
        <f t="shared" si="61"/>
        <v>0</v>
      </c>
      <c r="AM100" s="23">
        <f t="shared" si="61"/>
        <v>0</v>
      </c>
      <c r="AN100" s="23">
        <f t="shared" si="61"/>
        <v>0</v>
      </c>
      <c r="AO100" s="23">
        <f t="shared" si="61"/>
        <v>0</v>
      </c>
      <c r="AP100" s="23">
        <f t="shared" si="61"/>
        <v>0</v>
      </c>
      <c r="AQ100" s="23">
        <f t="shared" si="61"/>
        <v>0</v>
      </c>
      <c r="AR100" s="23">
        <f t="shared" si="61"/>
        <v>0</v>
      </c>
      <c r="AS100" s="23">
        <f t="shared" si="61"/>
        <v>0</v>
      </c>
      <c r="AT100" s="23">
        <f t="shared" si="61"/>
        <v>0</v>
      </c>
      <c r="AU100" s="23">
        <f t="shared" si="61"/>
        <v>0</v>
      </c>
      <c r="AV100" s="23">
        <f t="shared" si="61"/>
        <v>0</v>
      </c>
      <c r="AW100" s="23">
        <f t="shared" si="61"/>
        <v>0</v>
      </c>
      <c r="AX100" s="23">
        <f t="shared" si="61"/>
        <v>0</v>
      </c>
      <c r="AY100" s="23">
        <f t="shared" si="61"/>
        <v>0</v>
      </c>
      <c r="AZ100" s="23">
        <f t="shared" si="61"/>
        <v>0</v>
      </c>
      <c r="BA100" s="23">
        <f t="shared" si="61"/>
        <v>0</v>
      </c>
      <c r="BB100" s="23">
        <f t="shared" si="61"/>
        <v>0</v>
      </c>
      <c r="BC100" s="23">
        <f t="shared" si="61"/>
        <v>0</v>
      </c>
      <c r="BD100" s="23">
        <f t="shared" si="61"/>
        <v>0</v>
      </c>
      <c r="BE100" s="23">
        <f t="shared" si="61"/>
        <v>0</v>
      </c>
      <c r="BF100" s="23">
        <f t="shared" si="61"/>
        <v>0</v>
      </c>
      <c r="BG100" s="23">
        <f t="shared" si="61"/>
        <v>0</v>
      </c>
      <c r="BH100" s="23">
        <f t="shared" si="61"/>
        <v>0</v>
      </c>
      <c r="BI100" s="23">
        <f t="shared" si="61"/>
        <v>0</v>
      </c>
      <c r="BJ100" s="23">
        <f t="shared" si="61"/>
        <v>0</v>
      </c>
      <c r="BK100" s="23">
        <f t="shared" si="61"/>
        <v>0</v>
      </c>
      <c r="BL100" s="23">
        <f t="shared" si="61"/>
        <v>0</v>
      </c>
      <c r="BM100" s="23">
        <f t="shared" si="61"/>
        <v>0</v>
      </c>
      <c r="BN100" s="23">
        <f t="shared" si="61"/>
        <v>0</v>
      </c>
      <c r="BO100" s="23">
        <f t="shared" ref="BO100:DZ100" si="62">BO35</f>
        <v>0</v>
      </c>
      <c r="BP100" s="23">
        <f t="shared" si="62"/>
        <v>0</v>
      </c>
      <c r="BQ100" s="23">
        <f t="shared" si="62"/>
        <v>0</v>
      </c>
      <c r="BR100" s="23">
        <f t="shared" si="62"/>
        <v>0</v>
      </c>
      <c r="BS100" s="23">
        <f t="shared" si="62"/>
        <v>0</v>
      </c>
      <c r="BT100" s="23">
        <f t="shared" si="62"/>
        <v>0</v>
      </c>
      <c r="BU100" s="23">
        <f t="shared" si="62"/>
        <v>0</v>
      </c>
      <c r="BV100" s="23">
        <f t="shared" si="62"/>
        <v>0</v>
      </c>
      <c r="BW100" s="23">
        <f t="shared" si="62"/>
        <v>0</v>
      </c>
      <c r="BX100" s="23">
        <f t="shared" si="62"/>
        <v>0</v>
      </c>
      <c r="BY100" s="23">
        <f t="shared" si="62"/>
        <v>0</v>
      </c>
      <c r="BZ100" s="23">
        <f t="shared" si="62"/>
        <v>0</v>
      </c>
      <c r="CA100" s="23">
        <f t="shared" si="62"/>
        <v>0</v>
      </c>
      <c r="CB100" s="23">
        <f t="shared" si="62"/>
        <v>0</v>
      </c>
      <c r="CC100" s="23">
        <f t="shared" si="62"/>
        <v>0</v>
      </c>
      <c r="CD100" s="23">
        <f t="shared" si="62"/>
        <v>0</v>
      </c>
      <c r="CE100" s="23">
        <f t="shared" si="62"/>
        <v>0</v>
      </c>
      <c r="CF100" s="23">
        <f t="shared" si="62"/>
        <v>0</v>
      </c>
      <c r="CG100" s="23">
        <f t="shared" si="62"/>
        <v>0</v>
      </c>
      <c r="CH100" s="23">
        <f t="shared" si="62"/>
        <v>0</v>
      </c>
      <c r="CI100" s="23">
        <f t="shared" si="62"/>
        <v>0</v>
      </c>
      <c r="CJ100" s="23">
        <f t="shared" si="62"/>
        <v>0</v>
      </c>
      <c r="CK100" s="23">
        <f t="shared" si="62"/>
        <v>0</v>
      </c>
      <c r="CL100" s="23">
        <f t="shared" si="62"/>
        <v>0</v>
      </c>
      <c r="CM100" s="23">
        <f t="shared" si="62"/>
        <v>0</v>
      </c>
      <c r="CN100" s="23">
        <f t="shared" si="62"/>
        <v>0</v>
      </c>
      <c r="CO100" s="23">
        <f t="shared" si="62"/>
        <v>0</v>
      </c>
      <c r="CP100" s="23">
        <f t="shared" si="62"/>
        <v>0</v>
      </c>
      <c r="CQ100" s="23">
        <f t="shared" si="62"/>
        <v>0</v>
      </c>
      <c r="CR100" s="23">
        <f t="shared" si="62"/>
        <v>0</v>
      </c>
      <c r="CS100" s="23">
        <f t="shared" si="62"/>
        <v>0</v>
      </c>
      <c r="CT100" s="23">
        <f t="shared" si="62"/>
        <v>0</v>
      </c>
      <c r="CU100" s="23">
        <f t="shared" si="62"/>
        <v>0</v>
      </c>
      <c r="CV100" s="23">
        <f t="shared" si="62"/>
        <v>0</v>
      </c>
      <c r="CW100" s="23">
        <f t="shared" si="62"/>
        <v>0</v>
      </c>
      <c r="CX100" s="23">
        <f t="shared" si="62"/>
        <v>0</v>
      </c>
      <c r="CY100" s="23">
        <f t="shared" si="62"/>
        <v>0</v>
      </c>
      <c r="CZ100" s="23">
        <f t="shared" si="62"/>
        <v>0</v>
      </c>
      <c r="DA100" s="23">
        <f t="shared" si="62"/>
        <v>0</v>
      </c>
      <c r="DB100" s="23">
        <f t="shared" si="62"/>
        <v>0</v>
      </c>
      <c r="DC100" s="23">
        <f t="shared" si="62"/>
        <v>0</v>
      </c>
      <c r="DD100" s="23">
        <f t="shared" si="62"/>
        <v>0</v>
      </c>
      <c r="DE100" s="23">
        <f t="shared" si="62"/>
        <v>0</v>
      </c>
      <c r="DF100" s="23">
        <f t="shared" si="62"/>
        <v>0</v>
      </c>
      <c r="DG100" s="23">
        <f t="shared" si="62"/>
        <v>0</v>
      </c>
      <c r="DH100" s="23">
        <f t="shared" si="62"/>
        <v>0</v>
      </c>
      <c r="DI100" s="23">
        <f t="shared" si="62"/>
        <v>0</v>
      </c>
      <c r="DJ100" s="23">
        <f t="shared" si="62"/>
        <v>0</v>
      </c>
      <c r="DK100" s="23">
        <f t="shared" si="62"/>
        <v>0</v>
      </c>
      <c r="DL100" s="23">
        <f t="shared" si="62"/>
        <v>0</v>
      </c>
      <c r="DM100" s="23">
        <f t="shared" si="62"/>
        <v>0</v>
      </c>
      <c r="DN100" s="23">
        <f t="shared" si="62"/>
        <v>0</v>
      </c>
      <c r="DO100" s="23">
        <f t="shared" si="62"/>
        <v>0</v>
      </c>
      <c r="DP100" s="23">
        <f t="shared" si="62"/>
        <v>0</v>
      </c>
      <c r="DQ100" s="23">
        <f t="shared" si="62"/>
        <v>0</v>
      </c>
      <c r="DR100" s="23">
        <f t="shared" si="62"/>
        <v>0</v>
      </c>
      <c r="DS100" s="23">
        <f t="shared" si="62"/>
        <v>0</v>
      </c>
      <c r="DT100" s="23">
        <f t="shared" si="62"/>
        <v>0</v>
      </c>
      <c r="DU100" s="23">
        <f t="shared" si="62"/>
        <v>0</v>
      </c>
      <c r="DV100" s="23">
        <f t="shared" si="62"/>
        <v>0</v>
      </c>
      <c r="DW100" s="23">
        <f t="shared" si="62"/>
        <v>0</v>
      </c>
      <c r="DX100" s="23">
        <f t="shared" si="62"/>
        <v>0</v>
      </c>
      <c r="DY100" s="23">
        <f t="shared" si="62"/>
        <v>0</v>
      </c>
      <c r="DZ100" s="23">
        <f t="shared" si="62"/>
        <v>0</v>
      </c>
      <c r="EA100" s="23">
        <f t="shared" ref="EA100:FX100" si="63">EA35</f>
        <v>0</v>
      </c>
      <c r="EB100" s="23">
        <f t="shared" si="63"/>
        <v>0</v>
      </c>
      <c r="EC100" s="23">
        <f t="shared" si="63"/>
        <v>0</v>
      </c>
      <c r="ED100" s="23">
        <f t="shared" si="63"/>
        <v>0</v>
      </c>
      <c r="EE100" s="23">
        <f t="shared" si="63"/>
        <v>0</v>
      </c>
      <c r="EF100" s="23">
        <f t="shared" si="63"/>
        <v>0</v>
      </c>
      <c r="EG100" s="23">
        <f t="shared" si="63"/>
        <v>0</v>
      </c>
      <c r="EH100" s="23">
        <f t="shared" si="63"/>
        <v>0</v>
      </c>
      <c r="EI100" s="23">
        <f t="shared" si="63"/>
        <v>0</v>
      </c>
      <c r="EJ100" s="23">
        <f t="shared" si="63"/>
        <v>0</v>
      </c>
      <c r="EK100" s="23">
        <f t="shared" si="63"/>
        <v>0</v>
      </c>
      <c r="EL100" s="23">
        <f t="shared" si="63"/>
        <v>0</v>
      </c>
      <c r="EM100" s="23">
        <f t="shared" si="63"/>
        <v>0</v>
      </c>
      <c r="EN100" s="23">
        <f t="shared" si="63"/>
        <v>0</v>
      </c>
      <c r="EO100" s="23">
        <f t="shared" si="63"/>
        <v>0</v>
      </c>
      <c r="EP100" s="23">
        <f t="shared" si="63"/>
        <v>0</v>
      </c>
      <c r="EQ100" s="23">
        <f t="shared" si="63"/>
        <v>0</v>
      </c>
      <c r="ER100" s="23">
        <f t="shared" si="63"/>
        <v>0</v>
      </c>
      <c r="ES100" s="23">
        <f t="shared" si="63"/>
        <v>0</v>
      </c>
      <c r="ET100" s="23">
        <f t="shared" si="63"/>
        <v>0</v>
      </c>
      <c r="EU100" s="23">
        <f t="shared" si="63"/>
        <v>0</v>
      </c>
      <c r="EV100" s="23">
        <f t="shared" si="63"/>
        <v>0</v>
      </c>
      <c r="EW100" s="23">
        <f t="shared" si="63"/>
        <v>0</v>
      </c>
      <c r="EX100" s="23">
        <f t="shared" si="63"/>
        <v>0</v>
      </c>
      <c r="EY100" s="23">
        <f t="shared" si="63"/>
        <v>0</v>
      </c>
      <c r="EZ100" s="23">
        <f t="shared" si="63"/>
        <v>0</v>
      </c>
      <c r="FA100" s="23">
        <f t="shared" si="63"/>
        <v>0</v>
      </c>
      <c r="FB100" s="23">
        <f t="shared" si="63"/>
        <v>0</v>
      </c>
      <c r="FC100" s="23">
        <f t="shared" si="63"/>
        <v>0</v>
      </c>
      <c r="FD100" s="23">
        <f t="shared" si="63"/>
        <v>0</v>
      </c>
      <c r="FE100" s="23">
        <f t="shared" si="63"/>
        <v>0</v>
      </c>
      <c r="FF100" s="23">
        <f t="shared" si="63"/>
        <v>0</v>
      </c>
      <c r="FG100" s="23">
        <f t="shared" si="63"/>
        <v>0</v>
      </c>
      <c r="FH100" s="23">
        <f t="shared" si="63"/>
        <v>0</v>
      </c>
      <c r="FI100" s="23">
        <f t="shared" si="63"/>
        <v>0</v>
      </c>
      <c r="FJ100" s="23">
        <f t="shared" si="63"/>
        <v>0</v>
      </c>
      <c r="FK100" s="23">
        <f t="shared" si="63"/>
        <v>0</v>
      </c>
      <c r="FL100" s="23">
        <f t="shared" si="63"/>
        <v>0</v>
      </c>
      <c r="FM100" s="23">
        <f t="shared" si="63"/>
        <v>0</v>
      </c>
      <c r="FN100" s="23">
        <f t="shared" si="63"/>
        <v>0</v>
      </c>
      <c r="FO100" s="23">
        <f t="shared" si="63"/>
        <v>0</v>
      </c>
      <c r="FP100" s="23">
        <f t="shared" si="63"/>
        <v>0</v>
      </c>
      <c r="FQ100" s="23">
        <f t="shared" si="63"/>
        <v>0</v>
      </c>
      <c r="FR100" s="23">
        <f t="shared" si="63"/>
        <v>0</v>
      </c>
      <c r="FS100" s="23">
        <f t="shared" si="63"/>
        <v>0</v>
      </c>
      <c r="FT100" s="23">
        <f t="shared" si="63"/>
        <v>0</v>
      </c>
      <c r="FU100" s="23">
        <f t="shared" si="63"/>
        <v>0</v>
      </c>
      <c r="FV100" s="23">
        <f t="shared" si="63"/>
        <v>0</v>
      </c>
      <c r="FW100" s="23">
        <f t="shared" si="63"/>
        <v>0</v>
      </c>
      <c r="FX100" s="23">
        <f t="shared" si="63"/>
        <v>0</v>
      </c>
      <c r="FY100" s="29"/>
      <c r="FZ100" s="23">
        <f t="shared" si="57"/>
        <v>6</v>
      </c>
      <c r="GA100" s="20"/>
      <c r="GB100" s="23"/>
      <c r="GC100" s="23"/>
      <c r="GD100" s="23"/>
      <c r="GE100" s="23"/>
      <c r="GF100" s="23"/>
      <c r="GG100" s="7"/>
      <c r="GH100" s="18"/>
      <c r="GI100" s="18"/>
      <c r="GJ100" s="18"/>
      <c r="GK100" s="18"/>
      <c r="GL100" s="18"/>
      <c r="GM100" s="18"/>
      <c r="GN100" s="24"/>
      <c r="GO100" s="24"/>
    </row>
    <row r="101" spans="1:256" x14ac:dyDescent="0.2">
      <c r="A101" s="6" t="s">
        <v>582</v>
      </c>
      <c r="B101" s="7" t="s">
        <v>583</v>
      </c>
      <c r="C101" s="20">
        <f t="shared" ref="C101:BN101" si="64">C13</f>
        <v>2151</v>
      </c>
      <c r="D101" s="20">
        <f t="shared" si="64"/>
        <v>0</v>
      </c>
      <c r="E101" s="20">
        <f t="shared" si="64"/>
        <v>0</v>
      </c>
      <c r="F101" s="20">
        <f t="shared" si="64"/>
        <v>0</v>
      </c>
      <c r="G101" s="20">
        <f t="shared" si="64"/>
        <v>0</v>
      </c>
      <c r="H101" s="20">
        <f t="shared" si="64"/>
        <v>0</v>
      </c>
      <c r="I101" s="20">
        <f t="shared" si="64"/>
        <v>0</v>
      </c>
      <c r="J101" s="20">
        <f t="shared" si="64"/>
        <v>0</v>
      </c>
      <c r="K101" s="20">
        <f t="shared" si="64"/>
        <v>0</v>
      </c>
      <c r="L101" s="20">
        <f t="shared" si="64"/>
        <v>0</v>
      </c>
      <c r="M101" s="20">
        <f t="shared" si="64"/>
        <v>0</v>
      </c>
      <c r="N101" s="20">
        <f t="shared" si="64"/>
        <v>0</v>
      </c>
      <c r="O101" s="20">
        <f t="shared" si="64"/>
        <v>0</v>
      </c>
      <c r="P101" s="20">
        <f t="shared" si="64"/>
        <v>0</v>
      </c>
      <c r="Q101" s="20">
        <f t="shared" si="64"/>
        <v>0</v>
      </c>
      <c r="R101" s="20">
        <f t="shared" si="64"/>
        <v>4383.5</v>
      </c>
      <c r="S101" s="20">
        <f t="shared" si="64"/>
        <v>2</v>
      </c>
      <c r="T101" s="20">
        <f t="shared" si="64"/>
        <v>0</v>
      </c>
      <c r="U101" s="20">
        <f t="shared" si="64"/>
        <v>0</v>
      </c>
      <c r="V101" s="20">
        <f t="shared" si="64"/>
        <v>0</v>
      </c>
      <c r="W101" s="20">
        <f t="shared" si="64"/>
        <v>0</v>
      </c>
      <c r="X101" s="20">
        <f t="shared" si="64"/>
        <v>0</v>
      </c>
      <c r="Y101" s="20">
        <f t="shared" si="64"/>
        <v>332.5</v>
      </c>
      <c r="Z101" s="20">
        <f t="shared" si="64"/>
        <v>0</v>
      </c>
      <c r="AA101" s="20">
        <f t="shared" si="64"/>
        <v>0</v>
      </c>
      <c r="AB101" s="20">
        <f t="shared" si="64"/>
        <v>368</v>
      </c>
      <c r="AC101" s="20">
        <f t="shared" si="64"/>
        <v>0</v>
      </c>
      <c r="AD101" s="20">
        <f t="shared" si="64"/>
        <v>0</v>
      </c>
      <c r="AE101" s="20">
        <f t="shared" si="64"/>
        <v>0</v>
      </c>
      <c r="AF101" s="20">
        <f t="shared" si="64"/>
        <v>0</v>
      </c>
      <c r="AG101" s="20">
        <f t="shared" si="64"/>
        <v>0</v>
      </c>
      <c r="AH101" s="20">
        <f t="shared" si="64"/>
        <v>0</v>
      </c>
      <c r="AI101" s="20">
        <f t="shared" si="64"/>
        <v>0</v>
      </c>
      <c r="AJ101" s="20">
        <f t="shared" si="64"/>
        <v>0</v>
      </c>
      <c r="AK101" s="20">
        <f t="shared" si="64"/>
        <v>0</v>
      </c>
      <c r="AL101" s="20">
        <f t="shared" si="64"/>
        <v>0</v>
      </c>
      <c r="AM101" s="20">
        <f t="shared" si="64"/>
        <v>0</v>
      </c>
      <c r="AN101" s="20">
        <f t="shared" si="64"/>
        <v>0</v>
      </c>
      <c r="AO101" s="20">
        <f t="shared" si="64"/>
        <v>0</v>
      </c>
      <c r="AP101" s="20">
        <f t="shared" si="64"/>
        <v>239</v>
      </c>
      <c r="AQ101" s="20">
        <f t="shared" si="64"/>
        <v>0</v>
      </c>
      <c r="AR101" s="20">
        <f t="shared" si="64"/>
        <v>1998.5</v>
      </c>
      <c r="AS101" s="20">
        <f t="shared" si="64"/>
        <v>0</v>
      </c>
      <c r="AT101" s="20">
        <f t="shared" si="64"/>
        <v>0</v>
      </c>
      <c r="AU101" s="20">
        <f t="shared" si="64"/>
        <v>0</v>
      </c>
      <c r="AV101" s="20">
        <f t="shared" si="64"/>
        <v>0</v>
      </c>
      <c r="AW101" s="20">
        <f t="shared" si="64"/>
        <v>0</v>
      </c>
      <c r="AX101" s="20">
        <f t="shared" si="64"/>
        <v>0</v>
      </c>
      <c r="AY101" s="20">
        <f t="shared" si="64"/>
        <v>0</v>
      </c>
      <c r="AZ101" s="20">
        <f t="shared" si="64"/>
        <v>139</v>
      </c>
      <c r="BA101" s="20">
        <f t="shared" si="64"/>
        <v>0</v>
      </c>
      <c r="BB101" s="20">
        <f t="shared" si="64"/>
        <v>0</v>
      </c>
      <c r="BC101" s="20">
        <f t="shared" si="64"/>
        <v>607.5</v>
      </c>
      <c r="BD101" s="20">
        <f t="shared" si="64"/>
        <v>0</v>
      </c>
      <c r="BE101" s="20">
        <f t="shared" si="64"/>
        <v>0</v>
      </c>
      <c r="BF101" s="20">
        <f t="shared" si="64"/>
        <v>1182</v>
      </c>
      <c r="BG101" s="20">
        <f t="shared" si="64"/>
        <v>0</v>
      </c>
      <c r="BH101" s="20">
        <f t="shared" si="64"/>
        <v>27.5</v>
      </c>
      <c r="BI101" s="20">
        <f t="shared" si="64"/>
        <v>0</v>
      </c>
      <c r="BJ101" s="20">
        <f t="shared" si="64"/>
        <v>0</v>
      </c>
      <c r="BK101" s="20">
        <f t="shared" si="64"/>
        <v>9443</v>
      </c>
      <c r="BL101" s="20">
        <f t="shared" si="64"/>
        <v>0</v>
      </c>
      <c r="BM101" s="20">
        <f t="shared" si="64"/>
        <v>0</v>
      </c>
      <c r="BN101" s="20">
        <f t="shared" si="64"/>
        <v>0</v>
      </c>
      <c r="BO101" s="20">
        <f t="shared" ref="BO101:DZ101" si="65">BO13</f>
        <v>0</v>
      </c>
      <c r="BP101" s="20">
        <f t="shared" si="65"/>
        <v>0</v>
      </c>
      <c r="BQ101" s="20">
        <f t="shared" si="65"/>
        <v>0</v>
      </c>
      <c r="BR101" s="20">
        <f t="shared" si="65"/>
        <v>0</v>
      </c>
      <c r="BS101" s="20">
        <f t="shared" si="65"/>
        <v>0</v>
      </c>
      <c r="BT101" s="20">
        <f t="shared" si="65"/>
        <v>0</v>
      </c>
      <c r="BU101" s="20">
        <f t="shared" si="65"/>
        <v>0</v>
      </c>
      <c r="BV101" s="20">
        <f t="shared" si="65"/>
        <v>0</v>
      </c>
      <c r="BW101" s="20">
        <f t="shared" si="65"/>
        <v>0</v>
      </c>
      <c r="BX101" s="20">
        <f t="shared" si="65"/>
        <v>0</v>
      </c>
      <c r="BY101" s="20">
        <f t="shared" si="65"/>
        <v>0</v>
      </c>
      <c r="BZ101" s="20">
        <f t="shared" si="65"/>
        <v>0</v>
      </c>
      <c r="CA101" s="20">
        <f t="shared" si="65"/>
        <v>0</v>
      </c>
      <c r="CB101" s="20">
        <f t="shared" si="65"/>
        <v>1399.5</v>
      </c>
      <c r="CC101" s="20">
        <f t="shared" si="65"/>
        <v>0</v>
      </c>
      <c r="CD101" s="20">
        <f t="shared" si="65"/>
        <v>0</v>
      </c>
      <c r="CE101" s="20">
        <f t="shared" si="65"/>
        <v>0</v>
      </c>
      <c r="CF101" s="20">
        <f t="shared" si="65"/>
        <v>0</v>
      </c>
      <c r="CG101" s="20">
        <f t="shared" si="65"/>
        <v>0</v>
      </c>
      <c r="CH101" s="20">
        <f t="shared" si="65"/>
        <v>0</v>
      </c>
      <c r="CI101" s="20">
        <f t="shared" si="65"/>
        <v>0</v>
      </c>
      <c r="CJ101" s="20">
        <f t="shared" si="65"/>
        <v>0</v>
      </c>
      <c r="CK101" s="20">
        <f t="shared" si="65"/>
        <v>1152</v>
      </c>
      <c r="CL101" s="20">
        <f t="shared" si="65"/>
        <v>13.5</v>
      </c>
      <c r="CM101" s="20">
        <f t="shared" si="65"/>
        <v>33.5</v>
      </c>
      <c r="CN101" s="20">
        <f t="shared" si="65"/>
        <v>491.5</v>
      </c>
      <c r="CO101" s="20">
        <f t="shared" si="65"/>
        <v>0</v>
      </c>
      <c r="CP101" s="20">
        <f t="shared" si="65"/>
        <v>0</v>
      </c>
      <c r="CQ101" s="20">
        <f t="shared" si="65"/>
        <v>0</v>
      </c>
      <c r="CR101" s="20">
        <f t="shared" si="65"/>
        <v>0</v>
      </c>
      <c r="CS101" s="20">
        <f t="shared" si="65"/>
        <v>0</v>
      </c>
      <c r="CT101" s="20">
        <f t="shared" si="65"/>
        <v>0</v>
      </c>
      <c r="CU101" s="20">
        <f t="shared" si="65"/>
        <v>416</v>
      </c>
      <c r="CV101" s="20">
        <f t="shared" si="65"/>
        <v>0</v>
      </c>
      <c r="CW101" s="20">
        <f t="shared" si="65"/>
        <v>0</v>
      </c>
      <c r="CX101" s="20">
        <f t="shared" si="65"/>
        <v>0</v>
      </c>
      <c r="CY101" s="20">
        <f t="shared" si="65"/>
        <v>0</v>
      </c>
      <c r="CZ101" s="20">
        <f t="shared" si="65"/>
        <v>0</v>
      </c>
      <c r="DA101" s="20">
        <f t="shared" si="65"/>
        <v>0</v>
      </c>
      <c r="DB101" s="20">
        <f t="shared" si="65"/>
        <v>0</v>
      </c>
      <c r="DC101" s="20">
        <f t="shared" si="65"/>
        <v>0</v>
      </c>
      <c r="DD101" s="20">
        <f t="shared" si="65"/>
        <v>0</v>
      </c>
      <c r="DE101" s="20">
        <f t="shared" si="65"/>
        <v>0</v>
      </c>
      <c r="DF101" s="20">
        <f t="shared" si="65"/>
        <v>0</v>
      </c>
      <c r="DG101" s="20">
        <f t="shared" si="65"/>
        <v>0</v>
      </c>
      <c r="DH101" s="20">
        <f t="shared" si="65"/>
        <v>0</v>
      </c>
      <c r="DI101" s="20">
        <f t="shared" si="65"/>
        <v>1</v>
      </c>
      <c r="DJ101" s="20">
        <f t="shared" si="65"/>
        <v>0</v>
      </c>
      <c r="DK101" s="20">
        <f t="shared" si="65"/>
        <v>0</v>
      </c>
      <c r="DL101" s="20">
        <f t="shared" si="65"/>
        <v>0</v>
      </c>
      <c r="DM101" s="20">
        <f t="shared" si="65"/>
        <v>0</v>
      </c>
      <c r="DN101" s="20">
        <f t="shared" si="65"/>
        <v>0</v>
      </c>
      <c r="DO101" s="20">
        <f t="shared" si="65"/>
        <v>0</v>
      </c>
      <c r="DP101" s="20">
        <f t="shared" si="65"/>
        <v>0</v>
      </c>
      <c r="DQ101" s="20">
        <f t="shared" si="65"/>
        <v>0</v>
      </c>
      <c r="DR101" s="20">
        <f t="shared" si="65"/>
        <v>0</v>
      </c>
      <c r="DS101" s="20">
        <f t="shared" si="65"/>
        <v>0</v>
      </c>
      <c r="DT101" s="20">
        <f t="shared" si="65"/>
        <v>0</v>
      </c>
      <c r="DU101" s="20">
        <f t="shared" si="65"/>
        <v>0</v>
      </c>
      <c r="DV101" s="20">
        <f t="shared" si="65"/>
        <v>0</v>
      </c>
      <c r="DW101" s="20">
        <f t="shared" si="65"/>
        <v>0</v>
      </c>
      <c r="DX101" s="20">
        <f t="shared" si="65"/>
        <v>0</v>
      </c>
      <c r="DY101" s="20">
        <f t="shared" si="65"/>
        <v>0</v>
      </c>
      <c r="DZ101" s="20">
        <f t="shared" si="65"/>
        <v>0</v>
      </c>
      <c r="EA101" s="20">
        <f t="shared" ref="EA101:FX101" si="66">EA13</f>
        <v>0</v>
      </c>
      <c r="EB101" s="20">
        <f t="shared" si="66"/>
        <v>0</v>
      </c>
      <c r="EC101" s="20">
        <f t="shared" si="66"/>
        <v>0</v>
      </c>
      <c r="ED101" s="20">
        <f t="shared" si="66"/>
        <v>0</v>
      </c>
      <c r="EE101" s="20">
        <f t="shared" si="66"/>
        <v>0</v>
      </c>
      <c r="EF101" s="20">
        <f t="shared" si="66"/>
        <v>0</v>
      </c>
      <c r="EG101" s="20">
        <f t="shared" si="66"/>
        <v>0</v>
      </c>
      <c r="EH101" s="20">
        <f t="shared" si="66"/>
        <v>0</v>
      </c>
      <c r="EI101" s="20">
        <f t="shared" si="66"/>
        <v>0</v>
      </c>
      <c r="EJ101" s="20">
        <f t="shared" si="66"/>
        <v>213</v>
      </c>
      <c r="EK101" s="20">
        <f t="shared" si="66"/>
        <v>0</v>
      </c>
      <c r="EL101" s="20">
        <f t="shared" si="66"/>
        <v>0</v>
      </c>
      <c r="EM101" s="20">
        <f t="shared" si="66"/>
        <v>0</v>
      </c>
      <c r="EN101" s="20">
        <f t="shared" si="66"/>
        <v>92</v>
      </c>
      <c r="EO101" s="20">
        <f t="shared" si="66"/>
        <v>0</v>
      </c>
      <c r="EP101" s="20">
        <f t="shared" si="66"/>
        <v>0</v>
      </c>
      <c r="EQ101" s="20">
        <f t="shared" si="66"/>
        <v>0</v>
      </c>
      <c r="ER101" s="20">
        <f t="shared" si="66"/>
        <v>0</v>
      </c>
      <c r="ES101" s="20">
        <f t="shared" si="66"/>
        <v>0</v>
      </c>
      <c r="ET101" s="20">
        <f t="shared" si="66"/>
        <v>0</v>
      </c>
      <c r="EU101" s="20">
        <f t="shared" si="66"/>
        <v>0</v>
      </c>
      <c r="EV101" s="20">
        <f t="shared" si="66"/>
        <v>0</v>
      </c>
      <c r="EW101" s="20">
        <f t="shared" si="66"/>
        <v>0</v>
      </c>
      <c r="EX101" s="20">
        <f t="shared" si="66"/>
        <v>0</v>
      </c>
      <c r="EY101" s="20">
        <f t="shared" si="66"/>
        <v>545</v>
      </c>
      <c r="EZ101" s="20">
        <f t="shared" si="66"/>
        <v>0</v>
      </c>
      <c r="FA101" s="20">
        <f t="shared" si="66"/>
        <v>0</v>
      </c>
      <c r="FB101" s="20">
        <f t="shared" si="66"/>
        <v>0</v>
      </c>
      <c r="FC101" s="20">
        <f t="shared" si="66"/>
        <v>0</v>
      </c>
      <c r="FD101" s="20">
        <f t="shared" si="66"/>
        <v>0</v>
      </c>
      <c r="FE101" s="20">
        <f t="shared" si="66"/>
        <v>0</v>
      </c>
      <c r="FF101" s="20">
        <f t="shared" si="66"/>
        <v>0</v>
      </c>
      <c r="FG101" s="20">
        <f t="shared" si="66"/>
        <v>0</v>
      </c>
      <c r="FH101" s="20">
        <f t="shared" si="66"/>
        <v>0</v>
      </c>
      <c r="FI101" s="20">
        <f t="shared" si="66"/>
        <v>0</v>
      </c>
      <c r="FJ101" s="20">
        <f t="shared" si="66"/>
        <v>0</v>
      </c>
      <c r="FK101" s="20">
        <f t="shared" si="66"/>
        <v>0</v>
      </c>
      <c r="FL101" s="20">
        <f t="shared" si="66"/>
        <v>0</v>
      </c>
      <c r="FM101" s="20">
        <f t="shared" si="66"/>
        <v>0</v>
      </c>
      <c r="FN101" s="20">
        <f t="shared" si="66"/>
        <v>607.5</v>
      </c>
      <c r="FO101" s="20">
        <f t="shared" si="66"/>
        <v>0</v>
      </c>
      <c r="FP101" s="20">
        <f t="shared" si="66"/>
        <v>0</v>
      </c>
      <c r="FQ101" s="20">
        <f t="shared" si="66"/>
        <v>0</v>
      </c>
      <c r="FR101" s="20">
        <f t="shared" si="66"/>
        <v>0</v>
      </c>
      <c r="FS101" s="20">
        <f t="shared" si="66"/>
        <v>0</v>
      </c>
      <c r="FT101" s="20">
        <f t="shared" si="66"/>
        <v>0</v>
      </c>
      <c r="FU101" s="20">
        <f t="shared" si="66"/>
        <v>0</v>
      </c>
      <c r="FV101" s="20">
        <f t="shared" si="66"/>
        <v>0</v>
      </c>
      <c r="FW101" s="20">
        <f t="shared" si="66"/>
        <v>0</v>
      </c>
      <c r="FX101" s="20">
        <f t="shared" si="66"/>
        <v>0</v>
      </c>
      <c r="FY101" s="29"/>
      <c r="FZ101" s="20">
        <f t="shared" si="57"/>
        <v>25838</v>
      </c>
      <c r="GA101" s="20"/>
      <c r="GB101" s="23"/>
      <c r="GC101" s="23"/>
      <c r="GD101" s="23"/>
      <c r="GE101" s="23"/>
      <c r="GF101" s="7"/>
      <c r="GG101" s="7"/>
      <c r="GH101" s="18"/>
      <c r="GI101" s="18"/>
      <c r="GJ101" s="18"/>
      <c r="GK101" s="18"/>
      <c r="GL101" s="18"/>
      <c r="GM101" s="18"/>
      <c r="GN101" s="24"/>
      <c r="GO101" s="24"/>
    </row>
    <row r="102" spans="1:256" x14ac:dyDescent="0.2">
      <c r="A102" s="6" t="s">
        <v>584</v>
      </c>
      <c r="B102" s="7" t="s">
        <v>585</v>
      </c>
      <c r="C102" s="20">
        <f t="shared" ref="C102:BN102" si="67">C33</f>
        <v>0</v>
      </c>
      <c r="D102" s="20">
        <f t="shared" si="67"/>
        <v>0</v>
      </c>
      <c r="E102" s="20">
        <f t="shared" si="67"/>
        <v>0</v>
      </c>
      <c r="F102" s="20">
        <f t="shared" si="67"/>
        <v>0</v>
      </c>
      <c r="G102" s="20">
        <f t="shared" si="67"/>
        <v>0</v>
      </c>
      <c r="H102" s="20">
        <f t="shared" si="67"/>
        <v>0</v>
      </c>
      <c r="I102" s="20">
        <f t="shared" si="67"/>
        <v>0</v>
      </c>
      <c r="J102" s="20">
        <f t="shared" si="67"/>
        <v>0</v>
      </c>
      <c r="K102" s="20">
        <f t="shared" si="67"/>
        <v>0</v>
      </c>
      <c r="L102" s="20">
        <f t="shared" si="67"/>
        <v>0</v>
      </c>
      <c r="M102" s="20">
        <f t="shared" si="67"/>
        <v>0</v>
      </c>
      <c r="N102" s="20">
        <f t="shared" si="67"/>
        <v>0</v>
      </c>
      <c r="O102" s="20">
        <f t="shared" si="67"/>
        <v>0</v>
      </c>
      <c r="P102" s="20">
        <f t="shared" si="67"/>
        <v>0</v>
      </c>
      <c r="Q102" s="20">
        <f t="shared" si="67"/>
        <v>0</v>
      </c>
      <c r="R102" s="20">
        <f t="shared" si="67"/>
        <v>0</v>
      </c>
      <c r="S102" s="20">
        <f t="shared" si="67"/>
        <v>0</v>
      </c>
      <c r="T102" s="20">
        <f t="shared" si="67"/>
        <v>0</v>
      </c>
      <c r="U102" s="20">
        <f t="shared" si="67"/>
        <v>0</v>
      </c>
      <c r="V102" s="20">
        <f t="shared" si="67"/>
        <v>0</v>
      </c>
      <c r="W102" s="20">
        <f t="shared" si="67"/>
        <v>0</v>
      </c>
      <c r="X102" s="20">
        <f t="shared" si="67"/>
        <v>0</v>
      </c>
      <c r="Y102" s="20">
        <f t="shared" si="67"/>
        <v>0</v>
      </c>
      <c r="Z102" s="20">
        <f t="shared" si="67"/>
        <v>0</v>
      </c>
      <c r="AA102" s="20">
        <f t="shared" si="67"/>
        <v>0</v>
      </c>
      <c r="AB102" s="20">
        <f t="shared" si="67"/>
        <v>0</v>
      </c>
      <c r="AC102" s="20">
        <f t="shared" si="67"/>
        <v>0</v>
      </c>
      <c r="AD102" s="20">
        <f t="shared" si="67"/>
        <v>0</v>
      </c>
      <c r="AE102" s="20">
        <f t="shared" si="67"/>
        <v>0</v>
      </c>
      <c r="AF102" s="20">
        <f t="shared" si="67"/>
        <v>0</v>
      </c>
      <c r="AG102" s="20">
        <f t="shared" si="67"/>
        <v>0</v>
      </c>
      <c r="AH102" s="20">
        <f t="shared" si="67"/>
        <v>0</v>
      </c>
      <c r="AI102" s="20">
        <f t="shared" si="67"/>
        <v>0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 t="shared" si="67"/>
        <v>0</v>
      </c>
      <c r="AS102" s="20">
        <f t="shared" si="67"/>
        <v>0</v>
      </c>
      <c r="AT102" s="20">
        <f t="shared" si="67"/>
        <v>0</v>
      </c>
      <c r="AU102" s="20">
        <f t="shared" si="67"/>
        <v>0</v>
      </c>
      <c r="AV102" s="20">
        <f t="shared" si="67"/>
        <v>0</v>
      </c>
      <c r="AW102" s="20">
        <f t="shared" si="67"/>
        <v>0</v>
      </c>
      <c r="AX102" s="20">
        <f t="shared" si="67"/>
        <v>0</v>
      </c>
      <c r="AY102" s="20">
        <f t="shared" si="67"/>
        <v>0</v>
      </c>
      <c r="AZ102" s="20">
        <f t="shared" si="67"/>
        <v>0</v>
      </c>
      <c r="BA102" s="20">
        <f t="shared" si="67"/>
        <v>0</v>
      </c>
      <c r="BB102" s="20">
        <f t="shared" si="67"/>
        <v>0</v>
      </c>
      <c r="BC102" s="20">
        <f t="shared" si="67"/>
        <v>0</v>
      </c>
      <c r="BD102" s="20">
        <f t="shared" si="67"/>
        <v>0</v>
      </c>
      <c r="BE102" s="20">
        <f t="shared" si="67"/>
        <v>0</v>
      </c>
      <c r="BF102" s="20">
        <f t="shared" si="67"/>
        <v>0</v>
      </c>
      <c r="BG102" s="20">
        <f t="shared" si="67"/>
        <v>0</v>
      </c>
      <c r="BH102" s="20">
        <f t="shared" si="67"/>
        <v>0</v>
      </c>
      <c r="BI102" s="20">
        <f t="shared" si="67"/>
        <v>0</v>
      </c>
      <c r="BJ102" s="20">
        <f t="shared" si="67"/>
        <v>0</v>
      </c>
      <c r="BK102" s="20">
        <f t="shared" si="67"/>
        <v>0</v>
      </c>
      <c r="BL102" s="20">
        <f t="shared" si="67"/>
        <v>0</v>
      </c>
      <c r="BM102" s="20">
        <f t="shared" si="67"/>
        <v>0</v>
      </c>
      <c r="BN102" s="20">
        <f t="shared" si="67"/>
        <v>0</v>
      </c>
      <c r="BO102" s="20">
        <f t="shared" ref="BO102:CM102" si="68">BO33</f>
        <v>0</v>
      </c>
      <c r="BP102" s="20">
        <f t="shared" si="68"/>
        <v>0</v>
      </c>
      <c r="BQ102" s="20">
        <f t="shared" si="68"/>
        <v>0</v>
      </c>
      <c r="BR102" s="20">
        <f t="shared" si="68"/>
        <v>0</v>
      </c>
      <c r="BS102" s="20">
        <f t="shared" si="68"/>
        <v>0</v>
      </c>
      <c r="BT102" s="20">
        <f t="shared" si="68"/>
        <v>0</v>
      </c>
      <c r="BU102" s="20">
        <f t="shared" si="68"/>
        <v>0</v>
      </c>
      <c r="BV102" s="20">
        <f t="shared" si="68"/>
        <v>0</v>
      </c>
      <c r="BW102" s="20">
        <f t="shared" si="68"/>
        <v>0</v>
      </c>
      <c r="BX102" s="20">
        <f t="shared" si="68"/>
        <v>0</v>
      </c>
      <c r="BY102" s="20">
        <f t="shared" si="68"/>
        <v>0</v>
      </c>
      <c r="BZ102" s="20">
        <f t="shared" si="68"/>
        <v>0</v>
      </c>
      <c r="CA102" s="20">
        <f t="shared" si="68"/>
        <v>0</v>
      </c>
      <c r="CB102" s="20">
        <f t="shared" si="68"/>
        <v>0</v>
      </c>
      <c r="CC102" s="20">
        <f t="shared" si="68"/>
        <v>0</v>
      </c>
      <c r="CD102" s="20">
        <f t="shared" si="68"/>
        <v>0</v>
      </c>
      <c r="CE102" s="20">
        <f t="shared" si="68"/>
        <v>0</v>
      </c>
      <c r="CF102" s="20">
        <f t="shared" si="68"/>
        <v>0</v>
      </c>
      <c r="CG102" s="20">
        <f t="shared" si="68"/>
        <v>0</v>
      </c>
      <c r="CH102" s="20">
        <f t="shared" si="68"/>
        <v>0</v>
      </c>
      <c r="CI102" s="20">
        <f t="shared" si="68"/>
        <v>0</v>
      </c>
      <c r="CJ102" s="20">
        <f t="shared" si="68"/>
        <v>0</v>
      </c>
      <c r="CK102" s="20">
        <f t="shared" si="68"/>
        <v>0</v>
      </c>
      <c r="CL102" s="20">
        <f t="shared" si="68"/>
        <v>0</v>
      </c>
      <c r="CM102" s="20">
        <f t="shared" si="68"/>
        <v>0</v>
      </c>
      <c r="CN102" s="20">
        <v>0</v>
      </c>
      <c r="CO102" s="20">
        <f t="shared" ref="CO102:EZ102" si="69">CO33</f>
        <v>0</v>
      </c>
      <c r="CP102" s="20">
        <f t="shared" si="69"/>
        <v>0</v>
      </c>
      <c r="CQ102" s="20">
        <f t="shared" si="69"/>
        <v>0</v>
      </c>
      <c r="CR102" s="20">
        <f t="shared" si="69"/>
        <v>0</v>
      </c>
      <c r="CS102" s="20">
        <f t="shared" si="69"/>
        <v>0</v>
      </c>
      <c r="CT102" s="20">
        <f t="shared" si="69"/>
        <v>0</v>
      </c>
      <c r="CU102" s="20">
        <f t="shared" si="69"/>
        <v>0</v>
      </c>
      <c r="CV102" s="20">
        <f t="shared" si="69"/>
        <v>0</v>
      </c>
      <c r="CW102" s="20">
        <f t="shared" si="69"/>
        <v>0</v>
      </c>
      <c r="CX102" s="20">
        <f t="shared" si="69"/>
        <v>0</v>
      </c>
      <c r="CY102" s="20">
        <f t="shared" si="69"/>
        <v>0</v>
      </c>
      <c r="CZ102" s="20">
        <f t="shared" si="69"/>
        <v>0</v>
      </c>
      <c r="DA102" s="20">
        <f t="shared" si="69"/>
        <v>0</v>
      </c>
      <c r="DB102" s="20">
        <f t="shared" si="69"/>
        <v>0</v>
      </c>
      <c r="DC102" s="20">
        <f t="shared" si="69"/>
        <v>0</v>
      </c>
      <c r="DD102" s="20">
        <f t="shared" si="69"/>
        <v>0</v>
      </c>
      <c r="DE102" s="20">
        <f t="shared" si="69"/>
        <v>0</v>
      </c>
      <c r="DF102" s="20">
        <f t="shared" si="69"/>
        <v>0</v>
      </c>
      <c r="DG102" s="20">
        <f t="shared" si="69"/>
        <v>0</v>
      </c>
      <c r="DH102" s="20">
        <f t="shared" si="69"/>
        <v>0</v>
      </c>
      <c r="DI102" s="20">
        <f t="shared" si="69"/>
        <v>0</v>
      </c>
      <c r="DJ102" s="20">
        <f t="shared" si="69"/>
        <v>0</v>
      </c>
      <c r="DK102" s="20">
        <f t="shared" si="69"/>
        <v>0</v>
      </c>
      <c r="DL102" s="20">
        <f t="shared" si="69"/>
        <v>0</v>
      </c>
      <c r="DM102" s="20">
        <f t="shared" si="69"/>
        <v>0</v>
      </c>
      <c r="DN102" s="20">
        <f t="shared" si="69"/>
        <v>0</v>
      </c>
      <c r="DO102" s="20">
        <f t="shared" si="69"/>
        <v>0</v>
      </c>
      <c r="DP102" s="20">
        <f t="shared" si="69"/>
        <v>0</v>
      </c>
      <c r="DQ102" s="20">
        <f t="shared" si="69"/>
        <v>0</v>
      </c>
      <c r="DR102" s="20">
        <f t="shared" si="69"/>
        <v>0</v>
      </c>
      <c r="DS102" s="20">
        <f t="shared" si="69"/>
        <v>0</v>
      </c>
      <c r="DT102" s="20">
        <f t="shared" si="69"/>
        <v>0</v>
      </c>
      <c r="DU102" s="20">
        <f t="shared" si="69"/>
        <v>0</v>
      </c>
      <c r="DV102" s="20">
        <f t="shared" si="69"/>
        <v>0</v>
      </c>
      <c r="DW102" s="20">
        <f t="shared" si="69"/>
        <v>0</v>
      </c>
      <c r="DX102" s="20">
        <f t="shared" si="69"/>
        <v>0</v>
      </c>
      <c r="DY102" s="20">
        <f t="shared" si="69"/>
        <v>0</v>
      </c>
      <c r="DZ102" s="20">
        <f t="shared" si="69"/>
        <v>0</v>
      </c>
      <c r="EA102" s="20">
        <f t="shared" si="69"/>
        <v>0</v>
      </c>
      <c r="EB102" s="20">
        <f t="shared" si="69"/>
        <v>0</v>
      </c>
      <c r="EC102" s="20">
        <f t="shared" si="69"/>
        <v>0</v>
      </c>
      <c r="ED102" s="20">
        <f t="shared" si="69"/>
        <v>0</v>
      </c>
      <c r="EE102" s="20">
        <f t="shared" si="69"/>
        <v>0</v>
      </c>
      <c r="EF102" s="20">
        <f t="shared" si="69"/>
        <v>0</v>
      </c>
      <c r="EG102" s="20">
        <f t="shared" si="69"/>
        <v>0</v>
      </c>
      <c r="EH102" s="20">
        <f t="shared" si="69"/>
        <v>0</v>
      </c>
      <c r="EI102" s="20">
        <f t="shared" si="69"/>
        <v>0</v>
      </c>
      <c r="EJ102" s="20">
        <f t="shared" si="69"/>
        <v>0</v>
      </c>
      <c r="EK102" s="20">
        <f t="shared" si="69"/>
        <v>0</v>
      </c>
      <c r="EL102" s="20">
        <f t="shared" si="69"/>
        <v>0</v>
      </c>
      <c r="EM102" s="20">
        <f t="shared" si="69"/>
        <v>0</v>
      </c>
      <c r="EN102" s="20">
        <f t="shared" si="69"/>
        <v>0</v>
      </c>
      <c r="EO102" s="20">
        <f t="shared" si="69"/>
        <v>0</v>
      </c>
      <c r="EP102" s="20">
        <f t="shared" si="69"/>
        <v>0</v>
      </c>
      <c r="EQ102" s="20">
        <f t="shared" si="69"/>
        <v>0</v>
      </c>
      <c r="ER102" s="20">
        <f t="shared" si="69"/>
        <v>0</v>
      </c>
      <c r="ES102" s="20">
        <f t="shared" si="69"/>
        <v>0</v>
      </c>
      <c r="ET102" s="20">
        <f t="shared" si="69"/>
        <v>0</v>
      </c>
      <c r="EU102" s="20">
        <f t="shared" si="69"/>
        <v>0</v>
      </c>
      <c r="EV102" s="20">
        <f t="shared" si="69"/>
        <v>0</v>
      </c>
      <c r="EW102" s="20">
        <f t="shared" si="69"/>
        <v>0</v>
      </c>
      <c r="EX102" s="20">
        <f t="shared" si="69"/>
        <v>0</v>
      </c>
      <c r="EY102" s="20">
        <f t="shared" si="69"/>
        <v>0</v>
      </c>
      <c r="EZ102" s="20">
        <f t="shared" si="69"/>
        <v>0</v>
      </c>
      <c r="FA102" s="20">
        <f t="shared" ref="FA102:FX102" si="70">FA33</f>
        <v>0</v>
      </c>
      <c r="FB102" s="20">
        <f t="shared" si="70"/>
        <v>0</v>
      </c>
      <c r="FC102" s="20">
        <f t="shared" si="70"/>
        <v>0</v>
      </c>
      <c r="FD102" s="20">
        <f t="shared" si="70"/>
        <v>0</v>
      </c>
      <c r="FE102" s="20">
        <f t="shared" si="70"/>
        <v>0</v>
      </c>
      <c r="FF102" s="20">
        <f t="shared" si="70"/>
        <v>0</v>
      </c>
      <c r="FG102" s="20">
        <f t="shared" si="70"/>
        <v>0</v>
      </c>
      <c r="FH102" s="20">
        <f t="shared" si="70"/>
        <v>0</v>
      </c>
      <c r="FI102" s="20">
        <f t="shared" si="70"/>
        <v>0</v>
      </c>
      <c r="FJ102" s="20">
        <f t="shared" si="70"/>
        <v>0</v>
      </c>
      <c r="FK102" s="20">
        <f t="shared" si="70"/>
        <v>0</v>
      </c>
      <c r="FL102" s="20">
        <f t="shared" si="70"/>
        <v>0</v>
      </c>
      <c r="FM102" s="20">
        <f t="shared" si="70"/>
        <v>0</v>
      </c>
      <c r="FN102" s="20">
        <f t="shared" si="70"/>
        <v>0</v>
      </c>
      <c r="FO102" s="20">
        <f t="shared" si="70"/>
        <v>0</v>
      </c>
      <c r="FP102" s="20">
        <f t="shared" si="70"/>
        <v>0</v>
      </c>
      <c r="FQ102" s="20">
        <f t="shared" si="70"/>
        <v>0</v>
      </c>
      <c r="FR102" s="20">
        <f t="shared" si="70"/>
        <v>0</v>
      </c>
      <c r="FS102" s="20">
        <f t="shared" si="70"/>
        <v>0</v>
      </c>
      <c r="FT102" s="20">
        <f t="shared" si="70"/>
        <v>0</v>
      </c>
      <c r="FU102" s="20">
        <f t="shared" si="70"/>
        <v>0</v>
      </c>
      <c r="FV102" s="20">
        <f t="shared" si="70"/>
        <v>0</v>
      </c>
      <c r="FW102" s="20">
        <f t="shared" si="70"/>
        <v>0</v>
      </c>
      <c r="FX102" s="20">
        <f t="shared" si="70"/>
        <v>0</v>
      </c>
      <c r="FY102" s="20"/>
      <c r="FZ102" s="20">
        <f t="shared" si="57"/>
        <v>0</v>
      </c>
      <c r="GA102" s="77"/>
      <c r="GB102" s="23"/>
      <c r="GC102" s="23"/>
      <c r="GD102" s="23"/>
      <c r="GE102" s="23"/>
      <c r="GF102" s="7"/>
      <c r="GG102" s="7"/>
      <c r="GH102" s="18"/>
      <c r="GI102" s="18"/>
      <c r="GJ102" s="18"/>
      <c r="GK102" s="18"/>
      <c r="GL102" s="18"/>
      <c r="GM102" s="18"/>
      <c r="GN102" s="24"/>
      <c r="GO102" s="24"/>
    </row>
    <row r="103" spans="1:256" x14ac:dyDescent="0.2">
      <c r="A103" s="6" t="s">
        <v>586</v>
      </c>
      <c r="B103" s="7" t="s">
        <v>587</v>
      </c>
      <c r="C103" s="29">
        <f>ROUND(SUM(C98:C102),1)</f>
        <v>8721</v>
      </c>
      <c r="D103" s="29">
        <f t="shared" ref="D103:BO103" si="71">ROUND(SUM(D98:D102),1)</f>
        <v>41640.400000000001</v>
      </c>
      <c r="E103" s="29">
        <f t="shared" si="71"/>
        <v>6923.1</v>
      </c>
      <c r="F103" s="29">
        <f t="shared" si="71"/>
        <v>20539.5</v>
      </c>
      <c r="G103" s="29">
        <f t="shared" si="71"/>
        <v>1221</v>
      </c>
      <c r="H103" s="29">
        <f t="shared" si="71"/>
        <v>1112</v>
      </c>
      <c r="I103" s="29">
        <f t="shared" si="71"/>
        <v>9617.4</v>
      </c>
      <c r="J103" s="29">
        <f t="shared" si="71"/>
        <v>2356.4</v>
      </c>
      <c r="K103" s="29">
        <f t="shared" si="71"/>
        <v>268.2</v>
      </c>
      <c r="L103" s="29">
        <f t="shared" si="71"/>
        <v>2452.4</v>
      </c>
      <c r="M103" s="29">
        <f t="shared" si="71"/>
        <v>1226.9000000000001</v>
      </c>
      <c r="N103" s="29">
        <f t="shared" si="71"/>
        <v>53666.5</v>
      </c>
      <c r="O103" s="29">
        <f t="shared" si="71"/>
        <v>14278.7</v>
      </c>
      <c r="P103" s="29">
        <f t="shared" si="71"/>
        <v>273.5</v>
      </c>
      <c r="Q103" s="29">
        <f t="shared" si="71"/>
        <v>38967.599999999999</v>
      </c>
      <c r="R103" s="29">
        <f t="shared" si="71"/>
        <v>4881</v>
      </c>
      <c r="S103" s="29">
        <f t="shared" si="71"/>
        <v>1697.9</v>
      </c>
      <c r="T103" s="29">
        <f t="shared" si="71"/>
        <v>147.5</v>
      </c>
      <c r="U103" s="29">
        <f t="shared" si="71"/>
        <v>60</v>
      </c>
      <c r="V103" s="29">
        <f t="shared" si="71"/>
        <v>280.89999999999998</v>
      </c>
      <c r="W103" s="29">
        <f t="shared" si="71"/>
        <v>146.69999999999999</v>
      </c>
      <c r="X103" s="29">
        <f t="shared" si="71"/>
        <v>50</v>
      </c>
      <c r="Y103" s="29">
        <f t="shared" si="71"/>
        <v>803.9</v>
      </c>
      <c r="Z103" s="29">
        <f t="shared" si="71"/>
        <v>233.2</v>
      </c>
      <c r="AA103" s="29">
        <f t="shared" si="71"/>
        <v>31069.200000000001</v>
      </c>
      <c r="AB103" s="29">
        <f t="shared" si="71"/>
        <v>29439</v>
      </c>
      <c r="AC103" s="29">
        <f t="shared" si="71"/>
        <v>1013</v>
      </c>
      <c r="AD103" s="29">
        <f t="shared" si="71"/>
        <v>1412</v>
      </c>
      <c r="AE103" s="29">
        <f t="shared" si="71"/>
        <v>102.9</v>
      </c>
      <c r="AF103" s="29">
        <f t="shared" si="71"/>
        <v>178</v>
      </c>
      <c r="AG103" s="29">
        <f t="shared" si="71"/>
        <v>685.9</v>
      </c>
      <c r="AH103" s="29">
        <f t="shared" si="71"/>
        <v>1060</v>
      </c>
      <c r="AI103" s="29">
        <f t="shared" si="71"/>
        <v>356</v>
      </c>
      <c r="AJ103" s="29">
        <f t="shared" si="71"/>
        <v>162</v>
      </c>
      <c r="AK103" s="29">
        <f t="shared" si="71"/>
        <v>214.4</v>
      </c>
      <c r="AL103" s="29">
        <f t="shared" si="71"/>
        <v>277.7</v>
      </c>
      <c r="AM103" s="29">
        <f t="shared" si="71"/>
        <v>442.1</v>
      </c>
      <c r="AN103" s="29">
        <f t="shared" si="71"/>
        <v>354.6</v>
      </c>
      <c r="AO103" s="29">
        <f t="shared" si="71"/>
        <v>4692.7</v>
      </c>
      <c r="AP103" s="29">
        <f t="shared" si="71"/>
        <v>89410.4</v>
      </c>
      <c r="AQ103" s="29">
        <f t="shared" si="71"/>
        <v>244.5</v>
      </c>
      <c r="AR103" s="29">
        <f t="shared" si="71"/>
        <v>65815.8</v>
      </c>
      <c r="AS103" s="29">
        <f t="shared" si="71"/>
        <v>6966.4</v>
      </c>
      <c r="AT103" s="29">
        <f t="shared" si="71"/>
        <v>2250.5</v>
      </c>
      <c r="AU103" s="29">
        <f t="shared" si="71"/>
        <v>264.5</v>
      </c>
      <c r="AV103" s="29">
        <f t="shared" si="71"/>
        <v>310.5</v>
      </c>
      <c r="AW103" s="29">
        <f t="shared" si="71"/>
        <v>259</v>
      </c>
      <c r="AX103" s="29">
        <f t="shared" si="71"/>
        <v>74.5</v>
      </c>
      <c r="AY103" s="29">
        <f t="shared" si="71"/>
        <v>445.4</v>
      </c>
      <c r="AZ103" s="29">
        <f t="shared" si="71"/>
        <v>13137.8</v>
      </c>
      <c r="BA103" s="29">
        <f t="shared" si="71"/>
        <v>9200.1</v>
      </c>
      <c r="BB103" s="29">
        <f t="shared" si="71"/>
        <v>8183</v>
      </c>
      <c r="BC103" s="29">
        <f t="shared" si="71"/>
        <v>29309.599999999999</v>
      </c>
      <c r="BD103" s="29">
        <f t="shared" si="71"/>
        <v>3680</v>
      </c>
      <c r="BE103" s="29">
        <f t="shared" si="71"/>
        <v>1370.3</v>
      </c>
      <c r="BF103" s="29">
        <f t="shared" si="71"/>
        <v>25495.1</v>
      </c>
      <c r="BG103" s="29">
        <f t="shared" si="71"/>
        <v>1032.8</v>
      </c>
      <c r="BH103" s="29">
        <f t="shared" si="71"/>
        <v>592.70000000000005</v>
      </c>
      <c r="BI103" s="29">
        <f t="shared" si="71"/>
        <v>267</v>
      </c>
      <c r="BJ103" s="29">
        <f t="shared" si="71"/>
        <v>6408.8</v>
      </c>
      <c r="BK103" s="29">
        <f t="shared" si="71"/>
        <v>28111.1</v>
      </c>
      <c r="BL103" s="29">
        <f t="shared" si="71"/>
        <v>176.1</v>
      </c>
      <c r="BM103" s="29">
        <f t="shared" si="71"/>
        <v>298</v>
      </c>
      <c r="BN103" s="29">
        <f t="shared" si="71"/>
        <v>3570.6</v>
      </c>
      <c r="BO103" s="29">
        <f t="shared" si="71"/>
        <v>1383.1</v>
      </c>
      <c r="BP103" s="29">
        <f t="shared" ref="BP103:EA103" si="72">ROUND(SUM(BP98:BP102),1)</f>
        <v>204.9</v>
      </c>
      <c r="BQ103" s="29">
        <f t="shared" si="72"/>
        <v>6179.4</v>
      </c>
      <c r="BR103" s="29">
        <f t="shared" si="72"/>
        <v>4697.6000000000004</v>
      </c>
      <c r="BS103" s="29">
        <f t="shared" si="72"/>
        <v>1204.0999999999999</v>
      </c>
      <c r="BT103" s="29">
        <f t="shared" si="72"/>
        <v>439.1</v>
      </c>
      <c r="BU103" s="29">
        <f t="shared" si="72"/>
        <v>421.8</v>
      </c>
      <c r="BV103" s="29">
        <f t="shared" si="72"/>
        <v>1297.0999999999999</v>
      </c>
      <c r="BW103" s="29">
        <f t="shared" si="72"/>
        <v>2046.5</v>
      </c>
      <c r="BX103" s="29">
        <f t="shared" si="72"/>
        <v>74.8</v>
      </c>
      <c r="BY103" s="29">
        <f t="shared" si="72"/>
        <v>520</v>
      </c>
      <c r="BZ103" s="29">
        <f t="shared" si="72"/>
        <v>210.7</v>
      </c>
      <c r="CA103" s="29">
        <f t="shared" si="72"/>
        <v>161.6</v>
      </c>
      <c r="CB103" s="29">
        <f t="shared" si="72"/>
        <v>81495.199999999997</v>
      </c>
      <c r="CC103" s="29">
        <f t="shared" si="72"/>
        <v>192</v>
      </c>
      <c r="CD103" s="29">
        <f t="shared" si="72"/>
        <v>88.5</v>
      </c>
      <c r="CE103" s="29">
        <f t="shared" si="72"/>
        <v>148.80000000000001</v>
      </c>
      <c r="CF103" s="29">
        <f t="shared" si="72"/>
        <v>144.5</v>
      </c>
      <c r="CG103" s="29">
        <f t="shared" si="72"/>
        <v>216</v>
      </c>
      <c r="CH103" s="29">
        <f t="shared" si="72"/>
        <v>110.2</v>
      </c>
      <c r="CI103" s="29">
        <f t="shared" si="72"/>
        <v>716.3</v>
      </c>
      <c r="CJ103" s="29">
        <f t="shared" si="72"/>
        <v>987.3</v>
      </c>
      <c r="CK103" s="29">
        <f t="shared" si="72"/>
        <v>6138.5</v>
      </c>
      <c r="CL103" s="29">
        <f t="shared" si="72"/>
        <v>1378.1</v>
      </c>
      <c r="CM103" s="29">
        <f t="shared" si="72"/>
        <v>814.3</v>
      </c>
      <c r="CN103" s="29">
        <f t="shared" si="72"/>
        <v>32627.9</v>
      </c>
      <c r="CO103" s="29">
        <f t="shared" si="72"/>
        <v>15155.1</v>
      </c>
      <c r="CP103" s="29">
        <f t="shared" si="72"/>
        <v>1063.4000000000001</v>
      </c>
      <c r="CQ103" s="29">
        <f t="shared" si="72"/>
        <v>925</v>
      </c>
      <c r="CR103" s="29">
        <f t="shared" si="72"/>
        <v>220</v>
      </c>
      <c r="CS103" s="29">
        <f t="shared" si="72"/>
        <v>350.7</v>
      </c>
      <c r="CT103" s="29">
        <f t="shared" si="72"/>
        <v>107.8</v>
      </c>
      <c r="CU103" s="29">
        <f t="shared" si="72"/>
        <v>501</v>
      </c>
      <c r="CV103" s="29">
        <f t="shared" si="72"/>
        <v>50</v>
      </c>
      <c r="CW103" s="29">
        <f t="shared" si="72"/>
        <v>198.2</v>
      </c>
      <c r="CX103" s="29">
        <f t="shared" si="72"/>
        <v>474.1</v>
      </c>
      <c r="CY103" s="29">
        <f t="shared" si="72"/>
        <v>50</v>
      </c>
      <c r="CZ103" s="29">
        <f t="shared" si="72"/>
        <v>2065.6999999999998</v>
      </c>
      <c r="DA103" s="29">
        <f t="shared" si="72"/>
        <v>205.5</v>
      </c>
      <c r="DB103" s="29">
        <f t="shared" si="72"/>
        <v>311.5</v>
      </c>
      <c r="DC103" s="29">
        <f t="shared" si="72"/>
        <v>152.80000000000001</v>
      </c>
      <c r="DD103" s="29">
        <f t="shared" si="72"/>
        <v>163.5</v>
      </c>
      <c r="DE103" s="29">
        <f t="shared" si="72"/>
        <v>382</v>
      </c>
      <c r="DF103" s="29">
        <f t="shared" si="72"/>
        <v>21929.9</v>
      </c>
      <c r="DG103" s="29">
        <f t="shared" si="72"/>
        <v>88.3</v>
      </c>
      <c r="DH103" s="29">
        <f t="shared" si="72"/>
        <v>2078.9</v>
      </c>
      <c r="DI103" s="29">
        <f t="shared" si="72"/>
        <v>2696.6</v>
      </c>
      <c r="DJ103" s="29">
        <f t="shared" si="72"/>
        <v>678</v>
      </c>
      <c r="DK103" s="29">
        <f t="shared" si="72"/>
        <v>467</v>
      </c>
      <c r="DL103" s="29">
        <f t="shared" si="72"/>
        <v>5884.1</v>
      </c>
      <c r="DM103" s="29">
        <f t="shared" si="72"/>
        <v>257.5</v>
      </c>
      <c r="DN103" s="29">
        <f t="shared" si="72"/>
        <v>1411.9</v>
      </c>
      <c r="DO103" s="29">
        <f t="shared" si="72"/>
        <v>3282.5</v>
      </c>
      <c r="DP103" s="29">
        <f t="shared" si="72"/>
        <v>210.5</v>
      </c>
      <c r="DQ103" s="29">
        <f t="shared" si="72"/>
        <v>798.5</v>
      </c>
      <c r="DR103" s="29">
        <f t="shared" si="72"/>
        <v>1450.2</v>
      </c>
      <c r="DS103" s="29">
        <f t="shared" si="72"/>
        <v>782.6</v>
      </c>
      <c r="DT103" s="29">
        <f t="shared" si="72"/>
        <v>160.69999999999999</v>
      </c>
      <c r="DU103" s="29">
        <f t="shared" si="72"/>
        <v>382.4</v>
      </c>
      <c r="DV103" s="29">
        <f t="shared" si="72"/>
        <v>224</v>
      </c>
      <c r="DW103" s="29">
        <f t="shared" si="72"/>
        <v>331.8</v>
      </c>
      <c r="DX103" s="29">
        <f t="shared" si="72"/>
        <v>178</v>
      </c>
      <c r="DY103" s="29">
        <f t="shared" si="72"/>
        <v>325.7</v>
      </c>
      <c r="DZ103" s="29">
        <f t="shared" si="72"/>
        <v>817</v>
      </c>
      <c r="EA103" s="29">
        <f t="shared" si="72"/>
        <v>614.29999999999995</v>
      </c>
      <c r="EB103" s="29">
        <f t="shared" ref="EB103:FX103" si="73">ROUND(SUM(EB98:EB102),1)</f>
        <v>602.79999999999995</v>
      </c>
      <c r="EC103" s="29">
        <f t="shared" si="73"/>
        <v>320.3</v>
      </c>
      <c r="ED103" s="29">
        <f t="shared" si="73"/>
        <v>1653</v>
      </c>
      <c r="EE103" s="29">
        <f t="shared" si="73"/>
        <v>186.8</v>
      </c>
      <c r="EF103" s="29">
        <f t="shared" si="73"/>
        <v>1517</v>
      </c>
      <c r="EG103" s="29">
        <f t="shared" si="73"/>
        <v>285</v>
      </c>
      <c r="EH103" s="29">
        <f t="shared" si="73"/>
        <v>257.60000000000002</v>
      </c>
      <c r="EI103" s="29">
        <f t="shared" si="73"/>
        <v>15772</v>
      </c>
      <c r="EJ103" s="29">
        <f t="shared" si="73"/>
        <v>10124</v>
      </c>
      <c r="EK103" s="29">
        <f t="shared" si="73"/>
        <v>699.4</v>
      </c>
      <c r="EL103" s="29">
        <f t="shared" si="73"/>
        <v>477.1</v>
      </c>
      <c r="EM103" s="29">
        <f t="shared" si="73"/>
        <v>427.7</v>
      </c>
      <c r="EN103" s="29">
        <f t="shared" si="73"/>
        <v>1092</v>
      </c>
      <c r="EO103" s="29">
        <f t="shared" si="73"/>
        <v>360.6</v>
      </c>
      <c r="EP103" s="29">
        <f t="shared" si="73"/>
        <v>406</v>
      </c>
      <c r="EQ103" s="29">
        <f t="shared" si="73"/>
        <v>2758.5</v>
      </c>
      <c r="ER103" s="29">
        <f t="shared" si="73"/>
        <v>312</v>
      </c>
      <c r="ES103" s="29">
        <f t="shared" si="73"/>
        <v>161.30000000000001</v>
      </c>
      <c r="ET103" s="29">
        <f t="shared" si="73"/>
        <v>227.1</v>
      </c>
      <c r="EU103" s="29">
        <f t="shared" si="73"/>
        <v>622.4</v>
      </c>
      <c r="EV103" s="29">
        <f t="shared" si="73"/>
        <v>86</v>
      </c>
      <c r="EW103" s="29">
        <f t="shared" si="73"/>
        <v>905.3</v>
      </c>
      <c r="EX103" s="29">
        <f t="shared" si="73"/>
        <v>191.3</v>
      </c>
      <c r="EY103" s="29">
        <f t="shared" si="73"/>
        <v>789.2</v>
      </c>
      <c r="EZ103" s="29">
        <f t="shared" si="73"/>
        <v>142.6</v>
      </c>
      <c r="FA103" s="29">
        <f t="shared" si="73"/>
        <v>3541</v>
      </c>
      <c r="FB103" s="29">
        <f t="shared" si="73"/>
        <v>347</v>
      </c>
      <c r="FC103" s="29">
        <f t="shared" si="73"/>
        <v>2106.3000000000002</v>
      </c>
      <c r="FD103" s="29">
        <f t="shared" si="73"/>
        <v>416</v>
      </c>
      <c r="FE103" s="29">
        <f t="shared" si="73"/>
        <v>101.3</v>
      </c>
      <c r="FF103" s="29">
        <f t="shared" si="73"/>
        <v>217.7</v>
      </c>
      <c r="FG103" s="29">
        <f t="shared" si="73"/>
        <v>132</v>
      </c>
      <c r="FH103" s="29">
        <f t="shared" si="73"/>
        <v>84</v>
      </c>
      <c r="FI103" s="29">
        <f t="shared" si="73"/>
        <v>1869.7</v>
      </c>
      <c r="FJ103" s="29">
        <f t="shared" si="73"/>
        <v>2049.5</v>
      </c>
      <c r="FK103" s="29">
        <f t="shared" si="73"/>
        <v>2573.5</v>
      </c>
      <c r="FL103" s="29">
        <f t="shared" si="73"/>
        <v>7929</v>
      </c>
      <c r="FM103" s="29">
        <f t="shared" si="73"/>
        <v>3767</v>
      </c>
      <c r="FN103" s="29">
        <f t="shared" si="73"/>
        <v>22681.1</v>
      </c>
      <c r="FO103" s="29">
        <f t="shared" si="73"/>
        <v>1127.3</v>
      </c>
      <c r="FP103" s="29">
        <f t="shared" si="73"/>
        <v>2365</v>
      </c>
      <c r="FQ103" s="29">
        <f t="shared" si="73"/>
        <v>1041.5</v>
      </c>
      <c r="FR103" s="29">
        <f t="shared" si="73"/>
        <v>182.5</v>
      </c>
      <c r="FS103" s="29">
        <f t="shared" si="73"/>
        <v>204</v>
      </c>
      <c r="FT103" s="29">
        <f t="shared" si="73"/>
        <v>70.3</v>
      </c>
      <c r="FU103" s="29">
        <f t="shared" si="73"/>
        <v>853.8</v>
      </c>
      <c r="FV103" s="29">
        <f t="shared" si="73"/>
        <v>721.2</v>
      </c>
      <c r="FW103" s="29">
        <f t="shared" si="73"/>
        <v>190.6</v>
      </c>
      <c r="FX103" s="29">
        <f t="shared" si="73"/>
        <v>58.2</v>
      </c>
      <c r="FY103" s="20"/>
      <c r="FZ103" s="78">
        <f t="shared" si="57"/>
        <v>886231.20000000019</v>
      </c>
      <c r="GA103" s="20"/>
      <c r="GB103" s="23"/>
      <c r="GC103" s="23"/>
      <c r="GD103" s="23"/>
      <c r="GE103" s="23"/>
      <c r="GF103" s="7"/>
      <c r="GG103" s="7"/>
      <c r="GH103" s="18"/>
      <c r="GI103" s="18"/>
      <c r="GJ103" s="18"/>
      <c r="GK103" s="18"/>
      <c r="GL103" s="18"/>
      <c r="GM103" s="18"/>
      <c r="GN103" s="24"/>
      <c r="GO103" s="24"/>
    </row>
    <row r="104" spans="1:256" ht="15.75" x14ac:dyDescent="0.25">
      <c r="A104" s="6" t="s">
        <v>588</v>
      </c>
      <c r="B104" s="44" t="s">
        <v>589</v>
      </c>
      <c r="C104" s="23">
        <f t="shared" ref="C104:BN104" si="74">C103-C105</f>
        <v>8721</v>
      </c>
      <c r="D104" s="23">
        <f t="shared" si="74"/>
        <v>36817.4</v>
      </c>
      <c r="E104" s="23">
        <f t="shared" si="74"/>
        <v>6325.6</v>
      </c>
      <c r="F104" s="23">
        <f t="shared" si="74"/>
        <v>19844.5</v>
      </c>
      <c r="G104" s="23">
        <f t="shared" si="74"/>
        <v>1221</v>
      </c>
      <c r="H104" s="23">
        <f t="shared" si="74"/>
        <v>1112</v>
      </c>
      <c r="I104" s="23">
        <f t="shared" si="74"/>
        <v>8661.4</v>
      </c>
      <c r="J104" s="23">
        <f t="shared" si="74"/>
        <v>2356.4</v>
      </c>
      <c r="K104" s="23">
        <f t="shared" si="74"/>
        <v>268.2</v>
      </c>
      <c r="L104" s="23">
        <f t="shared" si="74"/>
        <v>2452.4</v>
      </c>
      <c r="M104" s="23">
        <f t="shared" si="74"/>
        <v>1226.9000000000001</v>
      </c>
      <c r="N104" s="23">
        <f t="shared" si="74"/>
        <v>53666.5</v>
      </c>
      <c r="O104" s="23">
        <f t="shared" si="74"/>
        <v>14278.7</v>
      </c>
      <c r="P104" s="23">
        <f t="shared" si="74"/>
        <v>273.5</v>
      </c>
      <c r="Q104" s="23">
        <f t="shared" si="74"/>
        <v>38021.1</v>
      </c>
      <c r="R104" s="23">
        <f t="shared" si="74"/>
        <v>4881</v>
      </c>
      <c r="S104" s="23">
        <f t="shared" si="74"/>
        <v>1697.9</v>
      </c>
      <c r="T104" s="23">
        <f t="shared" si="74"/>
        <v>147.5</v>
      </c>
      <c r="U104" s="23">
        <f t="shared" si="74"/>
        <v>60</v>
      </c>
      <c r="V104" s="23">
        <f t="shared" si="74"/>
        <v>280.89999999999998</v>
      </c>
      <c r="W104" s="23">
        <f t="shared" si="74"/>
        <v>146.69999999999999</v>
      </c>
      <c r="X104" s="23">
        <f t="shared" si="74"/>
        <v>50</v>
      </c>
      <c r="Y104" s="23">
        <f t="shared" si="74"/>
        <v>803.9</v>
      </c>
      <c r="Z104" s="23">
        <f t="shared" si="74"/>
        <v>233.2</v>
      </c>
      <c r="AA104" s="23">
        <f t="shared" si="74"/>
        <v>31069.200000000001</v>
      </c>
      <c r="AB104" s="23">
        <f t="shared" si="74"/>
        <v>29439</v>
      </c>
      <c r="AC104" s="23">
        <f t="shared" si="74"/>
        <v>1013</v>
      </c>
      <c r="AD104" s="23">
        <f t="shared" si="74"/>
        <v>1295</v>
      </c>
      <c r="AE104" s="23">
        <f t="shared" si="74"/>
        <v>102.9</v>
      </c>
      <c r="AF104" s="23">
        <f t="shared" si="74"/>
        <v>178</v>
      </c>
      <c r="AG104" s="23">
        <f t="shared" si="74"/>
        <v>685.9</v>
      </c>
      <c r="AH104" s="23">
        <f t="shared" si="74"/>
        <v>1060</v>
      </c>
      <c r="AI104" s="23">
        <f t="shared" si="74"/>
        <v>356</v>
      </c>
      <c r="AJ104" s="23">
        <f t="shared" si="74"/>
        <v>162</v>
      </c>
      <c r="AK104" s="23">
        <f t="shared" si="74"/>
        <v>214.4</v>
      </c>
      <c r="AL104" s="23">
        <f t="shared" si="74"/>
        <v>277.7</v>
      </c>
      <c r="AM104" s="23">
        <f t="shared" si="74"/>
        <v>442.1</v>
      </c>
      <c r="AN104" s="23">
        <f t="shared" si="74"/>
        <v>354.6</v>
      </c>
      <c r="AO104" s="23">
        <f t="shared" si="74"/>
        <v>4692.7</v>
      </c>
      <c r="AP104" s="23">
        <f t="shared" si="74"/>
        <v>89410.4</v>
      </c>
      <c r="AQ104" s="23">
        <f t="shared" si="74"/>
        <v>244.5</v>
      </c>
      <c r="AR104" s="23">
        <f t="shared" si="74"/>
        <v>64035.4</v>
      </c>
      <c r="AS104" s="23">
        <f t="shared" si="74"/>
        <v>6652.4</v>
      </c>
      <c r="AT104" s="23">
        <f t="shared" si="74"/>
        <v>2250.5</v>
      </c>
      <c r="AU104" s="23">
        <f t="shared" si="74"/>
        <v>264.5</v>
      </c>
      <c r="AV104" s="23">
        <f t="shared" si="74"/>
        <v>310.5</v>
      </c>
      <c r="AW104" s="23">
        <f t="shared" si="74"/>
        <v>259</v>
      </c>
      <c r="AX104" s="23">
        <f t="shared" si="74"/>
        <v>74.5</v>
      </c>
      <c r="AY104" s="23">
        <f t="shared" si="74"/>
        <v>445.4</v>
      </c>
      <c r="AZ104" s="23">
        <f t="shared" si="74"/>
        <v>13137.8</v>
      </c>
      <c r="BA104" s="23">
        <f t="shared" si="74"/>
        <v>9200.1</v>
      </c>
      <c r="BB104" s="23">
        <f t="shared" si="74"/>
        <v>8183</v>
      </c>
      <c r="BC104" s="23">
        <f t="shared" si="74"/>
        <v>25130.94</v>
      </c>
      <c r="BD104" s="23">
        <f t="shared" si="74"/>
        <v>3680</v>
      </c>
      <c r="BE104" s="23">
        <f t="shared" si="74"/>
        <v>1370.3</v>
      </c>
      <c r="BF104" s="23">
        <f t="shared" si="74"/>
        <v>25495.1</v>
      </c>
      <c r="BG104" s="23">
        <f t="shared" si="74"/>
        <v>1032.8</v>
      </c>
      <c r="BH104" s="23">
        <f t="shared" si="74"/>
        <v>592.70000000000005</v>
      </c>
      <c r="BI104" s="23">
        <f t="shared" si="74"/>
        <v>267</v>
      </c>
      <c r="BJ104" s="23">
        <f t="shared" si="74"/>
        <v>6408.8</v>
      </c>
      <c r="BK104" s="23">
        <f t="shared" si="74"/>
        <v>28111.1</v>
      </c>
      <c r="BL104" s="23">
        <f t="shared" si="74"/>
        <v>176.1</v>
      </c>
      <c r="BM104" s="23">
        <f t="shared" si="74"/>
        <v>298</v>
      </c>
      <c r="BN104" s="23">
        <f t="shared" si="74"/>
        <v>3570.6</v>
      </c>
      <c r="BO104" s="23">
        <f t="shared" ref="BO104:DZ104" si="75">BO103-BO105</f>
        <v>1383.1</v>
      </c>
      <c r="BP104" s="23">
        <f t="shared" si="75"/>
        <v>204.9</v>
      </c>
      <c r="BQ104" s="23">
        <f t="shared" si="75"/>
        <v>5478.4</v>
      </c>
      <c r="BR104" s="23">
        <f t="shared" si="75"/>
        <v>4697.6000000000004</v>
      </c>
      <c r="BS104" s="23">
        <f t="shared" si="75"/>
        <v>1204.0999999999999</v>
      </c>
      <c r="BT104" s="23">
        <f t="shared" si="75"/>
        <v>439.1</v>
      </c>
      <c r="BU104" s="23">
        <f t="shared" si="75"/>
        <v>421.8</v>
      </c>
      <c r="BV104" s="23">
        <f t="shared" si="75"/>
        <v>1297.0999999999999</v>
      </c>
      <c r="BW104" s="23">
        <f t="shared" si="75"/>
        <v>2046.5</v>
      </c>
      <c r="BX104" s="23">
        <f t="shared" si="75"/>
        <v>74.8</v>
      </c>
      <c r="BY104" s="23">
        <f t="shared" si="75"/>
        <v>520</v>
      </c>
      <c r="BZ104" s="23">
        <f t="shared" si="75"/>
        <v>210.7</v>
      </c>
      <c r="CA104" s="23">
        <f t="shared" si="75"/>
        <v>161.6</v>
      </c>
      <c r="CB104" s="23">
        <f t="shared" si="75"/>
        <v>80775.08</v>
      </c>
      <c r="CC104" s="23">
        <f t="shared" si="75"/>
        <v>192</v>
      </c>
      <c r="CD104" s="23">
        <f t="shared" si="75"/>
        <v>88.5</v>
      </c>
      <c r="CE104" s="23">
        <f t="shared" si="75"/>
        <v>148.80000000000001</v>
      </c>
      <c r="CF104" s="23">
        <f t="shared" si="75"/>
        <v>144.5</v>
      </c>
      <c r="CG104" s="23">
        <f t="shared" si="75"/>
        <v>216</v>
      </c>
      <c r="CH104" s="23">
        <f t="shared" si="75"/>
        <v>110.2</v>
      </c>
      <c r="CI104" s="23">
        <f t="shared" si="75"/>
        <v>716.3</v>
      </c>
      <c r="CJ104" s="23">
        <f t="shared" si="75"/>
        <v>987.3</v>
      </c>
      <c r="CK104" s="23">
        <f t="shared" si="75"/>
        <v>5684.52</v>
      </c>
      <c r="CL104" s="23">
        <f t="shared" si="75"/>
        <v>1378.1</v>
      </c>
      <c r="CM104" s="23">
        <f t="shared" si="75"/>
        <v>814.3</v>
      </c>
      <c r="CN104" s="23">
        <f t="shared" si="75"/>
        <v>29572.14</v>
      </c>
      <c r="CO104" s="23">
        <f t="shared" si="75"/>
        <v>15155.1</v>
      </c>
      <c r="CP104" s="23">
        <f t="shared" si="75"/>
        <v>1063.4000000000001</v>
      </c>
      <c r="CQ104" s="23">
        <f t="shared" si="75"/>
        <v>925</v>
      </c>
      <c r="CR104" s="23">
        <f t="shared" si="75"/>
        <v>220</v>
      </c>
      <c r="CS104" s="23">
        <f t="shared" si="75"/>
        <v>350.7</v>
      </c>
      <c r="CT104" s="23">
        <f t="shared" si="75"/>
        <v>107.8</v>
      </c>
      <c r="CU104" s="23">
        <f t="shared" si="75"/>
        <v>501</v>
      </c>
      <c r="CV104" s="23">
        <f t="shared" si="75"/>
        <v>50</v>
      </c>
      <c r="CW104" s="23">
        <f t="shared" si="75"/>
        <v>198.2</v>
      </c>
      <c r="CX104" s="23">
        <f t="shared" si="75"/>
        <v>474.1</v>
      </c>
      <c r="CY104" s="23">
        <f t="shared" si="75"/>
        <v>50</v>
      </c>
      <c r="CZ104" s="23">
        <f t="shared" si="75"/>
        <v>2065.6999999999998</v>
      </c>
      <c r="DA104" s="23">
        <f t="shared" si="75"/>
        <v>205.5</v>
      </c>
      <c r="DB104" s="23">
        <f t="shared" si="75"/>
        <v>311.5</v>
      </c>
      <c r="DC104" s="23">
        <f t="shared" si="75"/>
        <v>152.80000000000001</v>
      </c>
      <c r="DD104" s="23">
        <f t="shared" si="75"/>
        <v>163.5</v>
      </c>
      <c r="DE104" s="23">
        <f t="shared" si="75"/>
        <v>382</v>
      </c>
      <c r="DF104" s="23">
        <f t="shared" si="75"/>
        <v>20993.620000000003</v>
      </c>
      <c r="DG104" s="23">
        <f t="shared" si="75"/>
        <v>88.3</v>
      </c>
      <c r="DH104" s="23">
        <f t="shared" si="75"/>
        <v>2078.9</v>
      </c>
      <c r="DI104" s="23">
        <f t="shared" si="75"/>
        <v>2669.6</v>
      </c>
      <c r="DJ104" s="23">
        <f t="shared" si="75"/>
        <v>678</v>
      </c>
      <c r="DK104" s="23">
        <f t="shared" si="75"/>
        <v>467</v>
      </c>
      <c r="DL104" s="23">
        <f t="shared" si="75"/>
        <v>5884.1</v>
      </c>
      <c r="DM104" s="23">
        <f t="shared" si="75"/>
        <v>257.5</v>
      </c>
      <c r="DN104" s="23">
        <f t="shared" si="75"/>
        <v>1411.9</v>
      </c>
      <c r="DO104" s="23">
        <f t="shared" si="75"/>
        <v>3282.5</v>
      </c>
      <c r="DP104" s="23">
        <f t="shared" si="75"/>
        <v>210.5</v>
      </c>
      <c r="DQ104" s="23">
        <f t="shared" si="75"/>
        <v>798.5</v>
      </c>
      <c r="DR104" s="23">
        <f t="shared" si="75"/>
        <v>1450.2</v>
      </c>
      <c r="DS104" s="23">
        <f t="shared" si="75"/>
        <v>782.6</v>
      </c>
      <c r="DT104" s="23">
        <f t="shared" si="75"/>
        <v>160.69999999999999</v>
      </c>
      <c r="DU104" s="23">
        <f t="shared" si="75"/>
        <v>382.4</v>
      </c>
      <c r="DV104" s="23">
        <f t="shared" si="75"/>
        <v>224</v>
      </c>
      <c r="DW104" s="23">
        <f t="shared" si="75"/>
        <v>331.8</v>
      </c>
      <c r="DX104" s="23">
        <f t="shared" si="75"/>
        <v>178</v>
      </c>
      <c r="DY104" s="23">
        <f t="shared" si="75"/>
        <v>325.7</v>
      </c>
      <c r="DZ104" s="23">
        <f t="shared" si="75"/>
        <v>817</v>
      </c>
      <c r="EA104" s="23">
        <f t="shared" ref="EA104:FX104" si="76">EA103-EA105</f>
        <v>614.29999999999995</v>
      </c>
      <c r="EB104" s="23">
        <f t="shared" si="76"/>
        <v>602.79999999999995</v>
      </c>
      <c r="EC104" s="23">
        <f t="shared" si="76"/>
        <v>320.3</v>
      </c>
      <c r="ED104" s="23">
        <f t="shared" si="76"/>
        <v>1653</v>
      </c>
      <c r="EE104" s="23">
        <f t="shared" si="76"/>
        <v>186.8</v>
      </c>
      <c r="EF104" s="23">
        <f t="shared" si="76"/>
        <v>1517</v>
      </c>
      <c r="EG104" s="23">
        <f t="shared" si="76"/>
        <v>285</v>
      </c>
      <c r="EH104" s="23">
        <f t="shared" si="76"/>
        <v>257.60000000000002</v>
      </c>
      <c r="EI104" s="23">
        <f t="shared" si="76"/>
        <v>15772</v>
      </c>
      <c r="EJ104" s="23">
        <f t="shared" si="76"/>
        <v>10124</v>
      </c>
      <c r="EK104" s="23">
        <f t="shared" si="76"/>
        <v>699.4</v>
      </c>
      <c r="EL104" s="23">
        <f t="shared" si="76"/>
        <v>477.1</v>
      </c>
      <c r="EM104" s="23">
        <f t="shared" si="76"/>
        <v>427.7</v>
      </c>
      <c r="EN104" s="23">
        <f t="shared" si="76"/>
        <v>1092</v>
      </c>
      <c r="EO104" s="23">
        <f t="shared" si="76"/>
        <v>360.6</v>
      </c>
      <c r="EP104" s="23">
        <f t="shared" si="76"/>
        <v>406</v>
      </c>
      <c r="EQ104" s="23">
        <f t="shared" si="76"/>
        <v>2631.5</v>
      </c>
      <c r="ER104" s="23">
        <f t="shared" si="76"/>
        <v>312</v>
      </c>
      <c r="ES104" s="23">
        <f t="shared" si="76"/>
        <v>161.30000000000001</v>
      </c>
      <c r="ET104" s="23">
        <f t="shared" si="76"/>
        <v>227.1</v>
      </c>
      <c r="EU104" s="23">
        <f t="shared" si="76"/>
        <v>622.4</v>
      </c>
      <c r="EV104" s="23">
        <f t="shared" si="76"/>
        <v>86</v>
      </c>
      <c r="EW104" s="23">
        <f t="shared" si="76"/>
        <v>905.3</v>
      </c>
      <c r="EX104" s="23">
        <f t="shared" si="76"/>
        <v>191.3</v>
      </c>
      <c r="EY104" s="23">
        <f t="shared" si="76"/>
        <v>789.2</v>
      </c>
      <c r="EZ104" s="23">
        <f t="shared" si="76"/>
        <v>142.6</v>
      </c>
      <c r="FA104" s="23">
        <f t="shared" si="76"/>
        <v>3541</v>
      </c>
      <c r="FB104" s="23">
        <f t="shared" si="76"/>
        <v>347</v>
      </c>
      <c r="FC104" s="23">
        <f t="shared" si="76"/>
        <v>2106.3000000000002</v>
      </c>
      <c r="FD104" s="23">
        <f t="shared" si="76"/>
        <v>416</v>
      </c>
      <c r="FE104" s="23">
        <f t="shared" si="76"/>
        <v>101.3</v>
      </c>
      <c r="FF104" s="23">
        <f t="shared" si="76"/>
        <v>217.7</v>
      </c>
      <c r="FG104" s="23">
        <f t="shared" si="76"/>
        <v>132</v>
      </c>
      <c r="FH104" s="23">
        <f t="shared" si="76"/>
        <v>84</v>
      </c>
      <c r="FI104" s="23">
        <f t="shared" si="76"/>
        <v>1869.7</v>
      </c>
      <c r="FJ104" s="23">
        <f t="shared" si="76"/>
        <v>2049.5</v>
      </c>
      <c r="FK104" s="23">
        <f t="shared" si="76"/>
        <v>2573.5</v>
      </c>
      <c r="FL104" s="23">
        <f t="shared" si="76"/>
        <v>7929</v>
      </c>
      <c r="FM104" s="23">
        <f t="shared" si="76"/>
        <v>3767</v>
      </c>
      <c r="FN104" s="23">
        <f t="shared" si="76"/>
        <v>22681.1</v>
      </c>
      <c r="FO104" s="23">
        <f t="shared" si="76"/>
        <v>1127.3</v>
      </c>
      <c r="FP104" s="23">
        <f t="shared" si="76"/>
        <v>2365</v>
      </c>
      <c r="FQ104" s="23">
        <f t="shared" si="76"/>
        <v>1041.5</v>
      </c>
      <c r="FR104" s="23">
        <f t="shared" si="76"/>
        <v>182.5</v>
      </c>
      <c r="FS104" s="23">
        <f t="shared" si="76"/>
        <v>204</v>
      </c>
      <c r="FT104" s="23">
        <f t="shared" si="76"/>
        <v>70.3</v>
      </c>
      <c r="FU104" s="23">
        <f t="shared" si="76"/>
        <v>853.8</v>
      </c>
      <c r="FV104" s="23">
        <f t="shared" si="76"/>
        <v>721.2</v>
      </c>
      <c r="FW104" s="23">
        <f t="shared" si="76"/>
        <v>190.6</v>
      </c>
      <c r="FX104" s="23">
        <f t="shared" si="76"/>
        <v>58.2</v>
      </c>
      <c r="FZ104" s="20">
        <f t="shared" si="57"/>
        <v>865802.00000000023</v>
      </c>
      <c r="GA104" s="20"/>
      <c r="GB104" s="20"/>
      <c r="GC104" s="20"/>
      <c r="GD104" s="20"/>
      <c r="GE104" s="20"/>
      <c r="GF104" s="7"/>
      <c r="GG104" s="7"/>
      <c r="GH104" s="18"/>
      <c r="GI104" s="18"/>
      <c r="GJ104" s="18"/>
      <c r="GK104" s="18"/>
      <c r="GL104" s="18"/>
      <c r="GM104" s="18"/>
      <c r="GN104" s="24"/>
      <c r="GO104" s="24"/>
    </row>
    <row r="105" spans="1:256" ht="15.75" x14ac:dyDescent="0.25">
      <c r="A105" s="6" t="s">
        <v>590</v>
      </c>
      <c r="B105" s="44" t="s">
        <v>591</v>
      </c>
      <c r="C105" s="18">
        <f t="shared" ref="C105:BN105" si="77">C95+C96+C97+C102+C100</f>
        <v>0</v>
      </c>
      <c r="D105" s="18">
        <f t="shared" si="77"/>
        <v>4823</v>
      </c>
      <c r="E105" s="18">
        <f t="shared" si="77"/>
        <v>597.5</v>
      </c>
      <c r="F105" s="18">
        <f t="shared" si="77"/>
        <v>695</v>
      </c>
      <c r="G105" s="18">
        <f t="shared" si="77"/>
        <v>0</v>
      </c>
      <c r="H105" s="18">
        <f t="shared" si="77"/>
        <v>0</v>
      </c>
      <c r="I105" s="18">
        <f t="shared" si="77"/>
        <v>956</v>
      </c>
      <c r="J105" s="18">
        <f t="shared" si="77"/>
        <v>0</v>
      </c>
      <c r="K105" s="18">
        <f t="shared" si="77"/>
        <v>0</v>
      </c>
      <c r="L105" s="18">
        <f t="shared" si="77"/>
        <v>0</v>
      </c>
      <c r="M105" s="18">
        <f t="shared" si="77"/>
        <v>0</v>
      </c>
      <c r="N105" s="18">
        <f t="shared" si="77"/>
        <v>0</v>
      </c>
      <c r="O105" s="18">
        <f t="shared" si="77"/>
        <v>0</v>
      </c>
      <c r="P105" s="18">
        <f t="shared" si="77"/>
        <v>0</v>
      </c>
      <c r="Q105" s="18">
        <f t="shared" si="77"/>
        <v>946.5</v>
      </c>
      <c r="R105" s="18">
        <f t="shared" si="77"/>
        <v>0</v>
      </c>
      <c r="S105" s="18">
        <f t="shared" si="77"/>
        <v>0</v>
      </c>
      <c r="T105" s="18">
        <f t="shared" si="77"/>
        <v>0</v>
      </c>
      <c r="U105" s="18">
        <f t="shared" si="77"/>
        <v>0</v>
      </c>
      <c r="V105" s="18">
        <f t="shared" si="77"/>
        <v>0</v>
      </c>
      <c r="W105" s="18">
        <f t="shared" si="77"/>
        <v>0</v>
      </c>
      <c r="X105" s="18">
        <f t="shared" si="77"/>
        <v>0</v>
      </c>
      <c r="Y105" s="18">
        <f t="shared" si="77"/>
        <v>0</v>
      </c>
      <c r="Z105" s="18">
        <f t="shared" si="77"/>
        <v>0</v>
      </c>
      <c r="AA105" s="18">
        <f t="shared" si="77"/>
        <v>0</v>
      </c>
      <c r="AB105" s="18">
        <f t="shared" si="77"/>
        <v>0</v>
      </c>
      <c r="AC105" s="18">
        <f t="shared" si="77"/>
        <v>0</v>
      </c>
      <c r="AD105" s="18">
        <f t="shared" si="77"/>
        <v>117</v>
      </c>
      <c r="AE105" s="18">
        <f t="shared" si="77"/>
        <v>0</v>
      </c>
      <c r="AF105" s="18">
        <f t="shared" si="77"/>
        <v>0</v>
      </c>
      <c r="AG105" s="18">
        <f t="shared" si="77"/>
        <v>0</v>
      </c>
      <c r="AH105" s="18">
        <f t="shared" si="77"/>
        <v>0</v>
      </c>
      <c r="AI105" s="18">
        <f t="shared" si="77"/>
        <v>0</v>
      </c>
      <c r="AJ105" s="18">
        <f t="shared" si="77"/>
        <v>0</v>
      </c>
      <c r="AK105" s="18">
        <f t="shared" si="77"/>
        <v>0</v>
      </c>
      <c r="AL105" s="18">
        <f t="shared" si="77"/>
        <v>0</v>
      </c>
      <c r="AM105" s="18">
        <f t="shared" si="77"/>
        <v>0</v>
      </c>
      <c r="AN105" s="18">
        <f t="shared" si="77"/>
        <v>0</v>
      </c>
      <c r="AO105" s="18">
        <f t="shared" si="77"/>
        <v>0</v>
      </c>
      <c r="AP105" s="18">
        <f t="shared" si="77"/>
        <v>0</v>
      </c>
      <c r="AQ105" s="18">
        <f t="shared" si="77"/>
        <v>0</v>
      </c>
      <c r="AR105" s="18">
        <f t="shared" si="77"/>
        <v>1780.4</v>
      </c>
      <c r="AS105" s="18">
        <f t="shared" si="77"/>
        <v>314</v>
      </c>
      <c r="AT105" s="18">
        <f t="shared" si="77"/>
        <v>0</v>
      </c>
      <c r="AU105" s="18">
        <f t="shared" si="77"/>
        <v>0</v>
      </c>
      <c r="AV105" s="18">
        <f t="shared" si="77"/>
        <v>0</v>
      </c>
      <c r="AW105" s="18">
        <f t="shared" si="77"/>
        <v>0</v>
      </c>
      <c r="AX105" s="18">
        <f t="shared" si="77"/>
        <v>0</v>
      </c>
      <c r="AY105" s="18">
        <f t="shared" si="77"/>
        <v>0</v>
      </c>
      <c r="AZ105" s="18">
        <f t="shared" si="77"/>
        <v>0</v>
      </c>
      <c r="BA105" s="18">
        <f t="shared" si="77"/>
        <v>0</v>
      </c>
      <c r="BB105" s="18">
        <f t="shared" si="77"/>
        <v>0</v>
      </c>
      <c r="BC105" s="18">
        <f t="shared" si="77"/>
        <v>4178.66</v>
      </c>
      <c r="BD105" s="18">
        <f t="shared" si="77"/>
        <v>0</v>
      </c>
      <c r="BE105" s="18">
        <f t="shared" si="77"/>
        <v>0</v>
      </c>
      <c r="BF105" s="18">
        <f t="shared" si="77"/>
        <v>0</v>
      </c>
      <c r="BG105" s="18">
        <f t="shared" si="77"/>
        <v>0</v>
      </c>
      <c r="BH105" s="18">
        <f t="shared" si="77"/>
        <v>0</v>
      </c>
      <c r="BI105" s="18">
        <f t="shared" si="77"/>
        <v>0</v>
      </c>
      <c r="BJ105" s="18">
        <f t="shared" si="77"/>
        <v>0</v>
      </c>
      <c r="BK105" s="18">
        <f t="shared" si="77"/>
        <v>0</v>
      </c>
      <c r="BL105" s="18">
        <f t="shared" si="77"/>
        <v>0</v>
      </c>
      <c r="BM105" s="18">
        <f t="shared" si="77"/>
        <v>0</v>
      </c>
      <c r="BN105" s="18">
        <f t="shared" si="77"/>
        <v>0</v>
      </c>
      <c r="BO105" s="18">
        <f t="shared" ref="BO105:DZ105" si="78">BO95+BO96+BO97+BO102+BO100</f>
        <v>0</v>
      </c>
      <c r="BP105" s="18">
        <f t="shared" si="78"/>
        <v>0</v>
      </c>
      <c r="BQ105" s="18">
        <f t="shared" si="78"/>
        <v>701</v>
      </c>
      <c r="BR105" s="18">
        <f t="shared" si="78"/>
        <v>0</v>
      </c>
      <c r="BS105" s="18">
        <f t="shared" si="78"/>
        <v>0</v>
      </c>
      <c r="BT105" s="18">
        <f t="shared" si="78"/>
        <v>0</v>
      </c>
      <c r="BU105" s="18">
        <f t="shared" si="78"/>
        <v>0</v>
      </c>
      <c r="BV105" s="18">
        <f t="shared" si="78"/>
        <v>0</v>
      </c>
      <c r="BW105" s="18">
        <f t="shared" si="78"/>
        <v>0</v>
      </c>
      <c r="BX105" s="18">
        <f t="shared" si="78"/>
        <v>0</v>
      </c>
      <c r="BY105" s="18">
        <f t="shared" si="78"/>
        <v>0</v>
      </c>
      <c r="BZ105" s="18">
        <f t="shared" si="78"/>
        <v>0</v>
      </c>
      <c r="CA105" s="18">
        <f t="shared" si="78"/>
        <v>0</v>
      </c>
      <c r="CB105" s="18">
        <f t="shared" si="78"/>
        <v>720.12</v>
      </c>
      <c r="CC105" s="18">
        <f t="shared" si="78"/>
        <v>0</v>
      </c>
      <c r="CD105" s="18">
        <f t="shared" si="78"/>
        <v>0</v>
      </c>
      <c r="CE105" s="18">
        <f t="shared" si="78"/>
        <v>0</v>
      </c>
      <c r="CF105" s="18">
        <f t="shared" si="78"/>
        <v>0</v>
      </c>
      <c r="CG105" s="18">
        <f t="shared" si="78"/>
        <v>0</v>
      </c>
      <c r="CH105" s="18">
        <f t="shared" si="78"/>
        <v>0</v>
      </c>
      <c r="CI105" s="18">
        <f t="shared" si="78"/>
        <v>0</v>
      </c>
      <c r="CJ105" s="18">
        <f t="shared" si="78"/>
        <v>0</v>
      </c>
      <c r="CK105" s="18">
        <f t="shared" si="78"/>
        <v>453.98</v>
      </c>
      <c r="CL105" s="18">
        <f t="shared" si="78"/>
        <v>0</v>
      </c>
      <c r="CM105" s="18">
        <f t="shared" si="78"/>
        <v>0</v>
      </c>
      <c r="CN105" s="18">
        <f t="shared" si="78"/>
        <v>3055.76</v>
      </c>
      <c r="CO105" s="18">
        <f t="shared" si="78"/>
        <v>0</v>
      </c>
      <c r="CP105" s="18">
        <f t="shared" si="78"/>
        <v>0</v>
      </c>
      <c r="CQ105" s="18">
        <f t="shared" si="78"/>
        <v>0</v>
      </c>
      <c r="CR105" s="18">
        <f t="shared" si="78"/>
        <v>0</v>
      </c>
      <c r="CS105" s="18">
        <f t="shared" si="78"/>
        <v>0</v>
      </c>
      <c r="CT105" s="18">
        <f t="shared" si="78"/>
        <v>0</v>
      </c>
      <c r="CU105" s="18">
        <f t="shared" si="78"/>
        <v>0</v>
      </c>
      <c r="CV105" s="18">
        <f t="shared" si="78"/>
        <v>0</v>
      </c>
      <c r="CW105" s="18">
        <f t="shared" si="78"/>
        <v>0</v>
      </c>
      <c r="CX105" s="18">
        <f t="shared" si="78"/>
        <v>0</v>
      </c>
      <c r="CY105" s="18">
        <f t="shared" si="78"/>
        <v>0</v>
      </c>
      <c r="CZ105" s="18">
        <f t="shared" si="78"/>
        <v>0</v>
      </c>
      <c r="DA105" s="18">
        <f t="shared" si="78"/>
        <v>0</v>
      </c>
      <c r="DB105" s="18">
        <f t="shared" si="78"/>
        <v>0</v>
      </c>
      <c r="DC105" s="18">
        <f t="shared" si="78"/>
        <v>0</v>
      </c>
      <c r="DD105" s="18">
        <f t="shared" si="78"/>
        <v>0</v>
      </c>
      <c r="DE105" s="18">
        <f t="shared" si="78"/>
        <v>0</v>
      </c>
      <c r="DF105" s="18">
        <f t="shared" si="78"/>
        <v>936.28</v>
      </c>
      <c r="DG105" s="18">
        <f t="shared" si="78"/>
        <v>0</v>
      </c>
      <c r="DH105" s="18">
        <f t="shared" si="78"/>
        <v>0</v>
      </c>
      <c r="DI105" s="18">
        <f t="shared" si="78"/>
        <v>27</v>
      </c>
      <c r="DJ105" s="18">
        <f t="shared" si="78"/>
        <v>0</v>
      </c>
      <c r="DK105" s="18">
        <f t="shared" si="78"/>
        <v>0</v>
      </c>
      <c r="DL105" s="18">
        <f t="shared" si="78"/>
        <v>0</v>
      </c>
      <c r="DM105" s="18">
        <f t="shared" si="78"/>
        <v>0</v>
      </c>
      <c r="DN105" s="18">
        <f t="shared" si="78"/>
        <v>0</v>
      </c>
      <c r="DO105" s="18">
        <f t="shared" si="78"/>
        <v>0</v>
      </c>
      <c r="DP105" s="18">
        <f t="shared" si="78"/>
        <v>0</v>
      </c>
      <c r="DQ105" s="18">
        <f t="shared" si="78"/>
        <v>0</v>
      </c>
      <c r="DR105" s="18">
        <f t="shared" si="78"/>
        <v>0</v>
      </c>
      <c r="DS105" s="18">
        <f t="shared" si="78"/>
        <v>0</v>
      </c>
      <c r="DT105" s="18">
        <f t="shared" si="78"/>
        <v>0</v>
      </c>
      <c r="DU105" s="18">
        <f t="shared" si="78"/>
        <v>0</v>
      </c>
      <c r="DV105" s="18">
        <f t="shared" si="78"/>
        <v>0</v>
      </c>
      <c r="DW105" s="18">
        <f t="shared" si="78"/>
        <v>0</v>
      </c>
      <c r="DX105" s="18">
        <f t="shared" si="78"/>
        <v>0</v>
      </c>
      <c r="DY105" s="18">
        <f t="shared" si="78"/>
        <v>0</v>
      </c>
      <c r="DZ105" s="18">
        <f t="shared" si="78"/>
        <v>0</v>
      </c>
      <c r="EA105" s="18">
        <f t="shared" ref="EA105:FX105" si="79">EA95+EA96+EA97+EA102+EA100</f>
        <v>0</v>
      </c>
      <c r="EB105" s="18">
        <f t="shared" si="79"/>
        <v>0</v>
      </c>
      <c r="EC105" s="18">
        <f t="shared" si="79"/>
        <v>0</v>
      </c>
      <c r="ED105" s="18">
        <f t="shared" si="79"/>
        <v>0</v>
      </c>
      <c r="EE105" s="18">
        <f t="shared" si="79"/>
        <v>0</v>
      </c>
      <c r="EF105" s="18">
        <f t="shared" si="79"/>
        <v>0</v>
      </c>
      <c r="EG105" s="18">
        <f t="shared" si="79"/>
        <v>0</v>
      </c>
      <c r="EH105" s="18">
        <f t="shared" si="79"/>
        <v>0</v>
      </c>
      <c r="EI105" s="18">
        <f t="shared" si="79"/>
        <v>0</v>
      </c>
      <c r="EJ105" s="18">
        <f t="shared" si="79"/>
        <v>0</v>
      </c>
      <c r="EK105" s="18">
        <f t="shared" si="79"/>
        <v>0</v>
      </c>
      <c r="EL105" s="18">
        <f t="shared" si="79"/>
        <v>0</v>
      </c>
      <c r="EM105" s="18">
        <f t="shared" si="79"/>
        <v>0</v>
      </c>
      <c r="EN105" s="18">
        <f t="shared" si="79"/>
        <v>0</v>
      </c>
      <c r="EO105" s="18">
        <f t="shared" si="79"/>
        <v>0</v>
      </c>
      <c r="EP105" s="18">
        <f t="shared" si="79"/>
        <v>0</v>
      </c>
      <c r="EQ105" s="18">
        <f t="shared" si="79"/>
        <v>127</v>
      </c>
      <c r="ER105" s="18">
        <f t="shared" si="79"/>
        <v>0</v>
      </c>
      <c r="ES105" s="18">
        <f t="shared" si="79"/>
        <v>0</v>
      </c>
      <c r="ET105" s="18">
        <f t="shared" si="79"/>
        <v>0</v>
      </c>
      <c r="EU105" s="18">
        <f t="shared" si="79"/>
        <v>0</v>
      </c>
      <c r="EV105" s="18">
        <f t="shared" si="79"/>
        <v>0</v>
      </c>
      <c r="EW105" s="18">
        <f t="shared" si="79"/>
        <v>0</v>
      </c>
      <c r="EX105" s="18">
        <f t="shared" si="79"/>
        <v>0</v>
      </c>
      <c r="EY105" s="18">
        <f t="shared" si="79"/>
        <v>0</v>
      </c>
      <c r="EZ105" s="18">
        <f t="shared" si="79"/>
        <v>0</v>
      </c>
      <c r="FA105" s="18">
        <f t="shared" si="79"/>
        <v>0</v>
      </c>
      <c r="FB105" s="18">
        <f t="shared" si="79"/>
        <v>0</v>
      </c>
      <c r="FC105" s="18">
        <f t="shared" si="79"/>
        <v>0</v>
      </c>
      <c r="FD105" s="18">
        <f t="shared" si="79"/>
        <v>0</v>
      </c>
      <c r="FE105" s="18">
        <f t="shared" si="79"/>
        <v>0</v>
      </c>
      <c r="FF105" s="18">
        <f t="shared" si="79"/>
        <v>0</v>
      </c>
      <c r="FG105" s="18">
        <f t="shared" si="79"/>
        <v>0</v>
      </c>
      <c r="FH105" s="18">
        <f t="shared" si="79"/>
        <v>0</v>
      </c>
      <c r="FI105" s="18">
        <f t="shared" si="79"/>
        <v>0</v>
      </c>
      <c r="FJ105" s="18">
        <f t="shared" si="79"/>
        <v>0</v>
      </c>
      <c r="FK105" s="18">
        <f t="shared" si="79"/>
        <v>0</v>
      </c>
      <c r="FL105" s="18">
        <f t="shared" si="79"/>
        <v>0</v>
      </c>
      <c r="FM105" s="18">
        <f t="shared" si="79"/>
        <v>0</v>
      </c>
      <c r="FN105" s="18">
        <f t="shared" si="79"/>
        <v>0</v>
      </c>
      <c r="FO105" s="18">
        <f t="shared" si="79"/>
        <v>0</v>
      </c>
      <c r="FP105" s="18">
        <f t="shared" si="79"/>
        <v>0</v>
      </c>
      <c r="FQ105" s="18">
        <f t="shared" si="79"/>
        <v>0</v>
      </c>
      <c r="FR105" s="18">
        <f t="shared" si="79"/>
        <v>0</v>
      </c>
      <c r="FS105" s="18">
        <f t="shared" si="79"/>
        <v>0</v>
      </c>
      <c r="FT105" s="18">
        <f t="shared" si="79"/>
        <v>0</v>
      </c>
      <c r="FU105" s="18">
        <f t="shared" si="79"/>
        <v>0</v>
      </c>
      <c r="FV105" s="18">
        <f t="shared" si="79"/>
        <v>0</v>
      </c>
      <c r="FW105" s="18">
        <f t="shared" si="79"/>
        <v>0</v>
      </c>
      <c r="FX105" s="18">
        <f t="shared" si="79"/>
        <v>0</v>
      </c>
      <c r="FY105" s="20"/>
      <c r="FZ105" s="20">
        <f t="shared" si="57"/>
        <v>20429.199999999997</v>
      </c>
      <c r="GA105" s="7"/>
      <c r="GB105" s="20"/>
      <c r="GC105" s="20"/>
      <c r="GD105" s="20"/>
      <c r="GE105" s="20"/>
      <c r="GF105" s="20"/>
      <c r="GG105" s="7"/>
      <c r="GH105" s="18"/>
      <c r="GI105" s="18"/>
      <c r="GJ105" s="18"/>
      <c r="GK105" s="18"/>
      <c r="GL105" s="18"/>
      <c r="GM105" s="18"/>
      <c r="GN105" s="24"/>
      <c r="GO105" s="24"/>
    </row>
    <row r="106" spans="1:256" ht="15.75" x14ac:dyDescent="0.25">
      <c r="A106" s="6"/>
      <c r="B106" s="44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20"/>
      <c r="FZ106" s="20"/>
      <c r="GA106" s="7"/>
      <c r="GB106" s="20"/>
      <c r="GC106" s="20"/>
      <c r="GD106" s="20"/>
      <c r="GE106" s="20"/>
      <c r="GF106" s="20"/>
      <c r="GG106" s="7"/>
      <c r="GH106" s="18"/>
      <c r="GI106" s="18"/>
      <c r="GJ106" s="18"/>
      <c r="GK106" s="18"/>
      <c r="GL106" s="18"/>
      <c r="GM106" s="18"/>
      <c r="GN106" s="24"/>
      <c r="GO106" s="24"/>
    </row>
    <row r="107" spans="1:256" ht="15.75" x14ac:dyDescent="0.25">
      <c r="A107" s="6"/>
      <c r="B107" s="44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20"/>
      <c r="FZ107" s="20"/>
      <c r="GA107" s="7"/>
      <c r="GB107" s="20"/>
      <c r="GC107" s="20"/>
      <c r="GD107" s="20"/>
      <c r="GE107" s="20"/>
      <c r="GF107" s="20"/>
      <c r="GG107" s="7"/>
      <c r="GH107" s="18"/>
      <c r="GI107" s="18"/>
      <c r="GJ107" s="18"/>
      <c r="GK107" s="18"/>
      <c r="GL107" s="18"/>
      <c r="GM107" s="18"/>
      <c r="GN107" s="24"/>
      <c r="GO107" s="24"/>
    </row>
    <row r="108" spans="1:256" ht="15.75" x14ac:dyDescent="0.25">
      <c r="A108" s="79"/>
      <c r="B108" s="80" t="s">
        <v>592</v>
      </c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  <c r="CF108" s="79"/>
      <c r="CG108" s="79"/>
      <c r="CH108" s="79"/>
      <c r="CI108" s="79"/>
      <c r="CJ108" s="79"/>
      <c r="CK108" s="79"/>
      <c r="CL108" s="79"/>
      <c r="CM108" s="79"/>
      <c r="CN108" s="79"/>
      <c r="CO108" s="79"/>
      <c r="CP108" s="79"/>
      <c r="CQ108" s="79"/>
      <c r="CR108" s="79"/>
      <c r="CS108" s="79"/>
      <c r="CT108" s="79"/>
      <c r="CU108" s="79"/>
      <c r="CV108" s="79"/>
      <c r="CW108" s="79"/>
      <c r="CX108" s="79"/>
      <c r="CY108" s="79"/>
      <c r="CZ108" s="79"/>
      <c r="DA108" s="79"/>
      <c r="DB108" s="79"/>
      <c r="DC108" s="79"/>
      <c r="DD108" s="79"/>
      <c r="DE108" s="79"/>
      <c r="DF108" s="79"/>
      <c r="DG108" s="79"/>
      <c r="DH108" s="79"/>
      <c r="DI108" s="79"/>
      <c r="DJ108" s="79"/>
      <c r="DK108" s="79"/>
      <c r="DL108" s="79"/>
      <c r="DM108" s="79"/>
      <c r="DN108" s="79"/>
      <c r="DO108" s="79"/>
      <c r="DP108" s="79"/>
      <c r="DQ108" s="79"/>
      <c r="DR108" s="79"/>
      <c r="DS108" s="79"/>
      <c r="DT108" s="79"/>
      <c r="DU108" s="79"/>
      <c r="DV108" s="79"/>
      <c r="DW108" s="79"/>
      <c r="DX108" s="79"/>
      <c r="DY108" s="79"/>
      <c r="DZ108" s="79"/>
      <c r="EA108" s="79"/>
      <c r="EB108" s="79"/>
      <c r="EC108" s="79"/>
      <c r="ED108" s="79"/>
      <c r="EE108" s="79"/>
      <c r="EF108" s="79"/>
      <c r="EG108" s="79"/>
      <c r="EH108" s="79"/>
      <c r="EI108" s="79"/>
      <c r="EJ108" s="79"/>
      <c r="EK108" s="79"/>
      <c r="EL108" s="79"/>
      <c r="EM108" s="79"/>
      <c r="EN108" s="79"/>
      <c r="EO108" s="79"/>
      <c r="EP108" s="79"/>
      <c r="EQ108" s="79"/>
      <c r="ER108" s="79"/>
      <c r="ES108" s="79"/>
      <c r="ET108" s="79"/>
      <c r="EU108" s="79"/>
      <c r="EV108" s="79"/>
      <c r="EW108" s="79"/>
      <c r="EX108" s="79"/>
      <c r="EY108" s="79"/>
      <c r="EZ108" s="79"/>
      <c r="FA108" s="79"/>
      <c r="FB108" s="79"/>
      <c r="FC108" s="79"/>
      <c r="FD108" s="79"/>
      <c r="FE108" s="79"/>
      <c r="FF108" s="79"/>
      <c r="FG108" s="79"/>
      <c r="FH108" s="79"/>
      <c r="FI108" s="79"/>
      <c r="FJ108" s="79"/>
      <c r="FK108" s="79"/>
      <c r="FL108" s="79"/>
      <c r="FM108" s="79"/>
      <c r="FN108" s="79"/>
      <c r="FO108" s="79"/>
      <c r="FP108" s="79"/>
      <c r="FQ108" s="79"/>
      <c r="FR108" s="79"/>
      <c r="FS108" s="79"/>
      <c r="FT108" s="79"/>
      <c r="FU108" s="79"/>
      <c r="FV108" s="79"/>
      <c r="FW108" s="79"/>
      <c r="FX108" s="79"/>
      <c r="FY108" s="79"/>
      <c r="FZ108" s="77"/>
      <c r="GA108" s="33"/>
      <c r="GB108" s="79"/>
      <c r="GC108" s="79"/>
      <c r="GD108" s="79"/>
      <c r="GE108" s="79"/>
      <c r="GF108" s="79"/>
      <c r="GG108" s="79"/>
      <c r="GH108" s="79"/>
      <c r="GI108" s="79"/>
      <c r="GJ108" s="79"/>
      <c r="GK108" s="79"/>
      <c r="GL108" s="79"/>
      <c r="GM108" s="79"/>
      <c r="GN108" s="77"/>
      <c r="GO108" s="77"/>
      <c r="GP108" s="77"/>
      <c r="GQ108" s="77"/>
      <c r="GR108" s="77"/>
      <c r="GS108" s="77"/>
      <c r="GT108" s="77"/>
      <c r="GU108" s="77"/>
      <c r="GV108" s="77"/>
      <c r="GW108" s="77"/>
      <c r="GX108" s="77"/>
      <c r="GY108" s="77"/>
      <c r="GZ108" s="77"/>
      <c r="HA108" s="77"/>
      <c r="HB108" s="77"/>
      <c r="HC108" s="77"/>
      <c r="HD108" s="77"/>
      <c r="HE108" s="77"/>
      <c r="HF108" s="77"/>
      <c r="HG108" s="77"/>
      <c r="HH108" s="77"/>
      <c r="HI108" s="77"/>
      <c r="HJ108" s="77"/>
      <c r="HK108" s="77"/>
      <c r="HL108" s="77"/>
      <c r="HM108" s="77"/>
      <c r="HN108" s="77"/>
      <c r="HO108" s="77"/>
      <c r="HP108" s="77"/>
      <c r="HQ108" s="77"/>
      <c r="HR108" s="77"/>
      <c r="HS108" s="77"/>
      <c r="HT108" s="77"/>
      <c r="HU108" s="77"/>
      <c r="HV108" s="77"/>
      <c r="HW108" s="77"/>
      <c r="HX108" s="77"/>
      <c r="HY108" s="77"/>
      <c r="HZ108" s="77"/>
      <c r="IA108" s="77"/>
      <c r="IB108" s="77"/>
      <c r="IC108" s="77"/>
      <c r="ID108" s="77"/>
      <c r="IE108" s="77"/>
      <c r="IF108" s="77"/>
      <c r="IG108" s="77"/>
      <c r="IH108" s="77"/>
      <c r="II108" s="77"/>
      <c r="IJ108" s="77"/>
      <c r="IK108" s="77"/>
      <c r="IL108" s="77"/>
      <c r="IM108" s="77"/>
      <c r="IN108" s="77"/>
      <c r="IO108" s="77"/>
      <c r="IP108" s="77"/>
      <c r="IQ108" s="77"/>
      <c r="IR108" s="77"/>
      <c r="IS108" s="77"/>
      <c r="IT108" s="77"/>
      <c r="IU108" s="77"/>
      <c r="IV108" s="77"/>
    </row>
    <row r="109" spans="1:256" x14ac:dyDescent="0.2">
      <c r="A109" s="6" t="s">
        <v>593</v>
      </c>
      <c r="B109" s="7" t="s">
        <v>594</v>
      </c>
      <c r="C109" s="35">
        <f t="shared" ref="C109:BN109" si="80">IF(AND(C21&gt;0,C103&lt;=500),C103-ROUND((C21*0.65),1),0)</f>
        <v>0</v>
      </c>
      <c r="D109" s="35">
        <f t="shared" si="80"/>
        <v>0</v>
      </c>
      <c r="E109" s="35">
        <f t="shared" si="80"/>
        <v>0</v>
      </c>
      <c r="F109" s="35">
        <f t="shared" si="80"/>
        <v>0</v>
      </c>
      <c r="G109" s="35">
        <f t="shared" si="80"/>
        <v>0</v>
      </c>
      <c r="H109" s="35">
        <f t="shared" si="80"/>
        <v>0</v>
      </c>
      <c r="I109" s="35">
        <f t="shared" si="80"/>
        <v>0</v>
      </c>
      <c r="J109" s="35">
        <f t="shared" si="80"/>
        <v>0</v>
      </c>
      <c r="K109" s="35">
        <f t="shared" si="80"/>
        <v>0</v>
      </c>
      <c r="L109" s="35">
        <f t="shared" si="80"/>
        <v>0</v>
      </c>
      <c r="M109" s="35">
        <f t="shared" si="80"/>
        <v>0</v>
      </c>
      <c r="N109" s="35">
        <f t="shared" si="80"/>
        <v>0</v>
      </c>
      <c r="O109" s="35">
        <f t="shared" si="80"/>
        <v>0</v>
      </c>
      <c r="P109" s="35">
        <f t="shared" si="80"/>
        <v>0</v>
      </c>
      <c r="Q109" s="35">
        <f t="shared" si="80"/>
        <v>0</v>
      </c>
      <c r="R109" s="35">
        <f t="shared" si="80"/>
        <v>0</v>
      </c>
      <c r="S109" s="35">
        <f t="shared" si="80"/>
        <v>0</v>
      </c>
      <c r="T109" s="35">
        <f t="shared" si="80"/>
        <v>0</v>
      </c>
      <c r="U109" s="35">
        <f t="shared" si="80"/>
        <v>0</v>
      </c>
      <c r="V109" s="35">
        <f t="shared" si="80"/>
        <v>0</v>
      </c>
      <c r="W109" s="35">
        <f t="shared" si="80"/>
        <v>0</v>
      </c>
      <c r="X109" s="35">
        <f t="shared" si="80"/>
        <v>0</v>
      </c>
      <c r="Y109" s="35">
        <f t="shared" si="80"/>
        <v>0</v>
      </c>
      <c r="Z109" s="35">
        <f t="shared" si="80"/>
        <v>0</v>
      </c>
      <c r="AA109" s="35">
        <f t="shared" si="80"/>
        <v>0</v>
      </c>
      <c r="AB109" s="35">
        <f t="shared" si="80"/>
        <v>0</v>
      </c>
      <c r="AC109" s="35">
        <f t="shared" si="80"/>
        <v>0</v>
      </c>
      <c r="AD109" s="35">
        <f t="shared" si="80"/>
        <v>0</v>
      </c>
      <c r="AE109" s="35">
        <f t="shared" si="80"/>
        <v>0</v>
      </c>
      <c r="AF109" s="35">
        <f t="shared" si="80"/>
        <v>0</v>
      </c>
      <c r="AG109" s="35">
        <f t="shared" si="80"/>
        <v>0</v>
      </c>
      <c r="AH109" s="35">
        <f t="shared" si="80"/>
        <v>0</v>
      </c>
      <c r="AI109" s="35">
        <f t="shared" si="80"/>
        <v>0</v>
      </c>
      <c r="AJ109" s="35">
        <f t="shared" si="80"/>
        <v>0</v>
      </c>
      <c r="AK109" s="35">
        <f t="shared" si="80"/>
        <v>0</v>
      </c>
      <c r="AL109" s="35">
        <f t="shared" si="80"/>
        <v>0</v>
      </c>
      <c r="AM109" s="35">
        <f t="shared" si="80"/>
        <v>0</v>
      </c>
      <c r="AN109" s="35">
        <f t="shared" si="80"/>
        <v>0</v>
      </c>
      <c r="AO109" s="35">
        <f t="shared" si="80"/>
        <v>0</v>
      </c>
      <c r="AP109" s="35">
        <f t="shared" si="80"/>
        <v>0</v>
      </c>
      <c r="AQ109" s="35">
        <f t="shared" si="80"/>
        <v>0</v>
      </c>
      <c r="AR109" s="35">
        <f t="shared" si="80"/>
        <v>0</v>
      </c>
      <c r="AS109" s="35">
        <f t="shared" si="80"/>
        <v>0</v>
      </c>
      <c r="AT109" s="35">
        <f t="shared" si="80"/>
        <v>0</v>
      </c>
      <c r="AU109" s="35">
        <f t="shared" si="80"/>
        <v>0</v>
      </c>
      <c r="AV109" s="35">
        <f t="shared" si="80"/>
        <v>0</v>
      </c>
      <c r="AW109" s="35">
        <f t="shared" si="80"/>
        <v>0</v>
      </c>
      <c r="AX109" s="35">
        <f t="shared" si="80"/>
        <v>0</v>
      </c>
      <c r="AY109" s="35">
        <f t="shared" si="80"/>
        <v>0</v>
      </c>
      <c r="AZ109" s="35">
        <f t="shared" si="80"/>
        <v>0</v>
      </c>
      <c r="BA109" s="35">
        <f t="shared" si="80"/>
        <v>0</v>
      </c>
      <c r="BB109" s="35">
        <f t="shared" si="80"/>
        <v>0</v>
      </c>
      <c r="BC109" s="35">
        <f t="shared" si="80"/>
        <v>0</v>
      </c>
      <c r="BD109" s="35">
        <f t="shared" si="80"/>
        <v>0</v>
      </c>
      <c r="BE109" s="35">
        <f t="shared" si="80"/>
        <v>0</v>
      </c>
      <c r="BF109" s="35">
        <f t="shared" si="80"/>
        <v>0</v>
      </c>
      <c r="BG109" s="35">
        <f t="shared" si="80"/>
        <v>0</v>
      </c>
      <c r="BH109" s="35">
        <f t="shared" si="80"/>
        <v>0</v>
      </c>
      <c r="BI109" s="35">
        <f t="shared" si="80"/>
        <v>0</v>
      </c>
      <c r="BJ109" s="35">
        <f t="shared" si="80"/>
        <v>0</v>
      </c>
      <c r="BK109" s="35">
        <f t="shared" si="80"/>
        <v>0</v>
      </c>
      <c r="BL109" s="35">
        <f t="shared" si="80"/>
        <v>0</v>
      </c>
      <c r="BM109" s="35">
        <f t="shared" si="80"/>
        <v>0</v>
      </c>
      <c r="BN109" s="35">
        <f t="shared" si="80"/>
        <v>0</v>
      </c>
      <c r="BO109" s="35">
        <f t="shared" ref="BO109:DZ109" si="81">IF(AND(BO21&gt;0,BO103&lt;=500),BO103-ROUND((BO21*0.65),1),0)</f>
        <v>0</v>
      </c>
      <c r="BP109" s="35">
        <f t="shared" si="81"/>
        <v>0</v>
      </c>
      <c r="BQ109" s="35">
        <f t="shared" si="81"/>
        <v>0</v>
      </c>
      <c r="BR109" s="35">
        <f t="shared" si="81"/>
        <v>0</v>
      </c>
      <c r="BS109" s="35">
        <f t="shared" si="81"/>
        <v>0</v>
      </c>
      <c r="BT109" s="35">
        <f t="shared" si="81"/>
        <v>0</v>
      </c>
      <c r="BU109" s="35">
        <f t="shared" si="81"/>
        <v>0</v>
      </c>
      <c r="BV109" s="35">
        <f t="shared" si="81"/>
        <v>0</v>
      </c>
      <c r="BW109" s="35">
        <f t="shared" si="81"/>
        <v>0</v>
      </c>
      <c r="BX109" s="35">
        <f t="shared" si="81"/>
        <v>0</v>
      </c>
      <c r="BY109" s="35">
        <f t="shared" si="81"/>
        <v>0</v>
      </c>
      <c r="BZ109" s="35">
        <f t="shared" si="81"/>
        <v>0</v>
      </c>
      <c r="CA109" s="35">
        <f t="shared" si="81"/>
        <v>0</v>
      </c>
      <c r="CB109" s="35">
        <f t="shared" si="81"/>
        <v>0</v>
      </c>
      <c r="CC109" s="35">
        <f t="shared" si="81"/>
        <v>0</v>
      </c>
      <c r="CD109" s="35">
        <f t="shared" si="81"/>
        <v>0</v>
      </c>
      <c r="CE109" s="35">
        <f t="shared" si="81"/>
        <v>0</v>
      </c>
      <c r="CF109" s="35">
        <f t="shared" si="81"/>
        <v>0</v>
      </c>
      <c r="CG109" s="35">
        <f t="shared" si="81"/>
        <v>0</v>
      </c>
      <c r="CH109" s="35">
        <f t="shared" si="81"/>
        <v>0</v>
      </c>
      <c r="CI109" s="35">
        <f t="shared" si="81"/>
        <v>0</v>
      </c>
      <c r="CJ109" s="35">
        <f t="shared" si="81"/>
        <v>0</v>
      </c>
      <c r="CK109" s="35">
        <f t="shared" si="81"/>
        <v>0</v>
      </c>
      <c r="CL109" s="35">
        <f t="shared" si="81"/>
        <v>0</v>
      </c>
      <c r="CM109" s="35">
        <f t="shared" si="81"/>
        <v>0</v>
      </c>
      <c r="CN109" s="35">
        <f t="shared" si="81"/>
        <v>0</v>
      </c>
      <c r="CO109" s="35">
        <f t="shared" si="81"/>
        <v>0</v>
      </c>
      <c r="CP109" s="35">
        <f t="shared" si="81"/>
        <v>0</v>
      </c>
      <c r="CQ109" s="35">
        <f t="shared" si="81"/>
        <v>0</v>
      </c>
      <c r="CR109" s="35">
        <f t="shared" si="81"/>
        <v>0</v>
      </c>
      <c r="CS109" s="35">
        <f t="shared" si="81"/>
        <v>0</v>
      </c>
      <c r="CT109" s="35">
        <f t="shared" si="81"/>
        <v>0</v>
      </c>
      <c r="CU109" s="35">
        <f t="shared" si="81"/>
        <v>0</v>
      </c>
      <c r="CV109" s="35">
        <f t="shared" si="81"/>
        <v>0</v>
      </c>
      <c r="CW109" s="35">
        <f t="shared" si="81"/>
        <v>0</v>
      </c>
      <c r="CX109" s="35">
        <f t="shared" si="81"/>
        <v>0</v>
      </c>
      <c r="CY109" s="35">
        <f t="shared" si="81"/>
        <v>0</v>
      </c>
      <c r="CZ109" s="35">
        <f t="shared" si="81"/>
        <v>0</v>
      </c>
      <c r="DA109" s="35">
        <f t="shared" si="81"/>
        <v>0</v>
      </c>
      <c r="DB109" s="35">
        <f t="shared" si="81"/>
        <v>0</v>
      </c>
      <c r="DC109" s="35">
        <f t="shared" si="81"/>
        <v>0</v>
      </c>
      <c r="DD109" s="35">
        <f t="shared" si="81"/>
        <v>0</v>
      </c>
      <c r="DE109" s="35">
        <f t="shared" si="81"/>
        <v>0</v>
      </c>
      <c r="DF109" s="35">
        <f t="shared" si="81"/>
        <v>0</v>
      </c>
      <c r="DG109" s="35">
        <f t="shared" si="81"/>
        <v>0</v>
      </c>
      <c r="DH109" s="35">
        <f t="shared" si="81"/>
        <v>0</v>
      </c>
      <c r="DI109" s="35">
        <f t="shared" si="81"/>
        <v>0</v>
      </c>
      <c r="DJ109" s="35">
        <f t="shared" si="81"/>
        <v>0</v>
      </c>
      <c r="DK109" s="35">
        <f t="shared" si="81"/>
        <v>0</v>
      </c>
      <c r="DL109" s="35">
        <f t="shared" si="81"/>
        <v>0</v>
      </c>
      <c r="DM109" s="35">
        <f t="shared" si="81"/>
        <v>232.5</v>
      </c>
      <c r="DN109" s="35">
        <f t="shared" si="81"/>
        <v>0</v>
      </c>
      <c r="DO109" s="35">
        <f t="shared" si="81"/>
        <v>0</v>
      </c>
      <c r="DP109" s="35">
        <f t="shared" si="81"/>
        <v>0</v>
      </c>
      <c r="DQ109" s="35">
        <f t="shared" si="81"/>
        <v>0</v>
      </c>
      <c r="DR109" s="35">
        <f t="shared" si="81"/>
        <v>0</v>
      </c>
      <c r="DS109" s="35">
        <f t="shared" si="81"/>
        <v>0</v>
      </c>
      <c r="DT109" s="35">
        <f t="shared" si="81"/>
        <v>0</v>
      </c>
      <c r="DU109" s="35">
        <f t="shared" si="81"/>
        <v>0</v>
      </c>
      <c r="DV109" s="35">
        <f t="shared" si="81"/>
        <v>0</v>
      </c>
      <c r="DW109" s="35">
        <f t="shared" si="81"/>
        <v>0</v>
      </c>
      <c r="DX109" s="35">
        <f t="shared" si="81"/>
        <v>0</v>
      </c>
      <c r="DY109" s="35">
        <f t="shared" si="81"/>
        <v>0</v>
      </c>
      <c r="DZ109" s="35">
        <f t="shared" si="81"/>
        <v>0</v>
      </c>
      <c r="EA109" s="35">
        <f t="shared" ref="EA109:FX109" si="82">IF(AND(EA21&gt;0,EA103&lt;=500),EA103-ROUND((EA21*0.65),1),0)</f>
        <v>0</v>
      </c>
      <c r="EB109" s="35">
        <f t="shared" si="82"/>
        <v>0</v>
      </c>
      <c r="EC109" s="35">
        <f t="shared" si="82"/>
        <v>0</v>
      </c>
      <c r="ED109" s="35">
        <f t="shared" si="82"/>
        <v>0</v>
      </c>
      <c r="EE109" s="35">
        <f t="shared" si="82"/>
        <v>0</v>
      </c>
      <c r="EF109" s="35">
        <f t="shared" si="82"/>
        <v>0</v>
      </c>
      <c r="EG109" s="35">
        <f t="shared" si="82"/>
        <v>0</v>
      </c>
      <c r="EH109" s="35">
        <f t="shared" si="82"/>
        <v>0</v>
      </c>
      <c r="EI109" s="35">
        <f t="shared" si="82"/>
        <v>0</v>
      </c>
      <c r="EJ109" s="35">
        <f t="shared" si="82"/>
        <v>0</v>
      </c>
      <c r="EK109" s="35">
        <f t="shared" si="82"/>
        <v>0</v>
      </c>
      <c r="EL109" s="35">
        <f t="shared" si="82"/>
        <v>0</v>
      </c>
      <c r="EM109" s="35">
        <f t="shared" si="82"/>
        <v>0</v>
      </c>
      <c r="EN109" s="35">
        <f t="shared" si="82"/>
        <v>0</v>
      </c>
      <c r="EO109" s="35">
        <f t="shared" si="82"/>
        <v>0</v>
      </c>
      <c r="EP109" s="35">
        <f t="shared" si="82"/>
        <v>0</v>
      </c>
      <c r="EQ109" s="35">
        <f t="shared" si="82"/>
        <v>0</v>
      </c>
      <c r="ER109" s="35">
        <f t="shared" si="82"/>
        <v>0</v>
      </c>
      <c r="ES109" s="35">
        <f t="shared" si="82"/>
        <v>0</v>
      </c>
      <c r="ET109" s="35">
        <f t="shared" si="82"/>
        <v>173.1</v>
      </c>
      <c r="EU109" s="35">
        <f t="shared" si="82"/>
        <v>0</v>
      </c>
      <c r="EV109" s="35">
        <f t="shared" si="82"/>
        <v>0</v>
      </c>
      <c r="EW109" s="35">
        <f t="shared" si="82"/>
        <v>0</v>
      </c>
      <c r="EX109" s="35">
        <f t="shared" si="82"/>
        <v>0</v>
      </c>
      <c r="EY109" s="35">
        <f t="shared" si="82"/>
        <v>0</v>
      </c>
      <c r="EZ109" s="35">
        <f t="shared" si="82"/>
        <v>0</v>
      </c>
      <c r="FA109" s="35">
        <f t="shared" si="82"/>
        <v>0</v>
      </c>
      <c r="FB109" s="35">
        <f t="shared" si="82"/>
        <v>0</v>
      </c>
      <c r="FC109" s="35">
        <f t="shared" si="82"/>
        <v>0</v>
      </c>
      <c r="FD109" s="35">
        <f t="shared" si="82"/>
        <v>0</v>
      </c>
      <c r="FE109" s="35">
        <f t="shared" si="82"/>
        <v>0</v>
      </c>
      <c r="FF109" s="35">
        <f t="shared" si="82"/>
        <v>0</v>
      </c>
      <c r="FG109" s="35">
        <f t="shared" si="82"/>
        <v>0</v>
      </c>
      <c r="FH109" s="35">
        <f t="shared" si="82"/>
        <v>0</v>
      </c>
      <c r="FI109" s="35">
        <f t="shared" si="82"/>
        <v>0</v>
      </c>
      <c r="FJ109" s="35">
        <f t="shared" si="82"/>
        <v>0</v>
      </c>
      <c r="FK109" s="35">
        <f t="shared" si="82"/>
        <v>0</v>
      </c>
      <c r="FL109" s="35">
        <f t="shared" si="82"/>
        <v>0</v>
      </c>
      <c r="FM109" s="35">
        <f t="shared" si="82"/>
        <v>0</v>
      </c>
      <c r="FN109" s="35">
        <f t="shared" si="82"/>
        <v>0</v>
      </c>
      <c r="FO109" s="35">
        <f t="shared" si="82"/>
        <v>0</v>
      </c>
      <c r="FP109" s="35">
        <f t="shared" si="82"/>
        <v>0</v>
      </c>
      <c r="FQ109" s="35">
        <f t="shared" si="82"/>
        <v>0</v>
      </c>
      <c r="FR109" s="35">
        <f t="shared" si="82"/>
        <v>0</v>
      </c>
      <c r="FS109" s="35">
        <f t="shared" si="82"/>
        <v>0</v>
      </c>
      <c r="FT109" s="35">
        <f t="shared" si="82"/>
        <v>0</v>
      </c>
      <c r="FU109" s="35">
        <f t="shared" si="82"/>
        <v>0</v>
      </c>
      <c r="FV109" s="35">
        <f t="shared" si="82"/>
        <v>0</v>
      </c>
      <c r="FW109" s="35">
        <f t="shared" si="82"/>
        <v>0</v>
      </c>
      <c r="FX109" s="35">
        <f t="shared" si="82"/>
        <v>0</v>
      </c>
      <c r="FY109" s="23"/>
      <c r="FZ109" s="20">
        <f>SUM(C109:FY109)</f>
        <v>405.6</v>
      </c>
      <c r="GA109" s="33"/>
      <c r="GB109" s="23"/>
      <c r="GC109" s="20"/>
      <c r="GD109" s="20"/>
      <c r="GE109" s="20"/>
      <c r="GF109" s="20"/>
      <c r="GG109" s="18"/>
      <c r="GH109" s="18"/>
      <c r="GI109" s="18"/>
      <c r="GJ109" s="18"/>
      <c r="GK109" s="18"/>
      <c r="GL109" s="18"/>
      <c r="GM109" s="18"/>
    </row>
    <row r="110" spans="1:256" s="77" customFormat="1" x14ac:dyDescent="0.2">
      <c r="A110" s="7"/>
      <c r="B110" s="7" t="s">
        <v>595</v>
      </c>
      <c r="C110" s="81"/>
      <c r="D110" s="81"/>
      <c r="E110" s="81"/>
      <c r="F110" s="81"/>
      <c r="G110" s="81">
        <v>1.1217999999999999</v>
      </c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35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23"/>
      <c r="FZ110" s="20"/>
      <c r="GA110" s="33"/>
      <c r="GB110" s="23"/>
      <c r="GC110" s="20"/>
      <c r="GD110" s="20"/>
      <c r="GE110" s="20"/>
      <c r="GF110" s="20"/>
      <c r="GG110" s="18"/>
      <c r="GH110" s="18"/>
      <c r="GI110" s="18"/>
      <c r="GJ110" s="18"/>
      <c r="GK110" s="18"/>
      <c r="GL110" s="18"/>
      <c r="GM110" s="18"/>
      <c r="GN110" s="27"/>
      <c r="GO110" s="27"/>
      <c r="GP110" s="27"/>
      <c r="GQ110" s="27"/>
      <c r="GR110" s="27"/>
      <c r="GS110" s="27"/>
      <c r="GT110" s="27"/>
      <c r="GU110" s="27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x14ac:dyDescent="0.2">
      <c r="A111" s="6" t="s">
        <v>596</v>
      </c>
      <c r="B111" s="7" t="s">
        <v>597</v>
      </c>
      <c r="C111" s="33">
        <f t="shared" ref="C111:BN111" si="83">IF(C109&gt;0,ROUND(IF(C109&lt;276,((276-C109)*0.00376159)+1.5457,IF(C109&lt;459,((459-C109)*0.00167869)+1.2385,IF(C109&lt;1027,((1027-C109)*0.00020599)+1.1215,0))),4),0)</f>
        <v>0</v>
      </c>
      <c r="D111" s="33">
        <f t="shared" si="83"/>
        <v>0</v>
      </c>
      <c r="E111" s="33">
        <f t="shared" si="83"/>
        <v>0</v>
      </c>
      <c r="F111" s="33">
        <f t="shared" si="83"/>
        <v>0</v>
      </c>
      <c r="G111" s="33">
        <f t="shared" si="83"/>
        <v>0</v>
      </c>
      <c r="H111" s="33">
        <f t="shared" si="83"/>
        <v>0</v>
      </c>
      <c r="I111" s="33">
        <f t="shared" si="83"/>
        <v>0</v>
      </c>
      <c r="J111" s="33">
        <f t="shared" si="83"/>
        <v>0</v>
      </c>
      <c r="K111" s="33">
        <f t="shared" si="83"/>
        <v>0</v>
      </c>
      <c r="L111" s="33">
        <f t="shared" si="83"/>
        <v>0</v>
      </c>
      <c r="M111" s="33">
        <f t="shared" si="83"/>
        <v>0</v>
      </c>
      <c r="N111" s="33">
        <f t="shared" si="83"/>
        <v>0</v>
      </c>
      <c r="O111" s="33">
        <f t="shared" si="83"/>
        <v>0</v>
      </c>
      <c r="P111" s="33">
        <f t="shared" si="83"/>
        <v>0</v>
      </c>
      <c r="Q111" s="33">
        <f t="shared" si="83"/>
        <v>0</v>
      </c>
      <c r="R111" s="33">
        <f t="shared" si="83"/>
        <v>0</v>
      </c>
      <c r="S111" s="33">
        <f t="shared" si="83"/>
        <v>0</v>
      </c>
      <c r="T111" s="33">
        <f t="shared" si="83"/>
        <v>0</v>
      </c>
      <c r="U111" s="33">
        <f t="shared" si="83"/>
        <v>0</v>
      </c>
      <c r="V111" s="33">
        <f t="shared" si="83"/>
        <v>0</v>
      </c>
      <c r="W111" s="33">
        <f t="shared" si="83"/>
        <v>0</v>
      </c>
      <c r="X111" s="33">
        <f t="shared" si="83"/>
        <v>0</v>
      </c>
      <c r="Y111" s="33">
        <f t="shared" si="83"/>
        <v>0</v>
      </c>
      <c r="Z111" s="33">
        <f t="shared" si="83"/>
        <v>0</v>
      </c>
      <c r="AA111" s="33">
        <f t="shared" si="83"/>
        <v>0</v>
      </c>
      <c r="AB111" s="33">
        <f t="shared" si="83"/>
        <v>0</v>
      </c>
      <c r="AC111" s="33">
        <f t="shared" si="83"/>
        <v>0</v>
      </c>
      <c r="AD111" s="33">
        <f t="shared" si="83"/>
        <v>0</v>
      </c>
      <c r="AE111" s="33">
        <f t="shared" si="83"/>
        <v>0</v>
      </c>
      <c r="AF111" s="33">
        <f t="shared" si="83"/>
        <v>0</v>
      </c>
      <c r="AG111" s="33">
        <f t="shared" si="83"/>
        <v>0</v>
      </c>
      <c r="AH111" s="33">
        <f t="shared" si="83"/>
        <v>0</v>
      </c>
      <c r="AI111" s="33">
        <f t="shared" si="83"/>
        <v>0</v>
      </c>
      <c r="AJ111" s="33">
        <f t="shared" si="83"/>
        <v>0</v>
      </c>
      <c r="AK111" s="33">
        <f t="shared" si="83"/>
        <v>0</v>
      </c>
      <c r="AL111" s="33">
        <f t="shared" si="83"/>
        <v>0</v>
      </c>
      <c r="AM111" s="33">
        <f t="shared" si="83"/>
        <v>0</v>
      </c>
      <c r="AN111" s="33">
        <f t="shared" si="83"/>
        <v>0</v>
      </c>
      <c r="AO111" s="33">
        <f t="shared" si="83"/>
        <v>0</v>
      </c>
      <c r="AP111" s="33">
        <f t="shared" si="83"/>
        <v>0</v>
      </c>
      <c r="AQ111" s="33">
        <f t="shared" si="83"/>
        <v>0</v>
      </c>
      <c r="AR111" s="33">
        <f t="shared" si="83"/>
        <v>0</v>
      </c>
      <c r="AS111" s="33">
        <f t="shared" si="83"/>
        <v>0</v>
      </c>
      <c r="AT111" s="33">
        <f t="shared" si="83"/>
        <v>0</v>
      </c>
      <c r="AU111" s="33">
        <f t="shared" si="83"/>
        <v>0</v>
      </c>
      <c r="AV111" s="33">
        <f t="shared" si="83"/>
        <v>0</v>
      </c>
      <c r="AW111" s="33">
        <f t="shared" si="83"/>
        <v>0</v>
      </c>
      <c r="AX111" s="33">
        <f t="shared" si="83"/>
        <v>0</v>
      </c>
      <c r="AY111" s="33">
        <f t="shared" si="83"/>
        <v>0</v>
      </c>
      <c r="AZ111" s="33">
        <f t="shared" si="83"/>
        <v>0</v>
      </c>
      <c r="BA111" s="33">
        <f t="shared" si="83"/>
        <v>0</v>
      </c>
      <c r="BB111" s="33">
        <f t="shared" si="83"/>
        <v>0</v>
      </c>
      <c r="BC111" s="33">
        <f t="shared" si="83"/>
        <v>0</v>
      </c>
      <c r="BD111" s="33">
        <f t="shared" si="83"/>
        <v>0</v>
      </c>
      <c r="BE111" s="33">
        <f t="shared" si="83"/>
        <v>0</v>
      </c>
      <c r="BF111" s="33">
        <f t="shared" si="83"/>
        <v>0</v>
      </c>
      <c r="BG111" s="33">
        <f t="shared" si="83"/>
        <v>0</v>
      </c>
      <c r="BH111" s="33">
        <f t="shared" si="83"/>
        <v>0</v>
      </c>
      <c r="BI111" s="33">
        <f t="shared" si="83"/>
        <v>0</v>
      </c>
      <c r="BJ111" s="33">
        <f t="shared" si="83"/>
        <v>0</v>
      </c>
      <c r="BK111" s="33">
        <f t="shared" si="83"/>
        <v>0</v>
      </c>
      <c r="BL111" s="33">
        <f t="shared" si="83"/>
        <v>0</v>
      </c>
      <c r="BM111" s="33">
        <f t="shared" si="83"/>
        <v>0</v>
      </c>
      <c r="BN111" s="33">
        <f t="shared" si="83"/>
        <v>0</v>
      </c>
      <c r="BO111" s="33">
        <f t="shared" ref="BO111:DZ111" si="84">IF(BO109&gt;0,ROUND(IF(BO109&lt;276,((276-BO109)*0.00376159)+1.5457,IF(BO109&lt;459,((459-BO109)*0.00167869)+1.2385,IF(BO109&lt;1027,((1027-BO109)*0.00020599)+1.1215,0))),4),0)</f>
        <v>0</v>
      </c>
      <c r="BP111" s="33">
        <f t="shared" si="84"/>
        <v>0</v>
      </c>
      <c r="BQ111" s="33">
        <f t="shared" si="84"/>
        <v>0</v>
      </c>
      <c r="BR111" s="33">
        <f t="shared" si="84"/>
        <v>0</v>
      </c>
      <c r="BS111" s="33">
        <f t="shared" si="84"/>
        <v>0</v>
      </c>
      <c r="BT111" s="33">
        <f t="shared" si="84"/>
        <v>0</v>
      </c>
      <c r="BU111" s="33">
        <f t="shared" si="84"/>
        <v>0</v>
      </c>
      <c r="BV111" s="33">
        <f t="shared" si="84"/>
        <v>0</v>
      </c>
      <c r="BW111" s="33">
        <f t="shared" si="84"/>
        <v>0</v>
      </c>
      <c r="BX111" s="33">
        <f t="shared" si="84"/>
        <v>0</v>
      </c>
      <c r="BY111" s="33">
        <f t="shared" si="84"/>
        <v>0</v>
      </c>
      <c r="BZ111" s="33">
        <f t="shared" si="84"/>
        <v>0</v>
      </c>
      <c r="CA111" s="33">
        <f t="shared" si="84"/>
        <v>0</v>
      </c>
      <c r="CB111" s="33">
        <f t="shared" si="84"/>
        <v>0</v>
      </c>
      <c r="CC111" s="33">
        <f t="shared" si="84"/>
        <v>0</v>
      </c>
      <c r="CD111" s="33">
        <f t="shared" si="84"/>
        <v>0</v>
      </c>
      <c r="CE111" s="33">
        <f t="shared" si="84"/>
        <v>0</v>
      </c>
      <c r="CF111" s="33">
        <f t="shared" si="84"/>
        <v>0</v>
      </c>
      <c r="CG111" s="33">
        <f t="shared" si="84"/>
        <v>0</v>
      </c>
      <c r="CH111" s="33">
        <f t="shared" si="84"/>
        <v>0</v>
      </c>
      <c r="CI111" s="33">
        <f t="shared" si="84"/>
        <v>0</v>
      </c>
      <c r="CJ111" s="33">
        <f t="shared" si="84"/>
        <v>0</v>
      </c>
      <c r="CK111" s="33">
        <f t="shared" si="84"/>
        <v>0</v>
      </c>
      <c r="CL111" s="33">
        <f t="shared" si="84"/>
        <v>0</v>
      </c>
      <c r="CM111" s="33">
        <f t="shared" si="84"/>
        <v>0</v>
      </c>
      <c r="CN111" s="33">
        <f t="shared" si="84"/>
        <v>0</v>
      </c>
      <c r="CO111" s="33">
        <f t="shared" si="84"/>
        <v>0</v>
      </c>
      <c r="CP111" s="33">
        <f t="shared" si="84"/>
        <v>0</v>
      </c>
      <c r="CQ111" s="33">
        <f t="shared" si="84"/>
        <v>0</v>
      </c>
      <c r="CR111" s="33">
        <f t="shared" si="84"/>
        <v>0</v>
      </c>
      <c r="CS111" s="33">
        <f t="shared" si="84"/>
        <v>0</v>
      </c>
      <c r="CT111" s="33">
        <f t="shared" si="84"/>
        <v>0</v>
      </c>
      <c r="CU111" s="33">
        <f t="shared" si="84"/>
        <v>0</v>
      </c>
      <c r="CV111" s="33">
        <f t="shared" si="84"/>
        <v>0</v>
      </c>
      <c r="CW111" s="33">
        <f t="shared" si="84"/>
        <v>0</v>
      </c>
      <c r="CX111" s="33">
        <f t="shared" si="84"/>
        <v>0</v>
      </c>
      <c r="CY111" s="33">
        <f t="shared" si="84"/>
        <v>0</v>
      </c>
      <c r="CZ111" s="33">
        <f t="shared" si="84"/>
        <v>0</v>
      </c>
      <c r="DA111" s="33">
        <f t="shared" si="84"/>
        <v>0</v>
      </c>
      <c r="DB111" s="33">
        <f t="shared" si="84"/>
        <v>0</v>
      </c>
      <c r="DC111" s="33">
        <f t="shared" si="84"/>
        <v>0</v>
      </c>
      <c r="DD111" s="33">
        <f t="shared" si="84"/>
        <v>0</v>
      </c>
      <c r="DE111" s="33">
        <f t="shared" si="84"/>
        <v>0</v>
      </c>
      <c r="DF111" s="33">
        <f t="shared" si="84"/>
        <v>0</v>
      </c>
      <c r="DG111" s="33">
        <f t="shared" si="84"/>
        <v>0</v>
      </c>
      <c r="DH111" s="33">
        <f t="shared" si="84"/>
        <v>0</v>
      </c>
      <c r="DI111" s="33">
        <f t="shared" si="84"/>
        <v>0</v>
      </c>
      <c r="DJ111" s="33">
        <f t="shared" si="84"/>
        <v>0</v>
      </c>
      <c r="DK111" s="33">
        <f t="shared" si="84"/>
        <v>0</v>
      </c>
      <c r="DL111" s="33">
        <f t="shared" si="84"/>
        <v>0</v>
      </c>
      <c r="DM111" s="33">
        <f t="shared" si="84"/>
        <v>1.7093</v>
      </c>
      <c r="DN111" s="33">
        <f t="shared" si="84"/>
        <v>0</v>
      </c>
      <c r="DO111" s="33">
        <f t="shared" si="84"/>
        <v>0</v>
      </c>
      <c r="DP111" s="33">
        <f t="shared" si="84"/>
        <v>0</v>
      </c>
      <c r="DQ111" s="33">
        <f t="shared" si="84"/>
        <v>0</v>
      </c>
      <c r="DR111" s="33">
        <f t="shared" si="84"/>
        <v>0</v>
      </c>
      <c r="DS111" s="33">
        <f t="shared" si="84"/>
        <v>0</v>
      </c>
      <c r="DT111" s="33">
        <f t="shared" si="84"/>
        <v>0</v>
      </c>
      <c r="DU111" s="33">
        <f t="shared" si="84"/>
        <v>0</v>
      </c>
      <c r="DV111" s="33">
        <f t="shared" si="84"/>
        <v>0</v>
      </c>
      <c r="DW111" s="33">
        <f t="shared" si="84"/>
        <v>0</v>
      </c>
      <c r="DX111" s="33">
        <f t="shared" si="84"/>
        <v>0</v>
      </c>
      <c r="DY111" s="33">
        <f t="shared" si="84"/>
        <v>0</v>
      </c>
      <c r="DZ111" s="33">
        <f t="shared" si="84"/>
        <v>0</v>
      </c>
      <c r="EA111" s="33">
        <f t="shared" ref="EA111:FX111" si="85">IF(EA109&gt;0,ROUND(IF(EA109&lt;276,((276-EA109)*0.00376159)+1.5457,IF(EA109&lt;459,((459-EA109)*0.00167869)+1.2385,IF(EA109&lt;1027,((1027-EA109)*0.00020599)+1.1215,0))),4),0)</f>
        <v>0</v>
      </c>
      <c r="EB111" s="33">
        <f t="shared" si="85"/>
        <v>0</v>
      </c>
      <c r="EC111" s="33">
        <f t="shared" si="85"/>
        <v>0</v>
      </c>
      <c r="ED111" s="33">
        <f t="shared" si="85"/>
        <v>0</v>
      </c>
      <c r="EE111" s="33">
        <f t="shared" si="85"/>
        <v>0</v>
      </c>
      <c r="EF111" s="33">
        <f t="shared" si="85"/>
        <v>0</v>
      </c>
      <c r="EG111" s="33">
        <f t="shared" si="85"/>
        <v>0</v>
      </c>
      <c r="EH111" s="33">
        <f t="shared" si="85"/>
        <v>0</v>
      </c>
      <c r="EI111" s="33">
        <f t="shared" si="85"/>
        <v>0</v>
      </c>
      <c r="EJ111" s="33">
        <f t="shared" si="85"/>
        <v>0</v>
      </c>
      <c r="EK111" s="33">
        <f t="shared" si="85"/>
        <v>0</v>
      </c>
      <c r="EL111" s="33">
        <f t="shared" si="85"/>
        <v>0</v>
      </c>
      <c r="EM111" s="33">
        <f t="shared" si="85"/>
        <v>0</v>
      </c>
      <c r="EN111" s="33">
        <f t="shared" si="85"/>
        <v>0</v>
      </c>
      <c r="EO111" s="33">
        <f t="shared" si="85"/>
        <v>0</v>
      </c>
      <c r="EP111" s="33">
        <f t="shared" si="85"/>
        <v>0</v>
      </c>
      <c r="EQ111" s="33">
        <f t="shared" si="85"/>
        <v>0</v>
      </c>
      <c r="ER111" s="33">
        <f t="shared" si="85"/>
        <v>0</v>
      </c>
      <c r="ES111" s="33">
        <f t="shared" si="85"/>
        <v>0</v>
      </c>
      <c r="ET111" s="33">
        <f t="shared" si="85"/>
        <v>1.9328000000000001</v>
      </c>
      <c r="EU111" s="33">
        <f t="shared" si="85"/>
        <v>0</v>
      </c>
      <c r="EV111" s="33">
        <f t="shared" si="85"/>
        <v>0</v>
      </c>
      <c r="EW111" s="33">
        <f t="shared" si="85"/>
        <v>0</v>
      </c>
      <c r="EX111" s="33">
        <f t="shared" si="85"/>
        <v>0</v>
      </c>
      <c r="EY111" s="33">
        <f t="shared" si="85"/>
        <v>0</v>
      </c>
      <c r="EZ111" s="33">
        <f t="shared" si="85"/>
        <v>0</v>
      </c>
      <c r="FA111" s="33">
        <f t="shared" si="85"/>
        <v>0</v>
      </c>
      <c r="FB111" s="33">
        <f t="shared" si="85"/>
        <v>0</v>
      </c>
      <c r="FC111" s="33">
        <f t="shared" si="85"/>
        <v>0</v>
      </c>
      <c r="FD111" s="33">
        <f t="shared" si="85"/>
        <v>0</v>
      </c>
      <c r="FE111" s="33">
        <f t="shared" si="85"/>
        <v>0</v>
      </c>
      <c r="FF111" s="33">
        <f t="shared" si="85"/>
        <v>0</v>
      </c>
      <c r="FG111" s="33">
        <f t="shared" si="85"/>
        <v>0</v>
      </c>
      <c r="FH111" s="33">
        <f t="shared" si="85"/>
        <v>0</v>
      </c>
      <c r="FI111" s="33">
        <f t="shared" si="85"/>
        <v>0</v>
      </c>
      <c r="FJ111" s="33">
        <f t="shared" si="85"/>
        <v>0</v>
      </c>
      <c r="FK111" s="33">
        <f t="shared" si="85"/>
        <v>0</v>
      </c>
      <c r="FL111" s="33">
        <f t="shared" si="85"/>
        <v>0</v>
      </c>
      <c r="FM111" s="33">
        <f t="shared" si="85"/>
        <v>0</v>
      </c>
      <c r="FN111" s="33">
        <f t="shared" si="85"/>
        <v>0</v>
      </c>
      <c r="FO111" s="33">
        <f t="shared" si="85"/>
        <v>0</v>
      </c>
      <c r="FP111" s="33">
        <f t="shared" si="85"/>
        <v>0</v>
      </c>
      <c r="FQ111" s="33">
        <f t="shared" si="85"/>
        <v>0</v>
      </c>
      <c r="FR111" s="33">
        <f t="shared" si="85"/>
        <v>0</v>
      </c>
      <c r="FS111" s="33">
        <f t="shared" si="85"/>
        <v>0</v>
      </c>
      <c r="FT111" s="33">
        <f t="shared" si="85"/>
        <v>0</v>
      </c>
      <c r="FU111" s="33">
        <f t="shared" si="85"/>
        <v>0</v>
      </c>
      <c r="FV111" s="33">
        <f t="shared" si="85"/>
        <v>0</v>
      </c>
      <c r="FW111" s="33">
        <f t="shared" si="85"/>
        <v>0</v>
      </c>
      <c r="FX111" s="33">
        <f t="shared" si="85"/>
        <v>0</v>
      </c>
      <c r="FY111" s="82"/>
      <c r="FZ111" s="7"/>
      <c r="GA111" s="7"/>
      <c r="GB111" s="23"/>
      <c r="GC111" s="20"/>
      <c r="GD111" s="20"/>
      <c r="GE111" s="20"/>
      <c r="GF111" s="20"/>
      <c r="GG111" s="18"/>
      <c r="GH111" s="18"/>
      <c r="GI111" s="18"/>
      <c r="GJ111" s="18"/>
      <c r="GK111" s="18"/>
      <c r="GL111" s="18"/>
      <c r="GM111" s="18"/>
    </row>
    <row r="112" spans="1:256" x14ac:dyDescent="0.2">
      <c r="A112" s="6" t="s">
        <v>598</v>
      </c>
      <c r="B112" s="7" t="s">
        <v>599</v>
      </c>
      <c r="C112" s="33">
        <f t="shared" ref="C112:BN112" si="86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33">
        <f t="shared" si="86"/>
        <v>1.0297000000000001</v>
      </c>
      <c r="E112" s="33">
        <f t="shared" si="86"/>
        <v>1.0297000000000001</v>
      </c>
      <c r="F112" s="33">
        <f t="shared" si="86"/>
        <v>1.0297000000000001</v>
      </c>
      <c r="G112" s="33">
        <f t="shared" si="86"/>
        <v>1.111</v>
      </c>
      <c r="H112" s="33">
        <f t="shared" si="86"/>
        <v>1.1169</v>
      </c>
      <c r="I112" s="33">
        <f t="shared" si="86"/>
        <v>1.0297000000000001</v>
      </c>
      <c r="J112" s="33">
        <f t="shared" si="86"/>
        <v>1.0524</v>
      </c>
      <c r="K112" s="33">
        <f t="shared" si="86"/>
        <v>1.575</v>
      </c>
      <c r="L112" s="33">
        <f t="shared" si="86"/>
        <v>1.0510999999999999</v>
      </c>
      <c r="M112" s="33">
        <f t="shared" si="86"/>
        <v>1.1107</v>
      </c>
      <c r="N112" s="33">
        <f t="shared" si="86"/>
        <v>1.0297000000000001</v>
      </c>
      <c r="O112" s="33">
        <f t="shared" si="86"/>
        <v>1.0297000000000001</v>
      </c>
      <c r="P112" s="33">
        <f t="shared" si="86"/>
        <v>1.5550999999999999</v>
      </c>
      <c r="Q112" s="33">
        <f t="shared" si="86"/>
        <v>1.0297000000000001</v>
      </c>
      <c r="R112" s="33">
        <f t="shared" si="86"/>
        <v>1.0303</v>
      </c>
      <c r="S112" s="33">
        <f t="shared" si="86"/>
        <v>1.0853999999999999</v>
      </c>
      <c r="T112" s="33">
        <f t="shared" si="86"/>
        <v>2.0291000000000001</v>
      </c>
      <c r="U112" s="33">
        <f t="shared" si="86"/>
        <v>2.3582000000000001</v>
      </c>
      <c r="V112" s="33">
        <f t="shared" si="86"/>
        <v>1.5375000000000001</v>
      </c>
      <c r="W112" s="33">
        <f t="shared" si="86"/>
        <v>2.0320999999999998</v>
      </c>
      <c r="X112" s="33">
        <f t="shared" si="86"/>
        <v>2.3957999999999999</v>
      </c>
      <c r="Y112" s="33">
        <f t="shared" si="86"/>
        <v>1.1675</v>
      </c>
      <c r="Z112" s="33">
        <f t="shared" si="86"/>
        <v>1.7067000000000001</v>
      </c>
      <c r="AA112" s="33">
        <f t="shared" si="86"/>
        <v>1.0297000000000001</v>
      </c>
      <c r="AB112" s="33">
        <f t="shared" si="86"/>
        <v>1.0297000000000001</v>
      </c>
      <c r="AC112" s="33">
        <f t="shared" si="86"/>
        <v>1.1244000000000001</v>
      </c>
      <c r="AD112" s="33">
        <f t="shared" si="86"/>
        <v>1.1008</v>
      </c>
      <c r="AE112" s="33">
        <f t="shared" si="86"/>
        <v>2.1968000000000001</v>
      </c>
      <c r="AF112" s="33">
        <f t="shared" si="86"/>
        <v>1.9142999999999999</v>
      </c>
      <c r="AG112" s="33">
        <f t="shared" si="86"/>
        <v>1.1918</v>
      </c>
      <c r="AH112" s="33">
        <f t="shared" si="86"/>
        <v>1.1196999999999999</v>
      </c>
      <c r="AI112" s="33">
        <f t="shared" si="86"/>
        <v>1.4114</v>
      </c>
      <c r="AJ112" s="33">
        <f t="shared" si="86"/>
        <v>1.9744999999999999</v>
      </c>
      <c r="AK112" s="33">
        <f t="shared" si="86"/>
        <v>1.7774000000000001</v>
      </c>
      <c r="AL112" s="33">
        <f t="shared" si="86"/>
        <v>1.5427999999999999</v>
      </c>
      <c r="AM112" s="33">
        <f t="shared" si="86"/>
        <v>1.2668999999999999</v>
      </c>
      <c r="AN112" s="33">
        <f t="shared" si="86"/>
        <v>1.4137999999999999</v>
      </c>
      <c r="AO112" s="33">
        <f t="shared" si="86"/>
        <v>1.0311999999999999</v>
      </c>
      <c r="AP112" s="33">
        <f t="shared" si="86"/>
        <v>1.0297000000000001</v>
      </c>
      <c r="AQ112" s="33">
        <f t="shared" si="86"/>
        <v>1.6641999999999999</v>
      </c>
      <c r="AR112" s="33">
        <f t="shared" si="86"/>
        <v>1.0297000000000001</v>
      </c>
      <c r="AS112" s="33">
        <f t="shared" si="86"/>
        <v>1.0297000000000001</v>
      </c>
      <c r="AT112" s="33">
        <f t="shared" si="86"/>
        <v>1.0556000000000001</v>
      </c>
      <c r="AU112" s="33">
        <f t="shared" si="86"/>
        <v>1.589</v>
      </c>
      <c r="AV112" s="33">
        <f t="shared" si="86"/>
        <v>1.4878</v>
      </c>
      <c r="AW112" s="33">
        <f t="shared" si="86"/>
        <v>1.6095999999999999</v>
      </c>
      <c r="AX112" s="33">
        <f t="shared" si="86"/>
        <v>2.3037000000000001</v>
      </c>
      <c r="AY112" s="33">
        <f t="shared" si="86"/>
        <v>1.2613000000000001</v>
      </c>
      <c r="AZ112" s="33">
        <f t="shared" si="86"/>
        <v>1.0297000000000001</v>
      </c>
      <c r="BA112" s="33">
        <f t="shared" si="86"/>
        <v>1.0297000000000001</v>
      </c>
      <c r="BB112" s="33">
        <f t="shared" si="86"/>
        <v>1.0297000000000001</v>
      </c>
      <c r="BC112" s="33">
        <f t="shared" si="86"/>
        <v>1.0297000000000001</v>
      </c>
      <c r="BD112" s="33">
        <f t="shared" si="86"/>
        <v>1.0359</v>
      </c>
      <c r="BE112" s="33">
        <f t="shared" si="86"/>
        <v>1.103</v>
      </c>
      <c r="BF112" s="33">
        <f t="shared" si="86"/>
        <v>1.0297000000000001</v>
      </c>
      <c r="BG112" s="33">
        <f t="shared" si="86"/>
        <v>1.1212</v>
      </c>
      <c r="BH112" s="33">
        <f t="shared" si="86"/>
        <v>1.2110000000000001</v>
      </c>
      <c r="BI112" s="33">
        <f t="shared" si="86"/>
        <v>1.5795999999999999</v>
      </c>
      <c r="BJ112" s="33">
        <f t="shared" si="86"/>
        <v>1.0297000000000001</v>
      </c>
      <c r="BK112" s="33">
        <f t="shared" si="86"/>
        <v>1.0297000000000001</v>
      </c>
      <c r="BL112" s="33">
        <f t="shared" si="86"/>
        <v>1.9215</v>
      </c>
      <c r="BM112" s="33">
        <f t="shared" si="86"/>
        <v>1.5087999999999999</v>
      </c>
      <c r="BN112" s="33">
        <f t="shared" si="86"/>
        <v>1.0365</v>
      </c>
      <c r="BO112" s="33">
        <f t="shared" ref="BO112:DZ112" si="87">ROUND(IF(BO103&lt;276,((276-BO103)*0.00376159)+1.5457,IF(BO103&lt;459,((459-BO103)*0.00167869)+1.2385,IF(BO103&lt;1027,((1027-BO103)*0.00020599)+1.1215,IF(BO103&lt;2293,((2293-BO103)*0.00005387)+1.0533,IF(BO103&lt;3500,((3500-BO103)*0.00001367)+1.0368,IF(BO103&lt;5000,((5000-BO103)*0.00000473)+1.0297,IF(BO103&gt;=5000,1.0297))))))),4)</f>
        <v>1.1023000000000001</v>
      </c>
      <c r="BP112" s="33">
        <f t="shared" si="87"/>
        <v>1.8130999999999999</v>
      </c>
      <c r="BQ112" s="33">
        <f t="shared" si="87"/>
        <v>1.0297000000000001</v>
      </c>
      <c r="BR112" s="33">
        <f t="shared" si="87"/>
        <v>1.0310999999999999</v>
      </c>
      <c r="BS112" s="33">
        <f t="shared" si="87"/>
        <v>1.1120000000000001</v>
      </c>
      <c r="BT112" s="33">
        <f t="shared" si="87"/>
        <v>1.2719</v>
      </c>
      <c r="BU112" s="33">
        <f t="shared" si="87"/>
        <v>1.3008999999999999</v>
      </c>
      <c r="BV112" s="33">
        <f t="shared" si="87"/>
        <v>1.1069</v>
      </c>
      <c r="BW112" s="33">
        <f t="shared" si="87"/>
        <v>1.0666</v>
      </c>
      <c r="BX112" s="33">
        <f t="shared" si="87"/>
        <v>2.3025000000000002</v>
      </c>
      <c r="BY112" s="33">
        <f t="shared" si="87"/>
        <v>1.2259</v>
      </c>
      <c r="BZ112" s="33">
        <f t="shared" si="87"/>
        <v>1.7912999999999999</v>
      </c>
      <c r="CA112" s="33">
        <f t="shared" si="87"/>
        <v>1.976</v>
      </c>
      <c r="CB112" s="33">
        <f t="shared" si="87"/>
        <v>1.0297000000000001</v>
      </c>
      <c r="CC112" s="33">
        <f t="shared" si="87"/>
        <v>1.8616999999999999</v>
      </c>
      <c r="CD112" s="33">
        <f t="shared" si="87"/>
        <v>2.2509999999999999</v>
      </c>
      <c r="CE112" s="33">
        <f t="shared" si="87"/>
        <v>2.0242</v>
      </c>
      <c r="CF112" s="33">
        <f t="shared" si="87"/>
        <v>2.0402999999999998</v>
      </c>
      <c r="CG112" s="33">
        <f t="shared" si="87"/>
        <v>1.7714000000000001</v>
      </c>
      <c r="CH112" s="33">
        <f t="shared" si="87"/>
        <v>2.1694</v>
      </c>
      <c r="CI112" s="33">
        <f t="shared" si="87"/>
        <v>1.1855</v>
      </c>
      <c r="CJ112" s="33">
        <f t="shared" si="87"/>
        <v>1.1296999999999999</v>
      </c>
      <c r="CK112" s="33">
        <f t="shared" si="87"/>
        <v>1.0297000000000001</v>
      </c>
      <c r="CL112" s="33">
        <f t="shared" si="87"/>
        <v>1.1026</v>
      </c>
      <c r="CM112" s="33">
        <f t="shared" si="87"/>
        <v>1.1653</v>
      </c>
      <c r="CN112" s="33">
        <f t="shared" si="87"/>
        <v>1.0297000000000001</v>
      </c>
      <c r="CO112" s="33">
        <f t="shared" si="87"/>
        <v>1.0297000000000001</v>
      </c>
      <c r="CP112" s="33">
        <f t="shared" si="87"/>
        <v>1.1194999999999999</v>
      </c>
      <c r="CQ112" s="33">
        <f t="shared" si="87"/>
        <v>1.1425000000000001</v>
      </c>
      <c r="CR112" s="33">
        <f t="shared" si="87"/>
        <v>1.7563</v>
      </c>
      <c r="CS112" s="33">
        <f t="shared" si="87"/>
        <v>1.4202999999999999</v>
      </c>
      <c r="CT112" s="33">
        <f t="shared" si="87"/>
        <v>2.1783999999999999</v>
      </c>
      <c r="CU112" s="33">
        <f t="shared" si="87"/>
        <v>1.2299</v>
      </c>
      <c r="CV112" s="33">
        <f t="shared" si="87"/>
        <v>2.3957999999999999</v>
      </c>
      <c r="CW112" s="33">
        <f t="shared" si="87"/>
        <v>1.8384</v>
      </c>
      <c r="CX112" s="33">
        <f t="shared" si="87"/>
        <v>1.2354000000000001</v>
      </c>
      <c r="CY112" s="33">
        <f t="shared" si="87"/>
        <v>2.3957999999999999</v>
      </c>
      <c r="CZ112" s="33">
        <f t="shared" si="87"/>
        <v>1.0654999999999999</v>
      </c>
      <c r="DA112" s="33">
        <f t="shared" si="87"/>
        <v>1.8109</v>
      </c>
      <c r="DB112" s="33">
        <f t="shared" si="87"/>
        <v>1.4861</v>
      </c>
      <c r="DC112" s="33">
        <f t="shared" si="87"/>
        <v>2.0091000000000001</v>
      </c>
      <c r="DD112" s="33">
        <f t="shared" si="87"/>
        <v>1.9689000000000001</v>
      </c>
      <c r="DE112" s="33">
        <f t="shared" si="87"/>
        <v>1.3677999999999999</v>
      </c>
      <c r="DF112" s="33">
        <f t="shared" si="87"/>
        <v>1.0297000000000001</v>
      </c>
      <c r="DG112" s="33">
        <f t="shared" si="87"/>
        <v>2.2517999999999998</v>
      </c>
      <c r="DH112" s="33">
        <f t="shared" si="87"/>
        <v>1.0648</v>
      </c>
      <c r="DI112" s="33">
        <f t="shared" si="87"/>
        <v>1.0478000000000001</v>
      </c>
      <c r="DJ112" s="33">
        <f t="shared" si="87"/>
        <v>1.1934</v>
      </c>
      <c r="DK112" s="33">
        <f t="shared" si="87"/>
        <v>1.2369000000000001</v>
      </c>
      <c r="DL112" s="33">
        <f t="shared" si="87"/>
        <v>1.0297000000000001</v>
      </c>
      <c r="DM112" s="33">
        <f t="shared" si="87"/>
        <v>1.6153</v>
      </c>
      <c r="DN112" s="33">
        <f t="shared" si="87"/>
        <v>1.1008</v>
      </c>
      <c r="DO112" s="33">
        <f t="shared" si="87"/>
        <v>1.0398000000000001</v>
      </c>
      <c r="DP112" s="33">
        <f t="shared" si="87"/>
        <v>1.7921</v>
      </c>
      <c r="DQ112" s="33">
        <f t="shared" si="87"/>
        <v>1.1686000000000001</v>
      </c>
      <c r="DR112" s="33">
        <f t="shared" si="87"/>
        <v>1.0987</v>
      </c>
      <c r="DS112" s="33">
        <f t="shared" si="87"/>
        <v>1.1718</v>
      </c>
      <c r="DT112" s="33">
        <f t="shared" si="87"/>
        <v>1.9794</v>
      </c>
      <c r="DU112" s="33">
        <f t="shared" si="87"/>
        <v>1.3671</v>
      </c>
      <c r="DV112" s="33">
        <f t="shared" si="87"/>
        <v>1.7413000000000001</v>
      </c>
      <c r="DW112" s="33">
        <f t="shared" si="87"/>
        <v>1.452</v>
      </c>
      <c r="DX112" s="33">
        <f t="shared" si="87"/>
        <v>1.9142999999999999</v>
      </c>
      <c r="DY112" s="33">
        <f t="shared" si="87"/>
        <v>1.4622999999999999</v>
      </c>
      <c r="DZ112" s="33">
        <f t="shared" si="87"/>
        <v>1.1648000000000001</v>
      </c>
      <c r="EA112" s="33">
        <f t="shared" ref="EA112:FX112" si="88">ROUND(IF(EA103&lt;276,((276-EA103)*0.00376159)+1.5457,IF(EA103&lt;459,((459-EA103)*0.00167869)+1.2385,IF(EA103&lt;1027,((1027-EA103)*0.00020599)+1.1215,IF(EA103&lt;2293,((2293-EA103)*0.00005387)+1.0533,IF(EA103&lt;3500,((3500-EA103)*0.00001367)+1.0368,IF(EA103&lt;5000,((5000-EA103)*0.00000473)+1.0297,IF(EA103&gt;=5000,1.0297))))))),4)</f>
        <v>1.2064999999999999</v>
      </c>
      <c r="EB112" s="33">
        <f t="shared" si="88"/>
        <v>1.2089000000000001</v>
      </c>
      <c r="EC112" s="33">
        <f t="shared" si="88"/>
        <v>1.4713000000000001</v>
      </c>
      <c r="ED112" s="33">
        <f t="shared" si="88"/>
        <v>1.0878000000000001</v>
      </c>
      <c r="EE112" s="33">
        <f t="shared" si="88"/>
        <v>1.8812</v>
      </c>
      <c r="EF112" s="33">
        <f t="shared" si="88"/>
        <v>1.0951</v>
      </c>
      <c r="EG112" s="33">
        <f t="shared" si="88"/>
        <v>1.5306</v>
      </c>
      <c r="EH112" s="33">
        <f t="shared" si="88"/>
        <v>1.6149</v>
      </c>
      <c r="EI112" s="33">
        <f t="shared" si="88"/>
        <v>1.0297000000000001</v>
      </c>
      <c r="EJ112" s="33">
        <f t="shared" si="88"/>
        <v>1.0297000000000001</v>
      </c>
      <c r="EK112" s="33">
        <f t="shared" si="88"/>
        <v>1.1890000000000001</v>
      </c>
      <c r="EL112" s="33">
        <f t="shared" si="88"/>
        <v>1.2347999999999999</v>
      </c>
      <c r="EM112" s="33">
        <f t="shared" si="88"/>
        <v>1.2909999999999999</v>
      </c>
      <c r="EN112" s="33">
        <f t="shared" si="88"/>
        <v>1.1180000000000001</v>
      </c>
      <c r="EO112" s="33">
        <f t="shared" si="88"/>
        <v>1.4036999999999999</v>
      </c>
      <c r="EP112" s="33">
        <f t="shared" si="88"/>
        <v>1.3274999999999999</v>
      </c>
      <c r="EQ112" s="33">
        <f t="shared" si="88"/>
        <v>1.0468999999999999</v>
      </c>
      <c r="ER112" s="33">
        <f t="shared" si="88"/>
        <v>1.4853000000000001</v>
      </c>
      <c r="ES112" s="33">
        <f t="shared" si="88"/>
        <v>1.9772000000000001</v>
      </c>
      <c r="ET112" s="33">
        <f t="shared" si="88"/>
        <v>1.7296</v>
      </c>
      <c r="EU112" s="33">
        <f t="shared" si="88"/>
        <v>1.2048000000000001</v>
      </c>
      <c r="EV112" s="33">
        <f t="shared" si="88"/>
        <v>2.2604000000000002</v>
      </c>
      <c r="EW112" s="33">
        <f t="shared" si="88"/>
        <v>1.1466000000000001</v>
      </c>
      <c r="EX112" s="33">
        <f t="shared" si="88"/>
        <v>1.8643000000000001</v>
      </c>
      <c r="EY112" s="33">
        <f t="shared" si="88"/>
        <v>1.1705000000000001</v>
      </c>
      <c r="EZ112" s="33">
        <f t="shared" si="88"/>
        <v>2.0474999999999999</v>
      </c>
      <c r="FA112" s="33">
        <f t="shared" si="88"/>
        <v>1.0366</v>
      </c>
      <c r="FB112" s="33">
        <f t="shared" si="88"/>
        <v>1.4265000000000001</v>
      </c>
      <c r="FC112" s="33">
        <f t="shared" si="88"/>
        <v>1.0633999999999999</v>
      </c>
      <c r="FD112" s="33">
        <f t="shared" si="88"/>
        <v>1.3107</v>
      </c>
      <c r="FE112" s="33">
        <f t="shared" si="88"/>
        <v>2.2027999999999999</v>
      </c>
      <c r="FF112" s="33">
        <f t="shared" si="88"/>
        <v>1.7649999999999999</v>
      </c>
      <c r="FG112" s="33">
        <f t="shared" si="88"/>
        <v>2.0874000000000001</v>
      </c>
      <c r="FH112" s="33">
        <f t="shared" si="88"/>
        <v>2.2679</v>
      </c>
      <c r="FI112" s="33">
        <f t="shared" si="88"/>
        <v>1.0761000000000001</v>
      </c>
      <c r="FJ112" s="33">
        <f t="shared" si="88"/>
        <v>1.0664</v>
      </c>
      <c r="FK112" s="33">
        <f t="shared" si="88"/>
        <v>1.0495000000000001</v>
      </c>
      <c r="FL112" s="33">
        <f t="shared" si="88"/>
        <v>1.0297000000000001</v>
      </c>
      <c r="FM112" s="33">
        <f t="shared" si="88"/>
        <v>1.0355000000000001</v>
      </c>
      <c r="FN112" s="33">
        <f t="shared" si="88"/>
        <v>1.0297000000000001</v>
      </c>
      <c r="FO112" s="33">
        <f t="shared" si="88"/>
        <v>1.1161000000000001</v>
      </c>
      <c r="FP112" s="33">
        <f t="shared" si="88"/>
        <v>1.0523</v>
      </c>
      <c r="FQ112" s="33">
        <f t="shared" si="88"/>
        <v>1.1207</v>
      </c>
      <c r="FR112" s="33">
        <f t="shared" si="88"/>
        <v>1.8974</v>
      </c>
      <c r="FS112" s="33">
        <f t="shared" si="88"/>
        <v>1.8165</v>
      </c>
      <c r="FT112" s="33">
        <f t="shared" si="88"/>
        <v>2.3195000000000001</v>
      </c>
      <c r="FU112" s="33">
        <f t="shared" si="88"/>
        <v>1.1572</v>
      </c>
      <c r="FV112" s="33">
        <f t="shared" si="88"/>
        <v>1.1845000000000001</v>
      </c>
      <c r="FW112" s="33">
        <f t="shared" si="88"/>
        <v>1.8669</v>
      </c>
      <c r="FX112" s="33">
        <f t="shared" si="88"/>
        <v>2.3650000000000002</v>
      </c>
      <c r="FY112" s="35"/>
      <c r="FZ112" s="7"/>
      <c r="GA112" s="7"/>
      <c r="GB112" s="23"/>
      <c r="GC112" s="20"/>
      <c r="GD112" s="20"/>
      <c r="GE112" s="20"/>
      <c r="GF112" s="20"/>
      <c r="GG112" s="7"/>
      <c r="GH112" s="7"/>
      <c r="GI112" s="7"/>
      <c r="GJ112" s="7"/>
      <c r="GK112" s="7"/>
      <c r="GL112" s="7"/>
      <c r="GM112" s="7"/>
    </row>
    <row r="113" spans="1:204" x14ac:dyDescent="0.2">
      <c r="A113" s="6" t="s">
        <v>600</v>
      </c>
      <c r="B113" s="7" t="s">
        <v>601</v>
      </c>
      <c r="C113" s="33">
        <f t="shared" ref="C113:BN113" si="89">MAX(C111,C112)</f>
        <v>1.0297000000000001</v>
      </c>
      <c r="D113" s="33">
        <f t="shared" si="89"/>
        <v>1.0297000000000001</v>
      </c>
      <c r="E113" s="33">
        <f t="shared" si="89"/>
        <v>1.0297000000000001</v>
      </c>
      <c r="F113" s="33">
        <f t="shared" si="89"/>
        <v>1.0297000000000001</v>
      </c>
      <c r="G113" s="33">
        <f t="shared" si="89"/>
        <v>1.111</v>
      </c>
      <c r="H113" s="33">
        <f t="shared" si="89"/>
        <v>1.1169</v>
      </c>
      <c r="I113" s="33">
        <f t="shared" si="89"/>
        <v>1.0297000000000001</v>
      </c>
      <c r="J113" s="33">
        <f t="shared" si="89"/>
        <v>1.0524</v>
      </c>
      <c r="K113" s="33">
        <f t="shared" si="89"/>
        <v>1.575</v>
      </c>
      <c r="L113" s="33">
        <f t="shared" si="89"/>
        <v>1.0510999999999999</v>
      </c>
      <c r="M113" s="33">
        <f t="shared" si="89"/>
        <v>1.1107</v>
      </c>
      <c r="N113" s="33">
        <f t="shared" si="89"/>
        <v>1.0297000000000001</v>
      </c>
      <c r="O113" s="33">
        <f t="shared" si="89"/>
        <v>1.0297000000000001</v>
      </c>
      <c r="P113" s="33">
        <f t="shared" si="89"/>
        <v>1.5550999999999999</v>
      </c>
      <c r="Q113" s="33">
        <f t="shared" si="89"/>
        <v>1.0297000000000001</v>
      </c>
      <c r="R113" s="33">
        <f t="shared" si="89"/>
        <v>1.0303</v>
      </c>
      <c r="S113" s="33">
        <f t="shared" si="89"/>
        <v>1.0853999999999999</v>
      </c>
      <c r="T113" s="33">
        <f t="shared" si="89"/>
        <v>2.0291000000000001</v>
      </c>
      <c r="U113" s="33">
        <f t="shared" si="89"/>
        <v>2.3582000000000001</v>
      </c>
      <c r="V113" s="33">
        <f t="shared" si="89"/>
        <v>1.5375000000000001</v>
      </c>
      <c r="W113" s="33">
        <f t="shared" si="89"/>
        <v>2.0320999999999998</v>
      </c>
      <c r="X113" s="33">
        <f t="shared" si="89"/>
        <v>2.3957999999999999</v>
      </c>
      <c r="Y113" s="33">
        <f t="shared" si="89"/>
        <v>1.1675</v>
      </c>
      <c r="Z113" s="33">
        <f t="shared" si="89"/>
        <v>1.7067000000000001</v>
      </c>
      <c r="AA113" s="33">
        <f t="shared" si="89"/>
        <v>1.0297000000000001</v>
      </c>
      <c r="AB113" s="33">
        <f t="shared" si="89"/>
        <v>1.0297000000000001</v>
      </c>
      <c r="AC113" s="33">
        <f t="shared" si="89"/>
        <v>1.1244000000000001</v>
      </c>
      <c r="AD113" s="33">
        <f t="shared" si="89"/>
        <v>1.1008</v>
      </c>
      <c r="AE113" s="33">
        <f t="shared" si="89"/>
        <v>2.1968000000000001</v>
      </c>
      <c r="AF113" s="33">
        <f t="shared" si="89"/>
        <v>1.9142999999999999</v>
      </c>
      <c r="AG113" s="33">
        <f t="shared" si="89"/>
        <v>1.1918</v>
      </c>
      <c r="AH113" s="33">
        <f t="shared" si="89"/>
        <v>1.1196999999999999</v>
      </c>
      <c r="AI113" s="33">
        <f t="shared" si="89"/>
        <v>1.4114</v>
      </c>
      <c r="AJ113" s="33">
        <f t="shared" si="89"/>
        <v>1.9744999999999999</v>
      </c>
      <c r="AK113" s="33">
        <f t="shared" si="89"/>
        <v>1.7774000000000001</v>
      </c>
      <c r="AL113" s="33">
        <f t="shared" si="89"/>
        <v>1.5427999999999999</v>
      </c>
      <c r="AM113" s="33">
        <f t="shared" si="89"/>
        <v>1.2668999999999999</v>
      </c>
      <c r="AN113" s="33">
        <f t="shared" si="89"/>
        <v>1.4137999999999999</v>
      </c>
      <c r="AO113" s="33">
        <f t="shared" si="89"/>
        <v>1.0311999999999999</v>
      </c>
      <c r="AP113" s="33">
        <f t="shared" si="89"/>
        <v>1.0297000000000001</v>
      </c>
      <c r="AQ113" s="33">
        <f t="shared" si="89"/>
        <v>1.6641999999999999</v>
      </c>
      <c r="AR113" s="33">
        <f t="shared" si="89"/>
        <v>1.0297000000000001</v>
      </c>
      <c r="AS113" s="33">
        <f t="shared" si="89"/>
        <v>1.0297000000000001</v>
      </c>
      <c r="AT113" s="33">
        <f t="shared" si="89"/>
        <v>1.0556000000000001</v>
      </c>
      <c r="AU113" s="33">
        <f t="shared" si="89"/>
        <v>1.589</v>
      </c>
      <c r="AV113" s="33">
        <f t="shared" si="89"/>
        <v>1.4878</v>
      </c>
      <c r="AW113" s="33">
        <f t="shared" si="89"/>
        <v>1.6095999999999999</v>
      </c>
      <c r="AX113" s="33">
        <f t="shared" si="89"/>
        <v>2.3037000000000001</v>
      </c>
      <c r="AY113" s="33">
        <f t="shared" si="89"/>
        <v>1.2613000000000001</v>
      </c>
      <c r="AZ113" s="33">
        <f t="shared" si="89"/>
        <v>1.0297000000000001</v>
      </c>
      <c r="BA113" s="33">
        <f t="shared" si="89"/>
        <v>1.0297000000000001</v>
      </c>
      <c r="BB113" s="33">
        <f t="shared" si="89"/>
        <v>1.0297000000000001</v>
      </c>
      <c r="BC113" s="33">
        <f t="shared" si="89"/>
        <v>1.0297000000000001</v>
      </c>
      <c r="BD113" s="33">
        <f t="shared" si="89"/>
        <v>1.0359</v>
      </c>
      <c r="BE113" s="33">
        <f t="shared" si="89"/>
        <v>1.103</v>
      </c>
      <c r="BF113" s="33">
        <f t="shared" si="89"/>
        <v>1.0297000000000001</v>
      </c>
      <c r="BG113" s="33">
        <f t="shared" si="89"/>
        <v>1.1212</v>
      </c>
      <c r="BH113" s="33">
        <f t="shared" si="89"/>
        <v>1.2110000000000001</v>
      </c>
      <c r="BI113" s="33">
        <f t="shared" si="89"/>
        <v>1.5795999999999999</v>
      </c>
      <c r="BJ113" s="33">
        <f t="shared" si="89"/>
        <v>1.0297000000000001</v>
      </c>
      <c r="BK113" s="33">
        <f t="shared" si="89"/>
        <v>1.0297000000000001</v>
      </c>
      <c r="BL113" s="33">
        <f t="shared" si="89"/>
        <v>1.9215</v>
      </c>
      <c r="BM113" s="33">
        <f t="shared" si="89"/>
        <v>1.5087999999999999</v>
      </c>
      <c r="BN113" s="33">
        <f t="shared" si="89"/>
        <v>1.0365</v>
      </c>
      <c r="BO113" s="33">
        <f t="shared" ref="BO113:DZ113" si="90">MAX(BO111,BO112)</f>
        <v>1.1023000000000001</v>
      </c>
      <c r="BP113" s="33">
        <f t="shared" si="90"/>
        <v>1.8130999999999999</v>
      </c>
      <c r="BQ113" s="33">
        <f t="shared" si="90"/>
        <v>1.0297000000000001</v>
      </c>
      <c r="BR113" s="33">
        <f t="shared" si="90"/>
        <v>1.0310999999999999</v>
      </c>
      <c r="BS113" s="33">
        <f t="shared" si="90"/>
        <v>1.1120000000000001</v>
      </c>
      <c r="BT113" s="33">
        <f t="shared" si="90"/>
        <v>1.2719</v>
      </c>
      <c r="BU113" s="33">
        <f t="shared" si="90"/>
        <v>1.3008999999999999</v>
      </c>
      <c r="BV113" s="33">
        <f t="shared" si="90"/>
        <v>1.1069</v>
      </c>
      <c r="BW113" s="33">
        <f t="shared" si="90"/>
        <v>1.0666</v>
      </c>
      <c r="BX113" s="33">
        <f t="shared" si="90"/>
        <v>2.3025000000000002</v>
      </c>
      <c r="BY113" s="33">
        <f t="shared" si="90"/>
        <v>1.2259</v>
      </c>
      <c r="BZ113" s="33">
        <f t="shared" si="90"/>
        <v>1.7912999999999999</v>
      </c>
      <c r="CA113" s="33">
        <f t="shared" si="90"/>
        <v>1.976</v>
      </c>
      <c r="CB113" s="33">
        <f t="shared" si="90"/>
        <v>1.0297000000000001</v>
      </c>
      <c r="CC113" s="33">
        <f t="shared" si="90"/>
        <v>1.8616999999999999</v>
      </c>
      <c r="CD113" s="33">
        <f t="shared" si="90"/>
        <v>2.2509999999999999</v>
      </c>
      <c r="CE113" s="33">
        <f t="shared" si="90"/>
        <v>2.0242</v>
      </c>
      <c r="CF113" s="33">
        <f t="shared" si="90"/>
        <v>2.0402999999999998</v>
      </c>
      <c r="CG113" s="33">
        <f t="shared" si="90"/>
        <v>1.7714000000000001</v>
      </c>
      <c r="CH113" s="33">
        <f t="shared" si="90"/>
        <v>2.1694</v>
      </c>
      <c r="CI113" s="33">
        <f t="shared" si="90"/>
        <v>1.1855</v>
      </c>
      <c r="CJ113" s="33">
        <f t="shared" si="90"/>
        <v>1.1296999999999999</v>
      </c>
      <c r="CK113" s="33">
        <f t="shared" si="90"/>
        <v>1.0297000000000001</v>
      </c>
      <c r="CL113" s="33">
        <f t="shared" si="90"/>
        <v>1.1026</v>
      </c>
      <c r="CM113" s="33">
        <f t="shared" si="90"/>
        <v>1.1653</v>
      </c>
      <c r="CN113" s="33">
        <f t="shared" si="90"/>
        <v>1.0297000000000001</v>
      </c>
      <c r="CO113" s="33">
        <f t="shared" si="90"/>
        <v>1.0297000000000001</v>
      </c>
      <c r="CP113" s="33">
        <f t="shared" si="90"/>
        <v>1.1194999999999999</v>
      </c>
      <c r="CQ113" s="33">
        <f t="shared" si="90"/>
        <v>1.1425000000000001</v>
      </c>
      <c r="CR113" s="33">
        <f t="shared" si="90"/>
        <v>1.7563</v>
      </c>
      <c r="CS113" s="33">
        <f t="shared" si="90"/>
        <v>1.4202999999999999</v>
      </c>
      <c r="CT113" s="33">
        <f t="shared" si="90"/>
        <v>2.1783999999999999</v>
      </c>
      <c r="CU113" s="33">
        <f t="shared" si="90"/>
        <v>1.2299</v>
      </c>
      <c r="CV113" s="33">
        <f t="shared" si="90"/>
        <v>2.3957999999999999</v>
      </c>
      <c r="CW113" s="33">
        <f t="shared" si="90"/>
        <v>1.8384</v>
      </c>
      <c r="CX113" s="33">
        <f t="shared" si="90"/>
        <v>1.2354000000000001</v>
      </c>
      <c r="CY113" s="33">
        <f t="shared" si="90"/>
        <v>2.3957999999999999</v>
      </c>
      <c r="CZ113" s="33">
        <f t="shared" si="90"/>
        <v>1.0654999999999999</v>
      </c>
      <c r="DA113" s="33">
        <f t="shared" si="90"/>
        <v>1.8109</v>
      </c>
      <c r="DB113" s="33">
        <f t="shared" si="90"/>
        <v>1.4861</v>
      </c>
      <c r="DC113" s="33">
        <f t="shared" si="90"/>
        <v>2.0091000000000001</v>
      </c>
      <c r="DD113" s="33">
        <f t="shared" si="90"/>
        <v>1.9689000000000001</v>
      </c>
      <c r="DE113" s="33">
        <f t="shared" si="90"/>
        <v>1.3677999999999999</v>
      </c>
      <c r="DF113" s="33">
        <f t="shared" si="90"/>
        <v>1.0297000000000001</v>
      </c>
      <c r="DG113" s="33">
        <f t="shared" si="90"/>
        <v>2.2517999999999998</v>
      </c>
      <c r="DH113" s="33">
        <f t="shared" si="90"/>
        <v>1.0648</v>
      </c>
      <c r="DI113" s="33">
        <f t="shared" si="90"/>
        <v>1.0478000000000001</v>
      </c>
      <c r="DJ113" s="33">
        <f t="shared" si="90"/>
        <v>1.1934</v>
      </c>
      <c r="DK113" s="33">
        <f t="shared" si="90"/>
        <v>1.2369000000000001</v>
      </c>
      <c r="DL113" s="33">
        <f t="shared" si="90"/>
        <v>1.0297000000000001</v>
      </c>
      <c r="DM113" s="33">
        <f t="shared" si="90"/>
        <v>1.7093</v>
      </c>
      <c r="DN113" s="33">
        <f t="shared" si="90"/>
        <v>1.1008</v>
      </c>
      <c r="DO113" s="33">
        <f t="shared" si="90"/>
        <v>1.0398000000000001</v>
      </c>
      <c r="DP113" s="33">
        <f t="shared" si="90"/>
        <v>1.7921</v>
      </c>
      <c r="DQ113" s="33">
        <f t="shared" si="90"/>
        <v>1.1686000000000001</v>
      </c>
      <c r="DR113" s="33">
        <f t="shared" si="90"/>
        <v>1.0987</v>
      </c>
      <c r="DS113" s="33">
        <f t="shared" si="90"/>
        <v>1.1718</v>
      </c>
      <c r="DT113" s="33">
        <f t="shared" si="90"/>
        <v>1.9794</v>
      </c>
      <c r="DU113" s="33">
        <f t="shared" si="90"/>
        <v>1.3671</v>
      </c>
      <c r="DV113" s="33">
        <f t="shared" si="90"/>
        <v>1.7413000000000001</v>
      </c>
      <c r="DW113" s="33">
        <f t="shared" si="90"/>
        <v>1.452</v>
      </c>
      <c r="DX113" s="33">
        <f t="shared" si="90"/>
        <v>1.9142999999999999</v>
      </c>
      <c r="DY113" s="33">
        <f t="shared" si="90"/>
        <v>1.4622999999999999</v>
      </c>
      <c r="DZ113" s="33">
        <f t="shared" si="90"/>
        <v>1.1648000000000001</v>
      </c>
      <c r="EA113" s="33">
        <f t="shared" ref="EA113:FX113" si="91">MAX(EA111,EA112)</f>
        <v>1.2064999999999999</v>
      </c>
      <c r="EB113" s="33">
        <f t="shared" si="91"/>
        <v>1.2089000000000001</v>
      </c>
      <c r="EC113" s="33">
        <f t="shared" si="91"/>
        <v>1.4713000000000001</v>
      </c>
      <c r="ED113" s="33">
        <f t="shared" si="91"/>
        <v>1.0878000000000001</v>
      </c>
      <c r="EE113" s="33">
        <f t="shared" si="91"/>
        <v>1.8812</v>
      </c>
      <c r="EF113" s="33">
        <f t="shared" si="91"/>
        <v>1.0951</v>
      </c>
      <c r="EG113" s="33">
        <f t="shared" si="91"/>
        <v>1.5306</v>
      </c>
      <c r="EH113" s="33">
        <f t="shared" si="91"/>
        <v>1.6149</v>
      </c>
      <c r="EI113" s="33">
        <f t="shared" si="91"/>
        <v>1.0297000000000001</v>
      </c>
      <c r="EJ113" s="33">
        <f t="shared" si="91"/>
        <v>1.0297000000000001</v>
      </c>
      <c r="EK113" s="33">
        <f t="shared" si="91"/>
        <v>1.1890000000000001</v>
      </c>
      <c r="EL113" s="33">
        <f t="shared" si="91"/>
        <v>1.2347999999999999</v>
      </c>
      <c r="EM113" s="33">
        <f t="shared" si="91"/>
        <v>1.2909999999999999</v>
      </c>
      <c r="EN113" s="33">
        <f t="shared" si="91"/>
        <v>1.1180000000000001</v>
      </c>
      <c r="EO113" s="33">
        <f t="shared" si="91"/>
        <v>1.4036999999999999</v>
      </c>
      <c r="EP113" s="33">
        <f t="shared" si="91"/>
        <v>1.3274999999999999</v>
      </c>
      <c r="EQ113" s="33">
        <f t="shared" si="91"/>
        <v>1.0468999999999999</v>
      </c>
      <c r="ER113" s="33">
        <f t="shared" si="91"/>
        <v>1.4853000000000001</v>
      </c>
      <c r="ES113" s="33">
        <f t="shared" si="91"/>
        <v>1.9772000000000001</v>
      </c>
      <c r="ET113" s="33">
        <f t="shared" si="91"/>
        <v>1.9328000000000001</v>
      </c>
      <c r="EU113" s="33">
        <f t="shared" si="91"/>
        <v>1.2048000000000001</v>
      </c>
      <c r="EV113" s="33">
        <f t="shared" si="91"/>
        <v>2.2604000000000002</v>
      </c>
      <c r="EW113" s="33">
        <f t="shared" si="91"/>
        <v>1.1466000000000001</v>
      </c>
      <c r="EX113" s="33">
        <f t="shared" si="91"/>
        <v>1.8643000000000001</v>
      </c>
      <c r="EY113" s="33">
        <f t="shared" si="91"/>
        <v>1.1705000000000001</v>
      </c>
      <c r="EZ113" s="33">
        <f t="shared" si="91"/>
        <v>2.0474999999999999</v>
      </c>
      <c r="FA113" s="33">
        <f t="shared" si="91"/>
        <v>1.0366</v>
      </c>
      <c r="FB113" s="33">
        <f t="shared" si="91"/>
        <v>1.4265000000000001</v>
      </c>
      <c r="FC113" s="33">
        <f t="shared" si="91"/>
        <v>1.0633999999999999</v>
      </c>
      <c r="FD113" s="33">
        <f t="shared" si="91"/>
        <v>1.3107</v>
      </c>
      <c r="FE113" s="33">
        <f t="shared" si="91"/>
        <v>2.2027999999999999</v>
      </c>
      <c r="FF113" s="33">
        <f t="shared" si="91"/>
        <v>1.7649999999999999</v>
      </c>
      <c r="FG113" s="33">
        <f t="shared" si="91"/>
        <v>2.0874000000000001</v>
      </c>
      <c r="FH113" s="33">
        <f t="shared" si="91"/>
        <v>2.2679</v>
      </c>
      <c r="FI113" s="33">
        <f t="shared" si="91"/>
        <v>1.0761000000000001</v>
      </c>
      <c r="FJ113" s="33">
        <f t="shared" si="91"/>
        <v>1.0664</v>
      </c>
      <c r="FK113" s="33">
        <f t="shared" si="91"/>
        <v>1.0495000000000001</v>
      </c>
      <c r="FL113" s="33">
        <f t="shared" si="91"/>
        <v>1.0297000000000001</v>
      </c>
      <c r="FM113" s="33">
        <f t="shared" si="91"/>
        <v>1.0355000000000001</v>
      </c>
      <c r="FN113" s="33">
        <f t="shared" si="91"/>
        <v>1.0297000000000001</v>
      </c>
      <c r="FO113" s="33">
        <f t="shared" si="91"/>
        <v>1.1161000000000001</v>
      </c>
      <c r="FP113" s="33">
        <f t="shared" si="91"/>
        <v>1.0523</v>
      </c>
      <c r="FQ113" s="33">
        <f t="shared" si="91"/>
        <v>1.1207</v>
      </c>
      <c r="FR113" s="33">
        <f t="shared" si="91"/>
        <v>1.8974</v>
      </c>
      <c r="FS113" s="33">
        <f t="shared" si="91"/>
        <v>1.8165</v>
      </c>
      <c r="FT113" s="33">
        <f t="shared" si="91"/>
        <v>2.3195000000000001</v>
      </c>
      <c r="FU113" s="33">
        <f t="shared" si="91"/>
        <v>1.1572</v>
      </c>
      <c r="FV113" s="33">
        <f t="shared" si="91"/>
        <v>1.1845000000000001</v>
      </c>
      <c r="FW113" s="33">
        <f t="shared" si="91"/>
        <v>1.8669</v>
      </c>
      <c r="FX113" s="33">
        <f t="shared" si="91"/>
        <v>2.3650000000000002</v>
      </c>
      <c r="FY113" s="81"/>
      <c r="FZ113" s="81">
        <f>SUM(C113:FX113)</f>
        <v>251.64969999999988</v>
      </c>
      <c r="GA113" s="7"/>
      <c r="GB113" s="20"/>
      <c r="GC113" s="20"/>
      <c r="GD113" s="20"/>
      <c r="GE113" s="20"/>
      <c r="GF113" s="20"/>
      <c r="GG113" s="7"/>
      <c r="GH113" s="7"/>
      <c r="GI113" s="7"/>
      <c r="GJ113" s="7"/>
      <c r="GK113" s="7"/>
      <c r="GL113" s="7"/>
      <c r="GM113" s="7"/>
    </row>
    <row r="114" spans="1:204" x14ac:dyDescent="0.2">
      <c r="A114" s="7"/>
      <c r="B114" s="7" t="s">
        <v>602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33"/>
      <c r="FZ114" s="33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</row>
    <row r="115" spans="1:204" ht="15.75" x14ac:dyDescent="0.25">
      <c r="A115" s="6" t="s">
        <v>603</v>
      </c>
      <c r="B115" s="44" t="s">
        <v>604</v>
      </c>
      <c r="C115" s="33">
        <f t="shared" ref="C115:BN115" si="92">ROUND(IF(C103&lt;453.5,0.825-(0.0000639*(453.5-C103)),IF(C103&lt;1567.5,0.8595-(0.000031*(1567.5-C103)),IF(C103&lt;6682,0.885-(0.000005*(6682-C103)),IF(C103&lt;30000,0.905-(0.0000009*(30000-C103)),0.905)))),4)</f>
        <v>0.88580000000000003</v>
      </c>
      <c r="D115" s="33">
        <f t="shared" si="92"/>
        <v>0.90500000000000003</v>
      </c>
      <c r="E115" s="33">
        <f t="shared" si="92"/>
        <v>0.88419999999999999</v>
      </c>
      <c r="F115" s="33">
        <f t="shared" si="92"/>
        <v>0.89649999999999996</v>
      </c>
      <c r="G115" s="33">
        <f t="shared" si="92"/>
        <v>0.8488</v>
      </c>
      <c r="H115" s="33">
        <f t="shared" si="92"/>
        <v>0.84540000000000004</v>
      </c>
      <c r="I115" s="33">
        <f t="shared" si="92"/>
        <v>0.88670000000000004</v>
      </c>
      <c r="J115" s="33">
        <f t="shared" si="92"/>
        <v>0.86339999999999995</v>
      </c>
      <c r="K115" s="33">
        <f t="shared" si="92"/>
        <v>0.81320000000000003</v>
      </c>
      <c r="L115" s="33">
        <f t="shared" si="92"/>
        <v>0.8639</v>
      </c>
      <c r="M115" s="33">
        <f t="shared" si="92"/>
        <v>0.84889999999999999</v>
      </c>
      <c r="N115" s="33">
        <f t="shared" si="92"/>
        <v>0.90500000000000003</v>
      </c>
      <c r="O115" s="33">
        <f t="shared" si="92"/>
        <v>0.89090000000000003</v>
      </c>
      <c r="P115" s="33">
        <f t="shared" si="92"/>
        <v>0.8135</v>
      </c>
      <c r="Q115" s="33">
        <f t="shared" si="92"/>
        <v>0.90500000000000003</v>
      </c>
      <c r="R115" s="33">
        <f t="shared" si="92"/>
        <v>0.876</v>
      </c>
      <c r="S115" s="33">
        <f t="shared" si="92"/>
        <v>0.86009999999999998</v>
      </c>
      <c r="T115" s="33">
        <f t="shared" si="92"/>
        <v>0.8054</v>
      </c>
      <c r="U115" s="33">
        <f t="shared" si="92"/>
        <v>0.79990000000000006</v>
      </c>
      <c r="V115" s="33">
        <f t="shared" si="92"/>
        <v>0.81399999999999995</v>
      </c>
      <c r="W115" s="33">
        <f t="shared" si="92"/>
        <v>0.8054</v>
      </c>
      <c r="X115" s="33">
        <f t="shared" si="92"/>
        <v>0.79920000000000002</v>
      </c>
      <c r="Y115" s="33">
        <f t="shared" si="92"/>
        <v>0.83579999999999999</v>
      </c>
      <c r="Z115" s="33">
        <f t="shared" si="92"/>
        <v>0.81089999999999995</v>
      </c>
      <c r="AA115" s="33">
        <f t="shared" si="92"/>
        <v>0.90500000000000003</v>
      </c>
      <c r="AB115" s="33">
        <f t="shared" si="92"/>
        <v>0.90449999999999997</v>
      </c>
      <c r="AC115" s="33">
        <f t="shared" si="92"/>
        <v>0.84230000000000005</v>
      </c>
      <c r="AD115" s="33">
        <f t="shared" si="92"/>
        <v>0.85470000000000002</v>
      </c>
      <c r="AE115" s="33">
        <f t="shared" si="92"/>
        <v>0.80259999999999998</v>
      </c>
      <c r="AF115" s="33">
        <f t="shared" si="92"/>
        <v>0.80740000000000001</v>
      </c>
      <c r="AG115" s="33">
        <f t="shared" si="92"/>
        <v>0.83220000000000005</v>
      </c>
      <c r="AH115" s="33">
        <f t="shared" si="92"/>
        <v>0.84379999999999999</v>
      </c>
      <c r="AI115" s="33">
        <f t="shared" si="92"/>
        <v>0.81879999999999997</v>
      </c>
      <c r="AJ115" s="33">
        <f t="shared" si="92"/>
        <v>0.80640000000000001</v>
      </c>
      <c r="AK115" s="33">
        <f t="shared" si="92"/>
        <v>0.80969999999999998</v>
      </c>
      <c r="AL115" s="33">
        <f t="shared" si="92"/>
        <v>0.81379999999999997</v>
      </c>
      <c r="AM115" s="33">
        <f t="shared" si="92"/>
        <v>0.82430000000000003</v>
      </c>
      <c r="AN115" s="33">
        <f t="shared" si="92"/>
        <v>0.81869999999999998</v>
      </c>
      <c r="AO115" s="33">
        <f t="shared" si="92"/>
        <v>0.87509999999999999</v>
      </c>
      <c r="AP115" s="33">
        <f t="shared" si="92"/>
        <v>0.90500000000000003</v>
      </c>
      <c r="AQ115" s="33">
        <f t="shared" si="92"/>
        <v>0.81159999999999999</v>
      </c>
      <c r="AR115" s="33">
        <f t="shared" si="92"/>
        <v>0.90500000000000003</v>
      </c>
      <c r="AS115" s="33">
        <f t="shared" si="92"/>
        <v>0.88429999999999997</v>
      </c>
      <c r="AT115" s="33">
        <f t="shared" si="92"/>
        <v>0.86280000000000001</v>
      </c>
      <c r="AU115" s="33">
        <f t="shared" si="92"/>
        <v>0.81289999999999996</v>
      </c>
      <c r="AV115" s="33">
        <f t="shared" si="92"/>
        <v>0.81589999999999996</v>
      </c>
      <c r="AW115" s="33">
        <f t="shared" si="92"/>
        <v>0.81259999999999999</v>
      </c>
      <c r="AX115" s="33">
        <f t="shared" si="92"/>
        <v>0.80079999999999996</v>
      </c>
      <c r="AY115" s="33">
        <f t="shared" si="92"/>
        <v>0.82450000000000001</v>
      </c>
      <c r="AZ115" s="33">
        <f t="shared" si="92"/>
        <v>0.88980000000000004</v>
      </c>
      <c r="BA115" s="33">
        <f t="shared" si="92"/>
        <v>0.88629999999999998</v>
      </c>
      <c r="BB115" s="33">
        <f t="shared" si="92"/>
        <v>0.88539999999999996</v>
      </c>
      <c r="BC115" s="33">
        <f t="shared" si="92"/>
        <v>0.90439999999999998</v>
      </c>
      <c r="BD115" s="33">
        <f t="shared" si="92"/>
        <v>0.87</v>
      </c>
      <c r="BE115" s="33">
        <f t="shared" si="92"/>
        <v>0.85340000000000005</v>
      </c>
      <c r="BF115" s="33">
        <f t="shared" si="92"/>
        <v>0.90090000000000003</v>
      </c>
      <c r="BG115" s="33">
        <f t="shared" si="92"/>
        <v>0.84289999999999998</v>
      </c>
      <c r="BH115" s="33">
        <f t="shared" si="92"/>
        <v>0.82930000000000004</v>
      </c>
      <c r="BI115" s="33">
        <f t="shared" si="92"/>
        <v>0.81310000000000004</v>
      </c>
      <c r="BJ115" s="33">
        <f t="shared" si="92"/>
        <v>0.88360000000000005</v>
      </c>
      <c r="BK115" s="33">
        <f t="shared" si="92"/>
        <v>0.90329999999999999</v>
      </c>
      <c r="BL115" s="33">
        <f t="shared" si="92"/>
        <v>0.80730000000000002</v>
      </c>
      <c r="BM115" s="33">
        <f t="shared" si="92"/>
        <v>0.81510000000000005</v>
      </c>
      <c r="BN115" s="33">
        <f t="shared" si="92"/>
        <v>0.86939999999999995</v>
      </c>
      <c r="BO115" s="33">
        <f t="shared" ref="BO115:DZ115" si="93">ROUND(IF(BO103&lt;453.5,0.825-(0.0000639*(453.5-BO103)),IF(BO103&lt;1567.5,0.8595-(0.000031*(1567.5-BO103)),IF(BO103&lt;6682,0.885-(0.000005*(6682-BO103)),IF(BO103&lt;30000,0.905-(0.0000009*(30000-BO103)),0.905)))),4)</f>
        <v>0.8538</v>
      </c>
      <c r="BP115" s="33">
        <f t="shared" si="93"/>
        <v>0.80910000000000004</v>
      </c>
      <c r="BQ115" s="33">
        <f t="shared" si="93"/>
        <v>0.88249999999999995</v>
      </c>
      <c r="BR115" s="33">
        <f t="shared" si="93"/>
        <v>0.87509999999999999</v>
      </c>
      <c r="BS115" s="33">
        <f t="shared" si="93"/>
        <v>0.84819999999999995</v>
      </c>
      <c r="BT115" s="33">
        <f t="shared" si="93"/>
        <v>0.82410000000000005</v>
      </c>
      <c r="BU115" s="33">
        <f t="shared" si="93"/>
        <v>0.82299999999999995</v>
      </c>
      <c r="BV115" s="33">
        <f t="shared" si="93"/>
        <v>0.85109999999999997</v>
      </c>
      <c r="BW115" s="33">
        <f t="shared" si="93"/>
        <v>0.86180000000000001</v>
      </c>
      <c r="BX115" s="33">
        <f t="shared" si="93"/>
        <v>0.80079999999999996</v>
      </c>
      <c r="BY115" s="33">
        <f t="shared" si="93"/>
        <v>0.82699999999999996</v>
      </c>
      <c r="BZ115" s="33">
        <f t="shared" si="93"/>
        <v>0.8095</v>
      </c>
      <c r="CA115" s="33">
        <f t="shared" si="93"/>
        <v>0.80630000000000002</v>
      </c>
      <c r="CB115" s="33">
        <f t="shared" si="93"/>
        <v>0.90500000000000003</v>
      </c>
      <c r="CC115" s="33">
        <f t="shared" si="93"/>
        <v>0.80830000000000002</v>
      </c>
      <c r="CD115" s="33">
        <f t="shared" si="93"/>
        <v>0.80169999999999997</v>
      </c>
      <c r="CE115" s="33">
        <f t="shared" si="93"/>
        <v>0.80549999999999999</v>
      </c>
      <c r="CF115" s="33">
        <f t="shared" si="93"/>
        <v>0.80530000000000002</v>
      </c>
      <c r="CG115" s="33">
        <f t="shared" si="93"/>
        <v>0.80979999999999996</v>
      </c>
      <c r="CH115" s="33">
        <f t="shared" si="93"/>
        <v>0.80310000000000004</v>
      </c>
      <c r="CI115" s="33">
        <f t="shared" si="93"/>
        <v>0.83309999999999995</v>
      </c>
      <c r="CJ115" s="33">
        <f t="shared" si="93"/>
        <v>0.84150000000000003</v>
      </c>
      <c r="CK115" s="33">
        <f t="shared" si="93"/>
        <v>0.88229999999999997</v>
      </c>
      <c r="CL115" s="33">
        <f t="shared" si="93"/>
        <v>0.85360000000000003</v>
      </c>
      <c r="CM115" s="33">
        <f t="shared" si="93"/>
        <v>0.83620000000000005</v>
      </c>
      <c r="CN115" s="33">
        <f t="shared" si="93"/>
        <v>0.90500000000000003</v>
      </c>
      <c r="CO115" s="33">
        <f t="shared" si="93"/>
        <v>0.89159999999999995</v>
      </c>
      <c r="CP115" s="33">
        <f t="shared" si="93"/>
        <v>0.84389999999999998</v>
      </c>
      <c r="CQ115" s="33">
        <f t="shared" si="93"/>
        <v>0.83960000000000001</v>
      </c>
      <c r="CR115" s="33">
        <f t="shared" si="93"/>
        <v>0.81010000000000004</v>
      </c>
      <c r="CS115" s="33">
        <f t="shared" si="93"/>
        <v>0.81840000000000002</v>
      </c>
      <c r="CT115" s="33">
        <f t="shared" si="93"/>
        <v>0.80289999999999995</v>
      </c>
      <c r="CU115" s="33">
        <f t="shared" si="93"/>
        <v>0.82640000000000002</v>
      </c>
      <c r="CV115" s="33">
        <f t="shared" si="93"/>
        <v>0.79920000000000002</v>
      </c>
      <c r="CW115" s="33">
        <f t="shared" si="93"/>
        <v>0.80869999999999997</v>
      </c>
      <c r="CX115" s="33">
        <f t="shared" si="93"/>
        <v>0.8256</v>
      </c>
      <c r="CY115" s="33">
        <f t="shared" si="93"/>
        <v>0.79920000000000002</v>
      </c>
      <c r="CZ115" s="33">
        <f t="shared" si="93"/>
        <v>0.8619</v>
      </c>
      <c r="DA115" s="33">
        <f t="shared" si="93"/>
        <v>0.80920000000000003</v>
      </c>
      <c r="DB115" s="33">
        <f t="shared" si="93"/>
        <v>0.81589999999999996</v>
      </c>
      <c r="DC115" s="33">
        <f t="shared" si="93"/>
        <v>0.80579999999999996</v>
      </c>
      <c r="DD115" s="33">
        <f t="shared" si="93"/>
        <v>0.80649999999999999</v>
      </c>
      <c r="DE115" s="33">
        <f t="shared" si="93"/>
        <v>0.82040000000000002</v>
      </c>
      <c r="DF115" s="33">
        <f t="shared" si="93"/>
        <v>0.89770000000000005</v>
      </c>
      <c r="DG115" s="33">
        <f t="shared" si="93"/>
        <v>0.80169999999999997</v>
      </c>
      <c r="DH115" s="33">
        <f t="shared" si="93"/>
        <v>0.86199999999999999</v>
      </c>
      <c r="DI115" s="33">
        <f t="shared" si="93"/>
        <v>0.86509999999999998</v>
      </c>
      <c r="DJ115" s="33">
        <f t="shared" si="93"/>
        <v>0.83189999999999997</v>
      </c>
      <c r="DK115" s="33">
        <f t="shared" si="93"/>
        <v>0.82540000000000002</v>
      </c>
      <c r="DL115" s="33">
        <f t="shared" si="93"/>
        <v>0.88100000000000001</v>
      </c>
      <c r="DM115" s="33">
        <f t="shared" si="93"/>
        <v>0.8125</v>
      </c>
      <c r="DN115" s="33">
        <f t="shared" si="93"/>
        <v>0.85470000000000002</v>
      </c>
      <c r="DO115" s="33">
        <f t="shared" si="93"/>
        <v>0.86799999999999999</v>
      </c>
      <c r="DP115" s="33">
        <f t="shared" si="93"/>
        <v>0.8095</v>
      </c>
      <c r="DQ115" s="33">
        <f t="shared" si="93"/>
        <v>0.8357</v>
      </c>
      <c r="DR115" s="33">
        <f t="shared" si="93"/>
        <v>0.85589999999999999</v>
      </c>
      <c r="DS115" s="33">
        <f t="shared" si="93"/>
        <v>0.83520000000000005</v>
      </c>
      <c r="DT115" s="33">
        <f t="shared" si="93"/>
        <v>0.80630000000000002</v>
      </c>
      <c r="DU115" s="33">
        <f t="shared" si="93"/>
        <v>0.82050000000000001</v>
      </c>
      <c r="DV115" s="33">
        <f t="shared" si="93"/>
        <v>0.81030000000000002</v>
      </c>
      <c r="DW115" s="33">
        <f t="shared" si="93"/>
        <v>0.81720000000000004</v>
      </c>
      <c r="DX115" s="33">
        <f t="shared" si="93"/>
        <v>0.80740000000000001</v>
      </c>
      <c r="DY115" s="33">
        <f t="shared" si="93"/>
        <v>0.81679999999999997</v>
      </c>
      <c r="DZ115" s="33">
        <f t="shared" si="93"/>
        <v>0.83620000000000005</v>
      </c>
      <c r="EA115" s="33">
        <f t="shared" ref="EA115:FX115" si="94">ROUND(IF(EA103&lt;453.5,0.825-(0.0000639*(453.5-EA103)),IF(EA103&lt;1567.5,0.8595-(0.000031*(1567.5-EA103)),IF(EA103&lt;6682,0.885-(0.000005*(6682-EA103)),IF(EA103&lt;30000,0.905-(0.0000009*(30000-EA103)),0.905)))),4)</f>
        <v>0.83</v>
      </c>
      <c r="EB115" s="33">
        <f t="shared" si="94"/>
        <v>0.8296</v>
      </c>
      <c r="EC115" s="33">
        <f t="shared" si="94"/>
        <v>0.8165</v>
      </c>
      <c r="ED115" s="33">
        <f t="shared" si="94"/>
        <v>0.8599</v>
      </c>
      <c r="EE115" s="33">
        <f t="shared" si="94"/>
        <v>0.80800000000000005</v>
      </c>
      <c r="EF115" s="33">
        <f t="shared" si="94"/>
        <v>0.8579</v>
      </c>
      <c r="EG115" s="33">
        <f t="shared" si="94"/>
        <v>0.81420000000000003</v>
      </c>
      <c r="EH115" s="33">
        <f t="shared" si="94"/>
        <v>0.8125</v>
      </c>
      <c r="EI115" s="33">
        <f t="shared" si="94"/>
        <v>0.89219999999999999</v>
      </c>
      <c r="EJ115" s="33">
        <f t="shared" si="94"/>
        <v>0.8871</v>
      </c>
      <c r="EK115" s="33">
        <f t="shared" si="94"/>
        <v>0.83260000000000001</v>
      </c>
      <c r="EL115" s="33">
        <f t="shared" si="94"/>
        <v>0.82569999999999999</v>
      </c>
      <c r="EM115" s="33">
        <f t="shared" si="94"/>
        <v>0.82340000000000002</v>
      </c>
      <c r="EN115" s="33">
        <f t="shared" si="94"/>
        <v>0.8448</v>
      </c>
      <c r="EO115" s="33">
        <f t="shared" si="94"/>
        <v>0.81910000000000005</v>
      </c>
      <c r="EP115" s="33">
        <f t="shared" si="94"/>
        <v>0.82199999999999995</v>
      </c>
      <c r="EQ115" s="33">
        <f t="shared" si="94"/>
        <v>0.86539999999999995</v>
      </c>
      <c r="ER115" s="33">
        <f t="shared" si="94"/>
        <v>0.81599999999999995</v>
      </c>
      <c r="ES115" s="33">
        <f t="shared" si="94"/>
        <v>0.80630000000000002</v>
      </c>
      <c r="ET115" s="33">
        <f t="shared" si="94"/>
        <v>0.8105</v>
      </c>
      <c r="EU115" s="33">
        <f t="shared" si="94"/>
        <v>0.83020000000000005</v>
      </c>
      <c r="EV115" s="33">
        <f t="shared" si="94"/>
        <v>0.80149999999999999</v>
      </c>
      <c r="EW115" s="33">
        <f t="shared" si="94"/>
        <v>0.83899999999999997</v>
      </c>
      <c r="EX115" s="33">
        <f t="shared" si="94"/>
        <v>0.80820000000000003</v>
      </c>
      <c r="EY115" s="33">
        <f t="shared" si="94"/>
        <v>0.83540000000000003</v>
      </c>
      <c r="EZ115" s="33">
        <f t="shared" si="94"/>
        <v>0.80510000000000004</v>
      </c>
      <c r="FA115" s="33">
        <f t="shared" si="94"/>
        <v>0.86929999999999996</v>
      </c>
      <c r="FB115" s="33">
        <f t="shared" si="94"/>
        <v>0.81820000000000004</v>
      </c>
      <c r="FC115" s="33">
        <f t="shared" si="94"/>
        <v>0.86209999999999998</v>
      </c>
      <c r="FD115" s="33">
        <f t="shared" si="94"/>
        <v>0.8226</v>
      </c>
      <c r="FE115" s="33">
        <f t="shared" si="94"/>
        <v>0.80249999999999999</v>
      </c>
      <c r="FF115" s="33">
        <f t="shared" si="94"/>
        <v>0.80989999999999995</v>
      </c>
      <c r="FG115" s="33">
        <f t="shared" si="94"/>
        <v>0.80449999999999999</v>
      </c>
      <c r="FH115" s="33">
        <f t="shared" si="94"/>
        <v>0.8014</v>
      </c>
      <c r="FI115" s="33">
        <f t="shared" si="94"/>
        <v>0.8609</v>
      </c>
      <c r="FJ115" s="33">
        <f t="shared" si="94"/>
        <v>0.86180000000000001</v>
      </c>
      <c r="FK115" s="33">
        <f t="shared" si="94"/>
        <v>0.86450000000000005</v>
      </c>
      <c r="FL115" s="33">
        <f t="shared" si="94"/>
        <v>0.8851</v>
      </c>
      <c r="FM115" s="33">
        <f t="shared" si="94"/>
        <v>0.87039999999999995</v>
      </c>
      <c r="FN115" s="33">
        <f t="shared" si="94"/>
        <v>0.89839999999999998</v>
      </c>
      <c r="FO115" s="33">
        <f t="shared" si="94"/>
        <v>0.84589999999999999</v>
      </c>
      <c r="FP115" s="33">
        <f t="shared" si="94"/>
        <v>0.86339999999999995</v>
      </c>
      <c r="FQ115" s="33">
        <f t="shared" si="94"/>
        <v>0.84319999999999995</v>
      </c>
      <c r="FR115" s="33">
        <f t="shared" si="94"/>
        <v>0.80769999999999997</v>
      </c>
      <c r="FS115" s="33">
        <f t="shared" si="94"/>
        <v>0.80910000000000004</v>
      </c>
      <c r="FT115" s="33">
        <f t="shared" si="94"/>
        <v>0.80049999999999999</v>
      </c>
      <c r="FU115" s="33">
        <f t="shared" si="94"/>
        <v>0.83740000000000003</v>
      </c>
      <c r="FV115" s="33">
        <f t="shared" si="94"/>
        <v>0.83330000000000004</v>
      </c>
      <c r="FW115" s="33">
        <f t="shared" si="94"/>
        <v>0.80820000000000003</v>
      </c>
      <c r="FX115" s="33">
        <f t="shared" si="94"/>
        <v>0.79969999999999997</v>
      </c>
      <c r="FY115" s="33"/>
      <c r="FZ115" s="33" t="s">
        <v>2</v>
      </c>
      <c r="GA115" s="33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</row>
    <row r="116" spans="1:204" x14ac:dyDescent="0.2">
      <c r="A116" s="7"/>
      <c r="B116" s="7" t="s">
        <v>602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33"/>
      <c r="FZ116" s="7"/>
      <c r="GA116" s="7"/>
      <c r="GB116" s="33"/>
      <c r="GC116" s="33"/>
      <c r="GD116" s="33"/>
      <c r="GE116" s="33"/>
      <c r="GF116" s="33"/>
      <c r="GG116" s="33"/>
      <c r="GH116" s="33"/>
      <c r="GI116" s="33"/>
      <c r="GJ116" s="33"/>
      <c r="GK116" s="7"/>
      <c r="GL116" s="7"/>
      <c r="GM116" s="7"/>
    </row>
    <row r="117" spans="1:204" ht="15.75" x14ac:dyDescent="0.25">
      <c r="A117" s="6" t="s">
        <v>602</v>
      </c>
      <c r="B117" s="44" t="s">
        <v>605</v>
      </c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33"/>
      <c r="FZ117" s="7"/>
      <c r="GA117" s="7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</row>
    <row r="118" spans="1:204" x14ac:dyDescent="0.2">
      <c r="A118" s="6" t="s">
        <v>606</v>
      </c>
      <c r="B118" s="7" t="s">
        <v>607</v>
      </c>
      <c r="C118" s="7">
        <f t="shared" ref="C118:BN118" si="95">+C38</f>
        <v>7225.28</v>
      </c>
      <c r="D118" s="7">
        <f t="shared" si="95"/>
        <v>7225.28</v>
      </c>
      <c r="E118" s="7">
        <f t="shared" si="95"/>
        <v>7225.28</v>
      </c>
      <c r="F118" s="7">
        <f t="shared" si="95"/>
        <v>7225.28</v>
      </c>
      <c r="G118" s="7">
        <f t="shared" si="95"/>
        <v>7225.28</v>
      </c>
      <c r="H118" s="7">
        <f t="shared" si="95"/>
        <v>7225.28</v>
      </c>
      <c r="I118" s="7">
        <f t="shared" si="95"/>
        <v>7225.28</v>
      </c>
      <c r="J118" s="7">
        <f t="shared" si="95"/>
        <v>7225.28</v>
      </c>
      <c r="K118" s="7">
        <f t="shared" si="95"/>
        <v>7225.28</v>
      </c>
      <c r="L118" s="7">
        <f t="shared" si="95"/>
        <v>7225.28</v>
      </c>
      <c r="M118" s="7">
        <f t="shared" si="95"/>
        <v>7225.28</v>
      </c>
      <c r="N118" s="7">
        <f t="shared" si="95"/>
        <v>7225.28</v>
      </c>
      <c r="O118" s="7">
        <f t="shared" si="95"/>
        <v>7225.28</v>
      </c>
      <c r="P118" s="7">
        <f t="shared" si="95"/>
        <v>7225.28</v>
      </c>
      <c r="Q118" s="7">
        <f t="shared" si="95"/>
        <v>7225.28</v>
      </c>
      <c r="R118" s="7">
        <f t="shared" si="95"/>
        <v>7225.28</v>
      </c>
      <c r="S118" s="7">
        <f t="shared" si="95"/>
        <v>7225.28</v>
      </c>
      <c r="T118" s="7">
        <f t="shared" si="95"/>
        <v>7225.28</v>
      </c>
      <c r="U118" s="7">
        <f t="shared" si="95"/>
        <v>7225.28</v>
      </c>
      <c r="V118" s="7">
        <f t="shared" si="95"/>
        <v>7225.28</v>
      </c>
      <c r="W118" s="7">
        <f t="shared" si="95"/>
        <v>7225.28</v>
      </c>
      <c r="X118" s="7">
        <f t="shared" si="95"/>
        <v>7225.28</v>
      </c>
      <c r="Y118" s="7">
        <f t="shared" si="95"/>
        <v>7225.28</v>
      </c>
      <c r="Z118" s="7">
        <f t="shared" si="95"/>
        <v>7225.28</v>
      </c>
      <c r="AA118" s="7">
        <f t="shared" si="95"/>
        <v>7225.28</v>
      </c>
      <c r="AB118" s="7">
        <f t="shared" si="95"/>
        <v>7225.28</v>
      </c>
      <c r="AC118" s="7">
        <f t="shared" si="95"/>
        <v>7225.28</v>
      </c>
      <c r="AD118" s="7">
        <f t="shared" si="95"/>
        <v>7225.28</v>
      </c>
      <c r="AE118" s="7">
        <f t="shared" si="95"/>
        <v>7225.28</v>
      </c>
      <c r="AF118" s="7">
        <f t="shared" si="95"/>
        <v>7225.28</v>
      </c>
      <c r="AG118" s="7">
        <f t="shared" si="95"/>
        <v>7225.28</v>
      </c>
      <c r="AH118" s="7">
        <f t="shared" si="95"/>
        <v>7225.28</v>
      </c>
      <c r="AI118" s="7">
        <f t="shared" si="95"/>
        <v>7225.28</v>
      </c>
      <c r="AJ118" s="7">
        <f t="shared" si="95"/>
        <v>7225.28</v>
      </c>
      <c r="AK118" s="7">
        <f t="shared" si="95"/>
        <v>7225.28</v>
      </c>
      <c r="AL118" s="7">
        <f t="shared" si="95"/>
        <v>7225.28</v>
      </c>
      <c r="AM118" s="7">
        <f t="shared" si="95"/>
        <v>7225.28</v>
      </c>
      <c r="AN118" s="7">
        <f t="shared" si="95"/>
        <v>7225.28</v>
      </c>
      <c r="AO118" s="7">
        <f t="shared" si="95"/>
        <v>7225.28</v>
      </c>
      <c r="AP118" s="7">
        <f t="shared" si="95"/>
        <v>7225.28</v>
      </c>
      <c r="AQ118" s="7">
        <f t="shared" si="95"/>
        <v>7225.28</v>
      </c>
      <c r="AR118" s="7">
        <f t="shared" si="95"/>
        <v>7225.28</v>
      </c>
      <c r="AS118" s="7">
        <f t="shared" si="95"/>
        <v>7225.28</v>
      </c>
      <c r="AT118" s="7">
        <f t="shared" si="95"/>
        <v>7225.28</v>
      </c>
      <c r="AU118" s="7">
        <f t="shared" si="95"/>
        <v>7225.28</v>
      </c>
      <c r="AV118" s="7">
        <f t="shared" si="95"/>
        <v>7225.28</v>
      </c>
      <c r="AW118" s="7">
        <f t="shared" si="95"/>
        <v>7225.28</v>
      </c>
      <c r="AX118" s="7">
        <f t="shared" si="95"/>
        <v>7225.28</v>
      </c>
      <c r="AY118" s="7">
        <f t="shared" si="95"/>
        <v>7225.28</v>
      </c>
      <c r="AZ118" s="7">
        <f t="shared" si="95"/>
        <v>7225.28</v>
      </c>
      <c r="BA118" s="7">
        <f t="shared" si="95"/>
        <v>7225.28</v>
      </c>
      <c r="BB118" s="7">
        <f t="shared" si="95"/>
        <v>7225.28</v>
      </c>
      <c r="BC118" s="7">
        <f t="shared" si="95"/>
        <v>7225.28</v>
      </c>
      <c r="BD118" s="7">
        <f t="shared" si="95"/>
        <v>7225.28</v>
      </c>
      <c r="BE118" s="7">
        <f t="shared" si="95"/>
        <v>7225.28</v>
      </c>
      <c r="BF118" s="7">
        <f t="shared" si="95"/>
        <v>7225.28</v>
      </c>
      <c r="BG118" s="7">
        <f t="shared" si="95"/>
        <v>7225.28</v>
      </c>
      <c r="BH118" s="7">
        <f t="shared" si="95"/>
        <v>7225.28</v>
      </c>
      <c r="BI118" s="7">
        <f t="shared" si="95"/>
        <v>7225.28</v>
      </c>
      <c r="BJ118" s="7">
        <f t="shared" si="95"/>
        <v>7225.28</v>
      </c>
      <c r="BK118" s="7">
        <f t="shared" si="95"/>
        <v>7225.28</v>
      </c>
      <c r="BL118" s="7">
        <f t="shared" si="95"/>
        <v>7225.28</v>
      </c>
      <c r="BM118" s="7">
        <f t="shared" si="95"/>
        <v>7225.28</v>
      </c>
      <c r="BN118" s="7">
        <f t="shared" si="95"/>
        <v>7225.28</v>
      </c>
      <c r="BO118" s="7">
        <f t="shared" ref="BO118:DZ118" si="96">+BO38</f>
        <v>7225.28</v>
      </c>
      <c r="BP118" s="7">
        <f t="shared" si="96"/>
        <v>7225.28</v>
      </c>
      <c r="BQ118" s="7">
        <f t="shared" si="96"/>
        <v>7225.28</v>
      </c>
      <c r="BR118" s="7">
        <f t="shared" si="96"/>
        <v>7225.28</v>
      </c>
      <c r="BS118" s="7">
        <f t="shared" si="96"/>
        <v>7225.28</v>
      </c>
      <c r="BT118" s="7">
        <f t="shared" si="96"/>
        <v>7225.28</v>
      </c>
      <c r="BU118" s="7">
        <f t="shared" si="96"/>
        <v>7225.28</v>
      </c>
      <c r="BV118" s="7">
        <f t="shared" si="96"/>
        <v>7225.28</v>
      </c>
      <c r="BW118" s="7">
        <f t="shared" si="96"/>
        <v>7225.28</v>
      </c>
      <c r="BX118" s="7">
        <f t="shared" si="96"/>
        <v>7225.28</v>
      </c>
      <c r="BY118" s="7">
        <f t="shared" si="96"/>
        <v>7225.28</v>
      </c>
      <c r="BZ118" s="7">
        <f t="shared" si="96"/>
        <v>7225.28</v>
      </c>
      <c r="CA118" s="7">
        <f t="shared" si="96"/>
        <v>7225.28</v>
      </c>
      <c r="CB118" s="7">
        <f t="shared" si="96"/>
        <v>7225.28</v>
      </c>
      <c r="CC118" s="7">
        <f t="shared" si="96"/>
        <v>7225.28</v>
      </c>
      <c r="CD118" s="7">
        <f t="shared" si="96"/>
        <v>7225.28</v>
      </c>
      <c r="CE118" s="7">
        <f t="shared" si="96"/>
        <v>7225.28</v>
      </c>
      <c r="CF118" s="7">
        <f t="shared" si="96"/>
        <v>7225.28</v>
      </c>
      <c r="CG118" s="7">
        <f t="shared" si="96"/>
        <v>7225.28</v>
      </c>
      <c r="CH118" s="7">
        <f t="shared" si="96"/>
        <v>7225.28</v>
      </c>
      <c r="CI118" s="7">
        <f t="shared" si="96"/>
        <v>7225.28</v>
      </c>
      <c r="CJ118" s="7">
        <f t="shared" si="96"/>
        <v>7225.28</v>
      </c>
      <c r="CK118" s="7">
        <f t="shared" si="96"/>
        <v>7225.28</v>
      </c>
      <c r="CL118" s="7">
        <f t="shared" si="96"/>
        <v>7225.28</v>
      </c>
      <c r="CM118" s="7">
        <f t="shared" si="96"/>
        <v>7225.28</v>
      </c>
      <c r="CN118" s="7">
        <f t="shared" si="96"/>
        <v>7225.28</v>
      </c>
      <c r="CO118" s="7">
        <f t="shared" si="96"/>
        <v>7225.28</v>
      </c>
      <c r="CP118" s="7">
        <f t="shared" si="96"/>
        <v>7225.28</v>
      </c>
      <c r="CQ118" s="7">
        <f t="shared" si="96"/>
        <v>7225.28</v>
      </c>
      <c r="CR118" s="7">
        <f t="shared" si="96"/>
        <v>7225.28</v>
      </c>
      <c r="CS118" s="7">
        <f t="shared" si="96"/>
        <v>7225.28</v>
      </c>
      <c r="CT118" s="7">
        <f t="shared" si="96"/>
        <v>7225.28</v>
      </c>
      <c r="CU118" s="7">
        <f t="shared" si="96"/>
        <v>7225.28</v>
      </c>
      <c r="CV118" s="7">
        <f t="shared" si="96"/>
        <v>7225.28</v>
      </c>
      <c r="CW118" s="7">
        <f t="shared" si="96"/>
        <v>7225.28</v>
      </c>
      <c r="CX118" s="7">
        <f t="shared" si="96"/>
        <v>7225.28</v>
      </c>
      <c r="CY118" s="7">
        <f t="shared" si="96"/>
        <v>7225.28</v>
      </c>
      <c r="CZ118" s="7">
        <f t="shared" si="96"/>
        <v>7225.28</v>
      </c>
      <c r="DA118" s="7">
        <f t="shared" si="96"/>
        <v>7225.28</v>
      </c>
      <c r="DB118" s="7">
        <f t="shared" si="96"/>
        <v>7225.28</v>
      </c>
      <c r="DC118" s="7">
        <f t="shared" si="96"/>
        <v>7225.28</v>
      </c>
      <c r="DD118" s="7">
        <f t="shared" si="96"/>
        <v>7225.28</v>
      </c>
      <c r="DE118" s="7">
        <f t="shared" si="96"/>
        <v>7225.28</v>
      </c>
      <c r="DF118" s="7">
        <f t="shared" si="96"/>
        <v>7225.28</v>
      </c>
      <c r="DG118" s="7">
        <f t="shared" si="96"/>
        <v>7225.28</v>
      </c>
      <c r="DH118" s="7">
        <f t="shared" si="96"/>
        <v>7225.28</v>
      </c>
      <c r="DI118" s="7">
        <f t="shared" si="96"/>
        <v>7225.28</v>
      </c>
      <c r="DJ118" s="7">
        <f t="shared" si="96"/>
        <v>7225.28</v>
      </c>
      <c r="DK118" s="7">
        <f t="shared" si="96"/>
        <v>7225.28</v>
      </c>
      <c r="DL118" s="7">
        <f t="shared" si="96"/>
        <v>7225.28</v>
      </c>
      <c r="DM118" s="7">
        <f t="shared" si="96"/>
        <v>7225.28</v>
      </c>
      <c r="DN118" s="7">
        <f t="shared" si="96"/>
        <v>7225.28</v>
      </c>
      <c r="DO118" s="7">
        <f t="shared" si="96"/>
        <v>7225.28</v>
      </c>
      <c r="DP118" s="7">
        <f t="shared" si="96"/>
        <v>7225.28</v>
      </c>
      <c r="DQ118" s="7">
        <f t="shared" si="96"/>
        <v>7225.28</v>
      </c>
      <c r="DR118" s="7">
        <f t="shared" si="96"/>
        <v>7225.28</v>
      </c>
      <c r="DS118" s="7">
        <f t="shared" si="96"/>
        <v>7225.28</v>
      </c>
      <c r="DT118" s="7">
        <f t="shared" si="96"/>
        <v>7225.28</v>
      </c>
      <c r="DU118" s="7">
        <f t="shared" si="96"/>
        <v>7225.28</v>
      </c>
      <c r="DV118" s="7">
        <f t="shared" si="96"/>
        <v>7225.28</v>
      </c>
      <c r="DW118" s="7">
        <f t="shared" si="96"/>
        <v>7225.28</v>
      </c>
      <c r="DX118" s="7">
        <f t="shared" si="96"/>
        <v>7225.28</v>
      </c>
      <c r="DY118" s="7">
        <f t="shared" si="96"/>
        <v>7225.28</v>
      </c>
      <c r="DZ118" s="7">
        <f t="shared" si="96"/>
        <v>7225.28</v>
      </c>
      <c r="EA118" s="7">
        <f t="shared" ref="EA118:FX118" si="97">+EA38</f>
        <v>7225.28</v>
      </c>
      <c r="EB118" s="7">
        <f t="shared" si="97"/>
        <v>7225.28</v>
      </c>
      <c r="EC118" s="7">
        <f t="shared" si="97"/>
        <v>7225.28</v>
      </c>
      <c r="ED118" s="7">
        <f t="shared" si="97"/>
        <v>7225.28</v>
      </c>
      <c r="EE118" s="7">
        <f t="shared" si="97"/>
        <v>7225.28</v>
      </c>
      <c r="EF118" s="7">
        <f t="shared" si="97"/>
        <v>7225.28</v>
      </c>
      <c r="EG118" s="7">
        <f t="shared" si="97"/>
        <v>7225.28</v>
      </c>
      <c r="EH118" s="7">
        <f t="shared" si="97"/>
        <v>7225.28</v>
      </c>
      <c r="EI118" s="7">
        <f t="shared" si="97"/>
        <v>7225.28</v>
      </c>
      <c r="EJ118" s="7">
        <f t="shared" si="97"/>
        <v>7225.28</v>
      </c>
      <c r="EK118" s="7">
        <f t="shared" si="97"/>
        <v>7225.28</v>
      </c>
      <c r="EL118" s="7">
        <f t="shared" si="97"/>
        <v>7225.28</v>
      </c>
      <c r="EM118" s="7">
        <f t="shared" si="97"/>
        <v>7225.28</v>
      </c>
      <c r="EN118" s="7">
        <f t="shared" si="97"/>
        <v>7225.28</v>
      </c>
      <c r="EO118" s="7">
        <f t="shared" si="97"/>
        <v>7225.28</v>
      </c>
      <c r="EP118" s="7">
        <f t="shared" si="97"/>
        <v>7225.28</v>
      </c>
      <c r="EQ118" s="7">
        <f t="shared" si="97"/>
        <v>7225.28</v>
      </c>
      <c r="ER118" s="7">
        <f t="shared" si="97"/>
        <v>7225.28</v>
      </c>
      <c r="ES118" s="7">
        <f t="shared" si="97"/>
        <v>7225.28</v>
      </c>
      <c r="ET118" s="7">
        <f t="shared" si="97"/>
        <v>7225.28</v>
      </c>
      <c r="EU118" s="7">
        <f t="shared" si="97"/>
        <v>7225.28</v>
      </c>
      <c r="EV118" s="7">
        <f t="shared" si="97"/>
        <v>7225.28</v>
      </c>
      <c r="EW118" s="7">
        <f t="shared" si="97"/>
        <v>7225.28</v>
      </c>
      <c r="EX118" s="7">
        <f t="shared" si="97"/>
        <v>7225.28</v>
      </c>
      <c r="EY118" s="7">
        <f t="shared" si="97"/>
        <v>7225.28</v>
      </c>
      <c r="EZ118" s="7">
        <f t="shared" si="97"/>
        <v>7225.28</v>
      </c>
      <c r="FA118" s="7">
        <f t="shared" si="97"/>
        <v>7225.28</v>
      </c>
      <c r="FB118" s="7">
        <f t="shared" si="97"/>
        <v>7225.28</v>
      </c>
      <c r="FC118" s="7">
        <f t="shared" si="97"/>
        <v>7225.28</v>
      </c>
      <c r="FD118" s="7">
        <f t="shared" si="97"/>
        <v>7225.28</v>
      </c>
      <c r="FE118" s="7">
        <f t="shared" si="97"/>
        <v>7225.28</v>
      </c>
      <c r="FF118" s="7">
        <f t="shared" si="97"/>
        <v>7225.28</v>
      </c>
      <c r="FG118" s="7">
        <f t="shared" si="97"/>
        <v>7225.28</v>
      </c>
      <c r="FH118" s="7">
        <f t="shared" si="97"/>
        <v>7225.28</v>
      </c>
      <c r="FI118" s="7">
        <f t="shared" si="97"/>
        <v>7225.28</v>
      </c>
      <c r="FJ118" s="7">
        <f t="shared" si="97"/>
        <v>7225.28</v>
      </c>
      <c r="FK118" s="7">
        <f t="shared" si="97"/>
        <v>7225.28</v>
      </c>
      <c r="FL118" s="7">
        <f t="shared" si="97"/>
        <v>7225.28</v>
      </c>
      <c r="FM118" s="7">
        <f t="shared" si="97"/>
        <v>7225.28</v>
      </c>
      <c r="FN118" s="7">
        <f t="shared" si="97"/>
        <v>7225.28</v>
      </c>
      <c r="FO118" s="7">
        <f t="shared" si="97"/>
        <v>7225.28</v>
      </c>
      <c r="FP118" s="7">
        <f t="shared" si="97"/>
        <v>7225.28</v>
      </c>
      <c r="FQ118" s="7">
        <f t="shared" si="97"/>
        <v>7225.28</v>
      </c>
      <c r="FR118" s="7">
        <f t="shared" si="97"/>
        <v>7225.28</v>
      </c>
      <c r="FS118" s="7">
        <f t="shared" si="97"/>
        <v>7225.28</v>
      </c>
      <c r="FT118" s="7">
        <f t="shared" si="97"/>
        <v>7225.28</v>
      </c>
      <c r="FU118" s="7">
        <f t="shared" si="97"/>
        <v>7225.28</v>
      </c>
      <c r="FV118" s="7">
        <f t="shared" si="97"/>
        <v>7225.28</v>
      </c>
      <c r="FW118" s="7">
        <f t="shared" si="97"/>
        <v>7225.28</v>
      </c>
      <c r="FX118" s="7">
        <f t="shared" si="97"/>
        <v>7225.28</v>
      </c>
      <c r="FY118" s="33"/>
      <c r="FZ118" s="7"/>
      <c r="GA118" s="33"/>
      <c r="GB118" s="33"/>
      <c r="GC118" s="33"/>
      <c r="GD118" s="33"/>
      <c r="GE118" s="33"/>
      <c r="GF118" s="33"/>
      <c r="GG118" s="7"/>
      <c r="GH118" s="7"/>
      <c r="GI118" s="7"/>
      <c r="GJ118" s="7"/>
      <c r="GK118" s="7"/>
      <c r="GL118" s="7"/>
      <c r="GM118" s="7"/>
    </row>
    <row r="119" spans="1:204" x14ac:dyDescent="0.2">
      <c r="A119" s="6" t="s">
        <v>608</v>
      </c>
      <c r="B119" s="7" t="s">
        <v>609</v>
      </c>
      <c r="C119" s="33">
        <f t="shared" ref="C119:BN119" si="98">+C115</f>
        <v>0.88580000000000003</v>
      </c>
      <c r="D119" s="33">
        <f t="shared" si="98"/>
        <v>0.90500000000000003</v>
      </c>
      <c r="E119" s="33">
        <f t="shared" si="98"/>
        <v>0.88419999999999999</v>
      </c>
      <c r="F119" s="33">
        <f t="shared" si="98"/>
        <v>0.89649999999999996</v>
      </c>
      <c r="G119" s="33">
        <f t="shared" si="98"/>
        <v>0.8488</v>
      </c>
      <c r="H119" s="33">
        <f t="shared" si="98"/>
        <v>0.84540000000000004</v>
      </c>
      <c r="I119" s="33">
        <f t="shared" si="98"/>
        <v>0.88670000000000004</v>
      </c>
      <c r="J119" s="33">
        <f t="shared" si="98"/>
        <v>0.86339999999999995</v>
      </c>
      <c r="K119" s="33">
        <f t="shared" si="98"/>
        <v>0.81320000000000003</v>
      </c>
      <c r="L119" s="33">
        <f t="shared" si="98"/>
        <v>0.8639</v>
      </c>
      <c r="M119" s="33">
        <f t="shared" si="98"/>
        <v>0.84889999999999999</v>
      </c>
      <c r="N119" s="33">
        <f t="shared" si="98"/>
        <v>0.90500000000000003</v>
      </c>
      <c r="O119" s="33">
        <f t="shared" si="98"/>
        <v>0.89090000000000003</v>
      </c>
      <c r="P119" s="33">
        <f t="shared" si="98"/>
        <v>0.8135</v>
      </c>
      <c r="Q119" s="33">
        <f t="shared" si="98"/>
        <v>0.90500000000000003</v>
      </c>
      <c r="R119" s="33">
        <f t="shared" si="98"/>
        <v>0.876</v>
      </c>
      <c r="S119" s="33">
        <f t="shared" si="98"/>
        <v>0.86009999999999998</v>
      </c>
      <c r="T119" s="33">
        <f t="shared" si="98"/>
        <v>0.8054</v>
      </c>
      <c r="U119" s="33">
        <f t="shared" si="98"/>
        <v>0.79990000000000006</v>
      </c>
      <c r="V119" s="33">
        <f t="shared" si="98"/>
        <v>0.81399999999999995</v>
      </c>
      <c r="W119" s="33">
        <f t="shared" si="98"/>
        <v>0.8054</v>
      </c>
      <c r="X119" s="33">
        <f t="shared" si="98"/>
        <v>0.79920000000000002</v>
      </c>
      <c r="Y119" s="33">
        <f t="shared" si="98"/>
        <v>0.83579999999999999</v>
      </c>
      <c r="Z119" s="33">
        <f t="shared" si="98"/>
        <v>0.81089999999999995</v>
      </c>
      <c r="AA119" s="33">
        <f t="shared" si="98"/>
        <v>0.90500000000000003</v>
      </c>
      <c r="AB119" s="33">
        <f t="shared" si="98"/>
        <v>0.90449999999999997</v>
      </c>
      <c r="AC119" s="33">
        <f t="shared" si="98"/>
        <v>0.84230000000000005</v>
      </c>
      <c r="AD119" s="33">
        <f t="shared" si="98"/>
        <v>0.85470000000000002</v>
      </c>
      <c r="AE119" s="33">
        <f t="shared" si="98"/>
        <v>0.80259999999999998</v>
      </c>
      <c r="AF119" s="33">
        <f t="shared" si="98"/>
        <v>0.80740000000000001</v>
      </c>
      <c r="AG119" s="33">
        <f t="shared" si="98"/>
        <v>0.83220000000000005</v>
      </c>
      <c r="AH119" s="33">
        <f t="shared" si="98"/>
        <v>0.84379999999999999</v>
      </c>
      <c r="AI119" s="33">
        <f t="shared" si="98"/>
        <v>0.81879999999999997</v>
      </c>
      <c r="AJ119" s="33">
        <f t="shared" si="98"/>
        <v>0.80640000000000001</v>
      </c>
      <c r="AK119" s="33">
        <f t="shared" si="98"/>
        <v>0.80969999999999998</v>
      </c>
      <c r="AL119" s="33">
        <f t="shared" si="98"/>
        <v>0.81379999999999997</v>
      </c>
      <c r="AM119" s="33">
        <f t="shared" si="98"/>
        <v>0.82430000000000003</v>
      </c>
      <c r="AN119" s="33">
        <f t="shared" si="98"/>
        <v>0.81869999999999998</v>
      </c>
      <c r="AO119" s="33">
        <f t="shared" si="98"/>
        <v>0.87509999999999999</v>
      </c>
      <c r="AP119" s="33">
        <f t="shared" si="98"/>
        <v>0.90500000000000003</v>
      </c>
      <c r="AQ119" s="33">
        <f t="shared" si="98"/>
        <v>0.81159999999999999</v>
      </c>
      <c r="AR119" s="33">
        <f t="shared" si="98"/>
        <v>0.90500000000000003</v>
      </c>
      <c r="AS119" s="33">
        <f t="shared" si="98"/>
        <v>0.88429999999999997</v>
      </c>
      <c r="AT119" s="33">
        <f t="shared" si="98"/>
        <v>0.86280000000000001</v>
      </c>
      <c r="AU119" s="33">
        <f t="shared" si="98"/>
        <v>0.81289999999999996</v>
      </c>
      <c r="AV119" s="33">
        <f t="shared" si="98"/>
        <v>0.81589999999999996</v>
      </c>
      <c r="AW119" s="33">
        <f t="shared" si="98"/>
        <v>0.81259999999999999</v>
      </c>
      <c r="AX119" s="33">
        <f t="shared" si="98"/>
        <v>0.80079999999999996</v>
      </c>
      <c r="AY119" s="33">
        <f t="shared" si="98"/>
        <v>0.82450000000000001</v>
      </c>
      <c r="AZ119" s="33">
        <f t="shared" si="98"/>
        <v>0.88980000000000004</v>
      </c>
      <c r="BA119" s="33">
        <f t="shared" si="98"/>
        <v>0.88629999999999998</v>
      </c>
      <c r="BB119" s="33">
        <f t="shared" si="98"/>
        <v>0.88539999999999996</v>
      </c>
      <c r="BC119" s="33">
        <f t="shared" si="98"/>
        <v>0.90439999999999998</v>
      </c>
      <c r="BD119" s="33">
        <f t="shared" si="98"/>
        <v>0.87</v>
      </c>
      <c r="BE119" s="33">
        <f t="shared" si="98"/>
        <v>0.85340000000000005</v>
      </c>
      <c r="BF119" s="33">
        <f t="shared" si="98"/>
        <v>0.90090000000000003</v>
      </c>
      <c r="BG119" s="33">
        <f t="shared" si="98"/>
        <v>0.84289999999999998</v>
      </c>
      <c r="BH119" s="33">
        <f t="shared" si="98"/>
        <v>0.82930000000000004</v>
      </c>
      <c r="BI119" s="33">
        <f t="shared" si="98"/>
        <v>0.81310000000000004</v>
      </c>
      <c r="BJ119" s="33">
        <f t="shared" si="98"/>
        <v>0.88360000000000005</v>
      </c>
      <c r="BK119" s="33">
        <f t="shared" si="98"/>
        <v>0.90329999999999999</v>
      </c>
      <c r="BL119" s="33">
        <f t="shared" si="98"/>
        <v>0.80730000000000002</v>
      </c>
      <c r="BM119" s="33">
        <f t="shared" si="98"/>
        <v>0.81510000000000005</v>
      </c>
      <c r="BN119" s="33">
        <f t="shared" si="98"/>
        <v>0.86939999999999995</v>
      </c>
      <c r="BO119" s="33">
        <f t="shared" ref="BO119:DZ119" si="99">+BO115</f>
        <v>0.8538</v>
      </c>
      <c r="BP119" s="33">
        <f t="shared" si="99"/>
        <v>0.80910000000000004</v>
      </c>
      <c r="BQ119" s="33">
        <f t="shared" si="99"/>
        <v>0.88249999999999995</v>
      </c>
      <c r="BR119" s="33">
        <f t="shared" si="99"/>
        <v>0.87509999999999999</v>
      </c>
      <c r="BS119" s="33">
        <f t="shared" si="99"/>
        <v>0.84819999999999995</v>
      </c>
      <c r="BT119" s="33">
        <f t="shared" si="99"/>
        <v>0.82410000000000005</v>
      </c>
      <c r="BU119" s="33">
        <f t="shared" si="99"/>
        <v>0.82299999999999995</v>
      </c>
      <c r="BV119" s="33">
        <f t="shared" si="99"/>
        <v>0.85109999999999997</v>
      </c>
      <c r="BW119" s="33">
        <f t="shared" si="99"/>
        <v>0.86180000000000001</v>
      </c>
      <c r="BX119" s="33">
        <f t="shared" si="99"/>
        <v>0.80079999999999996</v>
      </c>
      <c r="BY119" s="33">
        <f t="shared" si="99"/>
        <v>0.82699999999999996</v>
      </c>
      <c r="BZ119" s="33">
        <f t="shared" si="99"/>
        <v>0.8095</v>
      </c>
      <c r="CA119" s="33">
        <f t="shared" si="99"/>
        <v>0.80630000000000002</v>
      </c>
      <c r="CB119" s="33">
        <f t="shared" si="99"/>
        <v>0.90500000000000003</v>
      </c>
      <c r="CC119" s="33">
        <f t="shared" si="99"/>
        <v>0.80830000000000002</v>
      </c>
      <c r="CD119" s="33">
        <f t="shared" si="99"/>
        <v>0.80169999999999997</v>
      </c>
      <c r="CE119" s="33">
        <f t="shared" si="99"/>
        <v>0.80549999999999999</v>
      </c>
      <c r="CF119" s="33">
        <f t="shared" si="99"/>
        <v>0.80530000000000002</v>
      </c>
      <c r="CG119" s="33">
        <f t="shared" si="99"/>
        <v>0.80979999999999996</v>
      </c>
      <c r="CH119" s="33">
        <f t="shared" si="99"/>
        <v>0.80310000000000004</v>
      </c>
      <c r="CI119" s="33">
        <f t="shared" si="99"/>
        <v>0.83309999999999995</v>
      </c>
      <c r="CJ119" s="33">
        <f t="shared" si="99"/>
        <v>0.84150000000000003</v>
      </c>
      <c r="CK119" s="33">
        <f t="shared" si="99"/>
        <v>0.88229999999999997</v>
      </c>
      <c r="CL119" s="33">
        <f t="shared" si="99"/>
        <v>0.85360000000000003</v>
      </c>
      <c r="CM119" s="33">
        <f t="shared" si="99"/>
        <v>0.83620000000000005</v>
      </c>
      <c r="CN119" s="33">
        <f t="shared" si="99"/>
        <v>0.90500000000000003</v>
      </c>
      <c r="CO119" s="33">
        <f t="shared" si="99"/>
        <v>0.89159999999999995</v>
      </c>
      <c r="CP119" s="33">
        <f t="shared" si="99"/>
        <v>0.84389999999999998</v>
      </c>
      <c r="CQ119" s="33">
        <f t="shared" si="99"/>
        <v>0.83960000000000001</v>
      </c>
      <c r="CR119" s="33">
        <f t="shared" si="99"/>
        <v>0.81010000000000004</v>
      </c>
      <c r="CS119" s="33">
        <f t="shared" si="99"/>
        <v>0.81840000000000002</v>
      </c>
      <c r="CT119" s="33">
        <f t="shared" si="99"/>
        <v>0.80289999999999995</v>
      </c>
      <c r="CU119" s="33">
        <f t="shared" si="99"/>
        <v>0.82640000000000002</v>
      </c>
      <c r="CV119" s="33">
        <f t="shared" si="99"/>
        <v>0.79920000000000002</v>
      </c>
      <c r="CW119" s="33">
        <f t="shared" si="99"/>
        <v>0.80869999999999997</v>
      </c>
      <c r="CX119" s="33">
        <f t="shared" si="99"/>
        <v>0.8256</v>
      </c>
      <c r="CY119" s="33">
        <f t="shared" si="99"/>
        <v>0.79920000000000002</v>
      </c>
      <c r="CZ119" s="33">
        <f t="shared" si="99"/>
        <v>0.8619</v>
      </c>
      <c r="DA119" s="33">
        <f t="shared" si="99"/>
        <v>0.80920000000000003</v>
      </c>
      <c r="DB119" s="33">
        <f t="shared" si="99"/>
        <v>0.81589999999999996</v>
      </c>
      <c r="DC119" s="33">
        <f t="shared" si="99"/>
        <v>0.80579999999999996</v>
      </c>
      <c r="DD119" s="33">
        <f t="shared" si="99"/>
        <v>0.80649999999999999</v>
      </c>
      <c r="DE119" s="33">
        <f t="shared" si="99"/>
        <v>0.82040000000000002</v>
      </c>
      <c r="DF119" s="33">
        <f t="shared" si="99"/>
        <v>0.89770000000000005</v>
      </c>
      <c r="DG119" s="33">
        <f t="shared" si="99"/>
        <v>0.80169999999999997</v>
      </c>
      <c r="DH119" s="33">
        <f t="shared" si="99"/>
        <v>0.86199999999999999</v>
      </c>
      <c r="DI119" s="33">
        <f t="shared" si="99"/>
        <v>0.86509999999999998</v>
      </c>
      <c r="DJ119" s="33">
        <f t="shared" si="99"/>
        <v>0.83189999999999997</v>
      </c>
      <c r="DK119" s="33">
        <f t="shared" si="99"/>
        <v>0.82540000000000002</v>
      </c>
      <c r="DL119" s="33">
        <f t="shared" si="99"/>
        <v>0.88100000000000001</v>
      </c>
      <c r="DM119" s="33">
        <f t="shared" si="99"/>
        <v>0.8125</v>
      </c>
      <c r="DN119" s="33">
        <f t="shared" si="99"/>
        <v>0.85470000000000002</v>
      </c>
      <c r="DO119" s="33">
        <f t="shared" si="99"/>
        <v>0.86799999999999999</v>
      </c>
      <c r="DP119" s="33">
        <f t="shared" si="99"/>
        <v>0.8095</v>
      </c>
      <c r="DQ119" s="33">
        <f t="shared" si="99"/>
        <v>0.8357</v>
      </c>
      <c r="DR119" s="33">
        <f t="shared" si="99"/>
        <v>0.85589999999999999</v>
      </c>
      <c r="DS119" s="33">
        <f t="shared" si="99"/>
        <v>0.83520000000000005</v>
      </c>
      <c r="DT119" s="33">
        <f t="shared" si="99"/>
        <v>0.80630000000000002</v>
      </c>
      <c r="DU119" s="33">
        <f t="shared" si="99"/>
        <v>0.82050000000000001</v>
      </c>
      <c r="DV119" s="33">
        <f t="shared" si="99"/>
        <v>0.81030000000000002</v>
      </c>
      <c r="DW119" s="33">
        <f t="shared" si="99"/>
        <v>0.81720000000000004</v>
      </c>
      <c r="DX119" s="33">
        <f t="shared" si="99"/>
        <v>0.80740000000000001</v>
      </c>
      <c r="DY119" s="33">
        <f t="shared" si="99"/>
        <v>0.81679999999999997</v>
      </c>
      <c r="DZ119" s="33">
        <f t="shared" si="99"/>
        <v>0.83620000000000005</v>
      </c>
      <c r="EA119" s="33">
        <f t="shared" ref="EA119:FX119" si="100">+EA115</f>
        <v>0.83</v>
      </c>
      <c r="EB119" s="33">
        <f t="shared" si="100"/>
        <v>0.8296</v>
      </c>
      <c r="EC119" s="33">
        <f t="shared" si="100"/>
        <v>0.8165</v>
      </c>
      <c r="ED119" s="33">
        <f t="shared" si="100"/>
        <v>0.8599</v>
      </c>
      <c r="EE119" s="33">
        <f t="shared" si="100"/>
        <v>0.80800000000000005</v>
      </c>
      <c r="EF119" s="33">
        <f t="shared" si="100"/>
        <v>0.8579</v>
      </c>
      <c r="EG119" s="33">
        <f t="shared" si="100"/>
        <v>0.81420000000000003</v>
      </c>
      <c r="EH119" s="33">
        <f t="shared" si="100"/>
        <v>0.8125</v>
      </c>
      <c r="EI119" s="33">
        <f t="shared" si="100"/>
        <v>0.89219999999999999</v>
      </c>
      <c r="EJ119" s="33">
        <f t="shared" si="100"/>
        <v>0.8871</v>
      </c>
      <c r="EK119" s="33">
        <f t="shared" si="100"/>
        <v>0.83260000000000001</v>
      </c>
      <c r="EL119" s="33">
        <f t="shared" si="100"/>
        <v>0.82569999999999999</v>
      </c>
      <c r="EM119" s="33">
        <f t="shared" si="100"/>
        <v>0.82340000000000002</v>
      </c>
      <c r="EN119" s="33">
        <f t="shared" si="100"/>
        <v>0.8448</v>
      </c>
      <c r="EO119" s="33">
        <f t="shared" si="100"/>
        <v>0.81910000000000005</v>
      </c>
      <c r="EP119" s="33">
        <f t="shared" si="100"/>
        <v>0.82199999999999995</v>
      </c>
      <c r="EQ119" s="33">
        <f t="shared" si="100"/>
        <v>0.86539999999999995</v>
      </c>
      <c r="ER119" s="33">
        <f t="shared" si="100"/>
        <v>0.81599999999999995</v>
      </c>
      <c r="ES119" s="33">
        <f t="shared" si="100"/>
        <v>0.80630000000000002</v>
      </c>
      <c r="ET119" s="33">
        <f t="shared" si="100"/>
        <v>0.8105</v>
      </c>
      <c r="EU119" s="33">
        <f t="shared" si="100"/>
        <v>0.83020000000000005</v>
      </c>
      <c r="EV119" s="33">
        <f t="shared" si="100"/>
        <v>0.80149999999999999</v>
      </c>
      <c r="EW119" s="33">
        <f t="shared" si="100"/>
        <v>0.83899999999999997</v>
      </c>
      <c r="EX119" s="33">
        <f t="shared" si="100"/>
        <v>0.80820000000000003</v>
      </c>
      <c r="EY119" s="33">
        <f t="shared" si="100"/>
        <v>0.83540000000000003</v>
      </c>
      <c r="EZ119" s="33">
        <f t="shared" si="100"/>
        <v>0.80510000000000004</v>
      </c>
      <c r="FA119" s="33">
        <f t="shared" si="100"/>
        <v>0.86929999999999996</v>
      </c>
      <c r="FB119" s="33">
        <f t="shared" si="100"/>
        <v>0.81820000000000004</v>
      </c>
      <c r="FC119" s="33">
        <f t="shared" si="100"/>
        <v>0.86209999999999998</v>
      </c>
      <c r="FD119" s="33">
        <f t="shared" si="100"/>
        <v>0.8226</v>
      </c>
      <c r="FE119" s="33">
        <f t="shared" si="100"/>
        <v>0.80249999999999999</v>
      </c>
      <c r="FF119" s="33">
        <f t="shared" si="100"/>
        <v>0.80989999999999995</v>
      </c>
      <c r="FG119" s="33">
        <f t="shared" si="100"/>
        <v>0.80449999999999999</v>
      </c>
      <c r="FH119" s="33">
        <f t="shared" si="100"/>
        <v>0.8014</v>
      </c>
      <c r="FI119" s="33">
        <f t="shared" si="100"/>
        <v>0.8609</v>
      </c>
      <c r="FJ119" s="33">
        <f t="shared" si="100"/>
        <v>0.86180000000000001</v>
      </c>
      <c r="FK119" s="33">
        <f t="shared" si="100"/>
        <v>0.86450000000000005</v>
      </c>
      <c r="FL119" s="33">
        <f t="shared" si="100"/>
        <v>0.8851</v>
      </c>
      <c r="FM119" s="33">
        <f t="shared" si="100"/>
        <v>0.87039999999999995</v>
      </c>
      <c r="FN119" s="33">
        <f t="shared" si="100"/>
        <v>0.89839999999999998</v>
      </c>
      <c r="FO119" s="33">
        <f t="shared" si="100"/>
        <v>0.84589999999999999</v>
      </c>
      <c r="FP119" s="33">
        <f t="shared" si="100"/>
        <v>0.86339999999999995</v>
      </c>
      <c r="FQ119" s="33">
        <f t="shared" si="100"/>
        <v>0.84319999999999995</v>
      </c>
      <c r="FR119" s="33">
        <f t="shared" si="100"/>
        <v>0.80769999999999997</v>
      </c>
      <c r="FS119" s="33">
        <f t="shared" si="100"/>
        <v>0.80910000000000004</v>
      </c>
      <c r="FT119" s="33">
        <f t="shared" si="100"/>
        <v>0.80049999999999999</v>
      </c>
      <c r="FU119" s="33">
        <f t="shared" si="100"/>
        <v>0.83740000000000003</v>
      </c>
      <c r="FV119" s="33">
        <f t="shared" si="100"/>
        <v>0.83330000000000004</v>
      </c>
      <c r="FW119" s="33">
        <f t="shared" si="100"/>
        <v>0.80820000000000003</v>
      </c>
      <c r="FX119" s="33">
        <f t="shared" si="100"/>
        <v>0.79969999999999997</v>
      </c>
      <c r="FY119" s="7"/>
      <c r="FZ119" s="33">
        <f>SUM(C119:FX119)</f>
        <v>149.38390000000007</v>
      </c>
      <c r="GA119" s="33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</row>
    <row r="120" spans="1:204" x14ac:dyDescent="0.2">
      <c r="A120" s="6" t="s">
        <v>610</v>
      </c>
      <c r="B120" s="7" t="s">
        <v>611</v>
      </c>
      <c r="C120" s="83">
        <f t="shared" ref="C120:BN120" si="101">C41</f>
        <v>1.2250000000000001</v>
      </c>
      <c r="D120" s="83">
        <f t="shared" si="101"/>
        <v>1.2250000000000001</v>
      </c>
      <c r="E120" s="83">
        <f t="shared" si="101"/>
        <v>1.214</v>
      </c>
      <c r="F120" s="83">
        <f t="shared" si="101"/>
        <v>1.2150000000000001</v>
      </c>
      <c r="G120" s="83">
        <f t="shared" si="101"/>
        <v>1.216</v>
      </c>
      <c r="H120" s="83">
        <f t="shared" si="101"/>
        <v>1.2070000000000001</v>
      </c>
      <c r="I120" s="83">
        <f t="shared" si="101"/>
        <v>1.216</v>
      </c>
      <c r="J120" s="83">
        <f t="shared" si="101"/>
        <v>1.1319999999999999</v>
      </c>
      <c r="K120" s="83">
        <f t="shared" si="101"/>
        <v>1.111</v>
      </c>
      <c r="L120" s="83">
        <f t="shared" si="101"/>
        <v>1.2430000000000001</v>
      </c>
      <c r="M120" s="83">
        <f t="shared" si="101"/>
        <v>1.2430000000000001</v>
      </c>
      <c r="N120" s="83">
        <f t="shared" si="101"/>
        <v>1.264</v>
      </c>
      <c r="O120" s="83">
        <f t="shared" si="101"/>
        <v>1.2350000000000001</v>
      </c>
      <c r="P120" s="83">
        <f t="shared" si="101"/>
        <v>1.214</v>
      </c>
      <c r="Q120" s="83">
        <f t="shared" si="101"/>
        <v>1.244</v>
      </c>
      <c r="R120" s="83">
        <f t="shared" si="101"/>
        <v>1.2150000000000001</v>
      </c>
      <c r="S120" s="83">
        <f t="shared" si="101"/>
        <v>1.1839999999999999</v>
      </c>
      <c r="T120" s="83">
        <f t="shared" si="101"/>
        <v>1.0840000000000001</v>
      </c>
      <c r="U120" s="83">
        <f t="shared" si="101"/>
        <v>1.075</v>
      </c>
      <c r="V120" s="83">
        <f t="shared" si="101"/>
        <v>1.083</v>
      </c>
      <c r="W120" s="83">
        <f t="shared" si="101"/>
        <v>1.075</v>
      </c>
      <c r="X120" s="83">
        <f t="shared" si="101"/>
        <v>1.0740000000000001</v>
      </c>
      <c r="Y120" s="83">
        <f t="shared" si="101"/>
        <v>1.0720000000000001</v>
      </c>
      <c r="Z120" s="83">
        <f t="shared" si="101"/>
        <v>1.054</v>
      </c>
      <c r="AA120" s="83">
        <f t="shared" si="101"/>
        <v>1.2350000000000001</v>
      </c>
      <c r="AB120" s="83">
        <f t="shared" si="101"/>
        <v>1.2649999999999999</v>
      </c>
      <c r="AC120" s="83">
        <f t="shared" si="101"/>
        <v>1.1759999999999999</v>
      </c>
      <c r="AD120" s="83">
        <f t="shared" si="101"/>
        <v>1.1559999999999999</v>
      </c>
      <c r="AE120" s="83">
        <f t="shared" si="101"/>
        <v>1.0669999999999999</v>
      </c>
      <c r="AF120" s="83">
        <f t="shared" si="101"/>
        <v>1.121</v>
      </c>
      <c r="AG120" s="83">
        <f t="shared" si="101"/>
        <v>1.214</v>
      </c>
      <c r="AH120" s="83">
        <f t="shared" si="101"/>
        <v>1.111</v>
      </c>
      <c r="AI120" s="83">
        <f t="shared" si="101"/>
        <v>1.1020000000000001</v>
      </c>
      <c r="AJ120" s="83">
        <f t="shared" si="101"/>
        <v>1.115</v>
      </c>
      <c r="AK120" s="83">
        <f t="shared" si="101"/>
        <v>1.091</v>
      </c>
      <c r="AL120" s="83">
        <f t="shared" si="101"/>
        <v>1.103</v>
      </c>
      <c r="AM120" s="83">
        <f t="shared" si="101"/>
        <v>1.1120000000000001</v>
      </c>
      <c r="AN120" s="83">
        <f t="shared" si="101"/>
        <v>1.145</v>
      </c>
      <c r="AO120" s="83">
        <f t="shared" si="101"/>
        <v>1.1930000000000001</v>
      </c>
      <c r="AP120" s="83">
        <f t="shared" si="101"/>
        <v>1.2450000000000001</v>
      </c>
      <c r="AQ120" s="83">
        <f t="shared" si="101"/>
        <v>1.169</v>
      </c>
      <c r="AR120" s="83">
        <f t="shared" si="101"/>
        <v>1.2450000000000001</v>
      </c>
      <c r="AS120" s="83">
        <f t="shared" si="101"/>
        <v>1.319</v>
      </c>
      <c r="AT120" s="83">
        <f t="shared" si="101"/>
        <v>1.2470000000000001</v>
      </c>
      <c r="AU120" s="83">
        <f t="shared" si="101"/>
        <v>1.2150000000000001</v>
      </c>
      <c r="AV120" s="83">
        <f t="shared" si="101"/>
        <v>1.2010000000000001</v>
      </c>
      <c r="AW120" s="83">
        <f t="shared" si="101"/>
        <v>1.204</v>
      </c>
      <c r="AX120" s="83">
        <f t="shared" si="101"/>
        <v>1.173</v>
      </c>
      <c r="AY120" s="83">
        <f t="shared" si="101"/>
        <v>1.2030000000000001</v>
      </c>
      <c r="AZ120" s="83">
        <f t="shared" si="101"/>
        <v>1.208</v>
      </c>
      <c r="BA120" s="83">
        <f t="shared" si="101"/>
        <v>1.1779999999999999</v>
      </c>
      <c r="BB120" s="83">
        <f t="shared" si="101"/>
        <v>1.1879999999999999</v>
      </c>
      <c r="BC120" s="83">
        <f t="shared" si="101"/>
        <v>1.2070000000000001</v>
      </c>
      <c r="BD120" s="83">
        <f t="shared" si="101"/>
        <v>1.21</v>
      </c>
      <c r="BE120" s="83">
        <f t="shared" si="101"/>
        <v>1.208</v>
      </c>
      <c r="BF120" s="83">
        <f t="shared" si="101"/>
        <v>1.2170000000000001</v>
      </c>
      <c r="BG120" s="83">
        <f t="shared" si="101"/>
        <v>1.194</v>
      </c>
      <c r="BH120" s="83">
        <f t="shared" si="101"/>
        <v>1.2050000000000001</v>
      </c>
      <c r="BI120" s="83">
        <f t="shared" si="101"/>
        <v>1.1779999999999999</v>
      </c>
      <c r="BJ120" s="83">
        <f t="shared" si="101"/>
        <v>1.2290000000000001</v>
      </c>
      <c r="BK120" s="83">
        <f t="shared" si="101"/>
        <v>1.208</v>
      </c>
      <c r="BL120" s="83">
        <f t="shared" si="101"/>
        <v>1.163</v>
      </c>
      <c r="BM120" s="83">
        <f t="shared" si="101"/>
        <v>1.1659999999999999</v>
      </c>
      <c r="BN120" s="83">
        <f t="shared" si="101"/>
        <v>1.1539999999999999</v>
      </c>
      <c r="BO120" s="83">
        <f t="shared" ref="BO120:DZ120" si="102">BO41</f>
        <v>1.137</v>
      </c>
      <c r="BP120" s="83">
        <f t="shared" si="102"/>
        <v>1.125</v>
      </c>
      <c r="BQ120" s="83">
        <f t="shared" si="102"/>
        <v>1.3089999999999999</v>
      </c>
      <c r="BR120" s="83">
        <f t="shared" si="102"/>
        <v>1.206</v>
      </c>
      <c r="BS120" s="83">
        <f t="shared" si="102"/>
        <v>1.2130000000000001</v>
      </c>
      <c r="BT120" s="83">
        <f t="shared" si="102"/>
        <v>1.2350000000000001</v>
      </c>
      <c r="BU120" s="83">
        <f t="shared" si="102"/>
        <v>1.2370000000000001</v>
      </c>
      <c r="BV120" s="83">
        <f t="shared" si="102"/>
        <v>1.1890000000000001</v>
      </c>
      <c r="BW120" s="83">
        <f t="shared" si="102"/>
        <v>1.218</v>
      </c>
      <c r="BX120" s="83">
        <f t="shared" si="102"/>
        <v>1.2170000000000001</v>
      </c>
      <c r="BY120" s="83">
        <f t="shared" si="102"/>
        <v>1.0840000000000001</v>
      </c>
      <c r="BZ120" s="83">
        <f t="shared" si="102"/>
        <v>1.0660000000000001</v>
      </c>
      <c r="CA120" s="83">
        <f t="shared" si="102"/>
        <v>1.165</v>
      </c>
      <c r="CB120" s="83">
        <f t="shared" si="102"/>
        <v>1.234</v>
      </c>
      <c r="CC120" s="83">
        <f t="shared" si="102"/>
        <v>1.0649999999999999</v>
      </c>
      <c r="CD120" s="83">
        <f t="shared" si="102"/>
        <v>1.0449999999999999</v>
      </c>
      <c r="CE120" s="83">
        <f t="shared" si="102"/>
        <v>1.0760000000000001</v>
      </c>
      <c r="CF120" s="83">
        <f t="shared" si="102"/>
        <v>1.0369999999999999</v>
      </c>
      <c r="CG120" s="83">
        <f t="shared" si="102"/>
        <v>1.0760000000000001</v>
      </c>
      <c r="CH120" s="83">
        <f t="shared" si="102"/>
        <v>1.0760000000000001</v>
      </c>
      <c r="CI120" s="83">
        <f t="shared" si="102"/>
        <v>1.0780000000000001</v>
      </c>
      <c r="CJ120" s="83">
        <f t="shared" si="102"/>
        <v>1.1870000000000001</v>
      </c>
      <c r="CK120" s="83">
        <f t="shared" si="102"/>
        <v>1.256</v>
      </c>
      <c r="CL120" s="83">
        <f t="shared" si="102"/>
        <v>1.236</v>
      </c>
      <c r="CM120" s="83">
        <f t="shared" si="102"/>
        <v>1.2250000000000001</v>
      </c>
      <c r="CN120" s="83">
        <f t="shared" si="102"/>
        <v>1.1850000000000001</v>
      </c>
      <c r="CO120" s="83">
        <f t="shared" si="102"/>
        <v>1.1859999999999999</v>
      </c>
      <c r="CP120" s="83">
        <f t="shared" si="102"/>
        <v>1.224</v>
      </c>
      <c r="CQ120" s="83">
        <f t="shared" si="102"/>
        <v>1.1619999999999999</v>
      </c>
      <c r="CR120" s="83">
        <f t="shared" si="102"/>
        <v>1.113</v>
      </c>
      <c r="CS120" s="83">
        <f t="shared" si="102"/>
        <v>1.1220000000000001</v>
      </c>
      <c r="CT120" s="83">
        <f t="shared" si="102"/>
        <v>1.073</v>
      </c>
      <c r="CU120" s="83">
        <f t="shared" si="102"/>
        <v>1.0149999999999999</v>
      </c>
      <c r="CV120" s="83">
        <f t="shared" si="102"/>
        <v>1.014</v>
      </c>
      <c r="CW120" s="83">
        <f t="shared" si="102"/>
        <v>1.115</v>
      </c>
      <c r="CX120" s="83">
        <f t="shared" si="102"/>
        <v>1.145</v>
      </c>
      <c r="CY120" s="83">
        <f t="shared" si="102"/>
        <v>1.085</v>
      </c>
      <c r="CZ120" s="83">
        <f t="shared" si="102"/>
        <v>1.161</v>
      </c>
      <c r="DA120" s="83">
        <f t="shared" si="102"/>
        <v>1.1220000000000001</v>
      </c>
      <c r="DB120" s="83">
        <f t="shared" si="102"/>
        <v>1.1519999999999999</v>
      </c>
      <c r="DC120" s="83">
        <f t="shared" si="102"/>
        <v>1.133</v>
      </c>
      <c r="DD120" s="83">
        <f t="shared" si="102"/>
        <v>1.127</v>
      </c>
      <c r="DE120" s="83">
        <f t="shared" si="102"/>
        <v>1.1459999999999999</v>
      </c>
      <c r="DF120" s="83">
        <f t="shared" si="102"/>
        <v>1.1459999999999999</v>
      </c>
      <c r="DG120" s="83">
        <f t="shared" si="102"/>
        <v>1.153</v>
      </c>
      <c r="DH120" s="83">
        <f t="shared" si="102"/>
        <v>1.135</v>
      </c>
      <c r="DI120" s="83">
        <f t="shared" si="102"/>
        <v>1.149</v>
      </c>
      <c r="DJ120" s="83">
        <f t="shared" si="102"/>
        <v>1.159</v>
      </c>
      <c r="DK120" s="83">
        <f t="shared" si="102"/>
        <v>1.147</v>
      </c>
      <c r="DL120" s="83">
        <f t="shared" si="102"/>
        <v>1.226</v>
      </c>
      <c r="DM120" s="83">
        <f t="shared" si="102"/>
        <v>1.2030000000000001</v>
      </c>
      <c r="DN120" s="83">
        <f t="shared" si="102"/>
        <v>1.1879999999999999</v>
      </c>
      <c r="DO120" s="83">
        <f t="shared" si="102"/>
        <v>1.1950000000000001</v>
      </c>
      <c r="DP120" s="83">
        <f t="shared" si="102"/>
        <v>1.175</v>
      </c>
      <c r="DQ120" s="83">
        <f t="shared" si="102"/>
        <v>1.171</v>
      </c>
      <c r="DR120" s="83">
        <f t="shared" si="102"/>
        <v>1.1439999999999999</v>
      </c>
      <c r="DS120" s="83">
        <f t="shared" si="102"/>
        <v>1.133</v>
      </c>
      <c r="DT120" s="83">
        <f t="shared" si="102"/>
        <v>1.1319999999999999</v>
      </c>
      <c r="DU120" s="83">
        <f t="shared" si="102"/>
        <v>1.1240000000000001</v>
      </c>
      <c r="DV120" s="83">
        <f t="shared" si="102"/>
        <v>1.1220000000000001</v>
      </c>
      <c r="DW120" s="83">
        <f t="shared" si="102"/>
        <v>1.1319999999999999</v>
      </c>
      <c r="DX120" s="83">
        <f t="shared" si="102"/>
        <v>1.3080000000000001</v>
      </c>
      <c r="DY120" s="83">
        <f t="shared" si="102"/>
        <v>1.2849999999999999</v>
      </c>
      <c r="DZ120" s="83">
        <f t="shared" si="102"/>
        <v>1.2370000000000001</v>
      </c>
      <c r="EA120" s="83">
        <f t="shared" ref="EA120:FX120" si="103">EA41</f>
        <v>1.2130000000000001</v>
      </c>
      <c r="EB120" s="83">
        <f t="shared" si="103"/>
        <v>1.1180000000000001</v>
      </c>
      <c r="EC120" s="83">
        <f t="shared" si="103"/>
        <v>1.075</v>
      </c>
      <c r="ED120" s="83">
        <f t="shared" si="103"/>
        <v>1.65</v>
      </c>
      <c r="EE120" s="83">
        <f t="shared" si="103"/>
        <v>1.0740000000000001</v>
      </c>
      <c r="EF120" s="83">
        <f t="shared" si="103"/>
        <v>1.133</v>
      </c>
      <c r="EG120" s="83">
        <f t="shared" si="103"/>
        <v>1.0429999999999999</v>
      </c>
      <c r="EH120" s="83">
        <f t="shared" si="103"/>
        <v>1.073</v>
      </c>
      <c r="EI120" s="83">
        <f t="shared" si="103"/>
        <v>1.1759999999999999</v>
      </c>
      <c r="EJ120" s="83">
        <f t="shared" si="103"/>
        <v>1.1639999999999999</v>
      </c>
      <c r="EK120" s="83">
        <f t="shared" si="103"/>
        <v>1.127</v>
      </c>
      <c r="EL120" s="83">
        <f t="shared" si="103"/>
        <v>1.105</v>
      </c>
      <c r="EM120" s="83">
        <f t="shared" si="103"/>
        <v>1.1220000000000001</v>
      </c>
      <c r="EN120" s="83">
        <f t="shared" si="103"/>
        <v>1.123</v>
      </c>
      <c r="EO120" s="83">
        <f t="shared" si="103"/>
        <v>1.113</v>
      </c>
      <c r="EP120" s="83">
        <f t="shared" si="103"/>
        <v>1.248</v>
      </c>
      <c r="EQ120" s="83">
        <f t="shared" si="103"/>
        <v>1.27</v>
      </c>
      <c r="ER120" s="83">
        <f t="shared" si="103"/>
        <v>1.2470000000000001</v>
      </c>
      <c r="ES120" s="83">
        <f t="shared" si="103"/>
        <v>1.081</v>
      </c>
      <c r="ET120" s="83">
        <f t="shared" si="103"/>
        <v>1.105</v>
      </c>
      <c r="EU120" s="83">
        <f t="shared" si="103"/>
        <v>1.0920000000000001</v>
      </c>
      <c r="EV120" s="83">
        <f t="shared" si="103"/>
        <v>1.179</v>
      </c>
      <c r="EW120" s="83">
        <f t="shared" si="103"/>
        <v>1.5940000000000001</v>
      </c>
      <c r="EX120" s="83">
        <f t="shared" si="103"/>
        <v>1.2310000000000001</v>
      </c>
      <c r="EY120" s="83">
        <f t="shared" si="103"/>
        <v>1.1160000000000001</v>
      </c>
      <c r="EZ120" s="83">
        <f t="shared" si="103"/>
        <v>1.1040000000000001</v>
      </c>
      <c r="FA120" s="83">
        <f t="shared" si="103"/>
        <v>1.319</v>
      </c>
      <c r="FB120" s="83">
        <f t="shared" si="103"/>
        <v>1.1439999999999999</v>
      </c>
      <c r="FC120" s="83">
        <f t="shared" si="103"/>
        <v>1.194</v>
      </c>
      <c r="FD120" s="83">
        <f t="shared" si="103"/>
        <v>1.145</v>
      </c>
      <c r="FE120" s="83">
        <f t="shared" si="103"/>
        <v>1.1160000000000001</v>
      </c>
      <c r="FF120" s="83">
        <f t="shared" si="103"/>
        <v>1.1339999999999999</v>
      </c>
      <c r="FG120" s="83">
        <f t="shared" si="103"/>
        <v>1.1439999999999999</v>
      </c>
      <c r="FH120" s="83">
        <f t="shared" si="103"/>
        <v>1.107</v>
      </c>
      <c r="FI120" s="83">
        <f t="shared" si="103"/>
        <v>1.175</v>
      </c>
      <c r="FJ120" s="83">
        <f t="shared" si="103"/>
        <v>1.1659999999999999</v>
      </c>
      <c r="FK120" s="83">
        <f t="shared" si="103"/>
        <v>1.1859999999999999</v>
      </c>
      <c r="FL120" s="83">
        <f t="shared" si="103"/>
        <v>1.1739999999999999</v>
      </c>
      <c r="FM120" s="83">
        <f t="shared" si="103"/>
        <v>1.1759999999999999</v>
      </c>
      <c r="FN120" s="83">
        <f t="shared" si="103"/>
        <v>1.1839999999999999</v>
      </c>
      <c r="FO120" s="83">
        <f t="shared" si="103"/>
        <v>1.175</v>
      </c>
      <c r="FP120" s="83">
        <f t="shared" si="103"/>
        <v>1.2050000000000001</v>
      </c>
      <c r="FQ120" s="83">
        <f t="shared" si="103"/>
        <v>1.1659999999999999</v>
      </c>
      <c r="FR120" s="83">
        <f t="shared" si="103"/>
        <v>1.147</v>
      </c>
      <c r="FS120" s="83">
        <f t="shared" si="103"/>
        <v>1.145</v>
      </c>
      <c r="FT120" s="83">
        <f t="shared" si="103"/>
        <v>1.145</v>
      </c>
      <c r="FU120" s="83">
        <f t="shared" si="103"/>
        <v>1.1950000000000001</v>
      </c>
      <c r="FV120" s="83">
        <f t="shared" si="103"/>
        <v>1.147</v>
      </c>
      <c r="FW120" s="83">
        <f t="shared" si="103"/>
        <v>1.147</v>
      </c>
      <c r="FX120" s="83">
        <f t="shared" si="103"/>
        <v>1.1950000000000001</v>
      </c>
      <c r="FY120" s="84"/>
      <c r="FZ120" s="33">
        <f>SUM(C120:FX120)</f>
        <v>208.00299999999999</v>
      </c>
      <c r="GA120" s="62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27"/>
      <c r="GO120" s="27"/>
      <c r="GP120" s="27"/>
      <c r="GQ120" s="27"/>
      <c r="GR120" s="27"/>
      <c r="GS120" s="27"/>
      <c r="GT120" s="27"/>
      <c r="GU120" s="27"/>
      <c r="GV120" s="27"/>
    </row>
    <row r="121" spans="1:204" x14ac:dyDescent="0.2">
      <c r="A121" s="6" t="s">
        <v>612</v>
      </c>
      <c r="B121" s="7" t="s">
        <v>613</v>
      </c>
      <c r="C121" s="7">
        <f t="shared" ref="C121:BN121" si="104">+C38</f>
        <v>7225.28</v>
      </c>
      <c r="D121" s="7">
        <f t="shared" si="104"/>
        <v>7225.28</v>
      </c>
      <c r="E121" s="7">
        <f t="shared" si="104"/>
        <v>7225.28</v>
      </c>
      <c r="F121" s="7">
        <f t="shared" si="104"/>
        <v>7225.28</v>
      </c>
      <c r="G121" s="7">
        <f t="shared" si="104"/>
        <v>7225.28</v>
      </c>
      <c r="H121" s="7">
        <f t="shared" si="104"/>
        <v>7225.28</v>
      </c>
      <c r="I121" s="7">
        <f t="shared" si="104"/>
        <v>7225.28</v>
      </c>
      <c r="J121" s="7">
        <f t="shared" si="104"/>
        <v>7225.28</v>
      </c>
      <c r="K121" s="7">
        <f t="shared" si="104"/>
        <v>7225.28</v>
      </c>
      <c r="L121" s="7">
        <f t="shared" si="104"/>
        <v>7225.28</v>
      </c>
      <c r="M121" s="7">
        <f t="shared" si="104"/>
        <v>7225.28</v>
      </c>
      <c r="N121" s="7">
        <f t="shared" si="104"/>
        <v>7225.28</v>
      </c>
      <c r="O121" s="7">
        <f t="shared" si="104"/>
        <v>7225.28</v>
      </c>
      <c r="P121" s="7">
        <f t="shared" si="104"/>
        <v>7225.28</v>
      </c>
      <c r="Q121" s="7">
        <f t="shared" si="104"/>
        <v>7225.28</v>
      </c>
      <c r="R121" s="7">
        <f t="shared" si="104"/>
        <v>7225.28</v>
      </c>
      <c r="S121" s="7">
        <f t="shared" si="104"/>
        <v>7225.28</v>
      </c>
      <c r="T121" s="7">
        <f t="shared" si="104"/>
        <v>7225.28</v>
      </c>
      <c r="U121" s="7">
        <f t="shared" si="104"/>
        <v>7225.28</v>
      </c>
      <c r="V121" s="7">
        <f t="shared" si="104"/>
        <v>7225.28</v>
      </c>
      <c r="W121" s="7">
        <f t="shared" si="104"/>
        <v>7225.28</v>
      </c>
      <c r="X121" s="7">
        <f t="shared" si="104"/>
        <v>7225.28</v>
      </c>
      <c r="Y121" s="7">
        <f t="shared" si="104"/>
        <v>7225.28</v>
      </c>
      <c r="Z121" s="7">
        <f t="shared" si="104"/>
        <v>7225.28</v>
      </c>
      <c r="AA121" s="7">
        <f t="shared" si="104"/>
        <v>7225.28</v>
      </c>
      <c r="AB121" s="7">
        <f t="shared" si="104"/>
        <v>7225.28</v>
      </c>
      <c r="AC121" s="7">
        <f t="shared" si="104"/>
        <v>7225.28</v>
      </c>
      <c r="AD121" s="7">
        <f t="shared" si="104"/>
        <v>7225.28</v>
      </c>
      <c r="AE121" s="7">
        <f t="shared" si="104"/>
        <v>7225.28</v>
      </c>
      <c r="AF121" s="7">
        <f t="shared" si="104"/>
        <v>7225.28</v>
      </c>
      <c r="AG121" s="7">
        <f t="shared" si="104"/>
        <v>7225.28</v>
      </c>
      <c r="AH121" s="7">
        <f t="shared" si="104"/>
        <v>7225.28</v>
      </c>
      <c r="AI121" s="7">
        <f t="shared" si="104"/>
        <v>7225.28</v>
      </c>
      <c r="AJ121" s="7">
        <f t="shared" si="104"/>
        <v>7225.28</v>
      </c>
      <c r="AK121" s="7">
        <f t="shared" si="104"/>
        <v>7225.28</v>
      </c>
      <c r="AL121" s="7">
        <f t="shared" si="104"/>
        <v>7225.28</v>
      </c>
      <c r="AM121" s="7">
        <f t="shared" si="104"/>
        <v>7225.28</v>
      </c>
      <c r="AN121" s="7">
        <f t="shared" si="104"/>
        <v>7225.28</v>
      </c>
      <c r="AO121" s="7">
        <f t="shared" si="104"/>
        <v>7225.28</v>
      </c>
      <c r="AP121" s="7">
        <f t="shared" si="104"/>
        <v>7225.28</v>
      </c>
      <c r="AQ121" s="7">
        <f t="shared" si="104"/>
        <v>7225.28</v>
      </c>
      <c r="AR121" s="7">
        <f t="shared" si="104"/>
        <v>7225.28</v>
      </c>
      <c r="AS121" s="7">
        <f t="shared" si="104"/>
        <v>7225.28</v>
      </c>
      <c r="AT121" s="7">
        <f t="shared" si="104"/>
        <v>7225.28</v>
      </c>
      <c r="AU121" s="7">
        <f t="shared" si="104"/>
        <v>7225.28</v>
      </c>
      <c r="AV121" s="7">
        <f t="shared" si="104"/>
        <v>7225.28</v>
      </c>
      <c r="AW121" s="7">
        <f t="shared" si="104"/>
        <v>7225.28</v>
      </c>
      <c r="AX121" s="7">
        <f t="shared" si="104"/>
        <v>7225.28</v>
      </c>
      <c r="AY121" s="7">
        <f t="shared" si="104"/>
        <v>7225.28</v>
      </c>
      <c r="AZ121" s="7">
        <f t="shared" si="104"/>
        <v>7225.28</v>
      </c>
      <c r="BA121" s="7">
        <f t="shared" si="104"/>
        <v>7225.28</v>
      </c>
      <c r="BB121" s="7">
        <f t="shared" si="104"/>
        <v>7225.28</v>
      </c>
      <c r="BC121" s="7">
        <f t="shared" si="104"/>
        <v>7225.28</v>
      </c>
      <c r="BD121" s="7">
        <f t="shared" si="104"/>
        <v>7225.28</v>
      </c>
      <c r="BE121" s="7">
        <f t="shared" si="104"/>
        <v>7225.28</v>
      </c>
      <c r="BF121" s="7">
        <f t="shared" si="104"/>
        <v>7225.28</v>
      </c>
      <c r="BG121" s="7">
        <f t="shared" si="104"/>
        <v>7225.28</v>
      </c>
      <c r="BH121" s="7">
        <f t="shared" si="104"/>
        <v>7225.28</v>
      </c>
      <c r="BI121" s="7">
        <f t="shared" si="104"/>
        <v>7225.28</v>
      </c>
      <c r="BJ121" s="7">
        <f t="shared" si="104"/>
        <v>7225.28</v>
      </c>
      <c r="BK121" s="7">
        <f t="shared" si="104"/>
        <v>7225.28</v>
      </c>
      <c r="BL121" s="7">
        <f t="shared" si="104"/>
        <v>7225.28</v>
      </c>
      <c r="BM121" s="7">
        <f t="shared" si="104"/>
        <v>7225.28</v>
      </c>
      <c r="BN121" s="7">
        <f t="shared" si="104"/>
        <v>7225.28</v>
      </c>
      <c r="BO121" s="7">
        <f t="shared" ref="BO121:DZ121" si="105">+BO38</f>
        <v>7225.28</v>
      </c>
      <c r="BP121" s="7">
        <f t="shared" si="105"/>
        <v>7225.28</v>
      </c>
      <c r="BQ121" s="7">
        <f t="shared" si="105"/>
        <v>7225.28</v>
      </c>
      <c r="BR121" s="7">
        <f t="shared" si="105"/>
        <v>7225.28</v>
      </c>
      <c r="BS121" s="7">
        <f t="shared" si="105"/>
        <v>7225.28</v>
      </c>
      <c r="BT121" s="7">
        <f t="shared" si="105"/>
        <v>7225.28</v>
      </c>
      <c r="BU121" s="7">
        <f t="shared" si="105"/>
        <v>7225.28</v>
      </c>
      <c r="BV121" s="7">
        <f t="shared" si="105"/>
        <v>7225.28</v>
      </c>
      <c r="BW121" s="7">
        <f t="shared" si="105"/>
        <v>7225.28</v>
      </c>
      <c r="BX121" s="7">
        <f t="shared" si="105"/>
        <v>7225.28</v>
      </c>
      <c r="BY121" s="7">
        <f t="shared" si="105"/>
        <v>7225.28</v>
      </c>
      <c r="BZ121" s="7">
        <f t="shared" si="105"/>
        <v>7225.28</v>
      </c>
      <c r="CA121" s="7">
        <f t="shared" si="105"/>
        <v>7225.28</v>
      </c>
      <c r="CB121" s="7">
        <f t="shared" si="105"/>
        <v>7225.28</v>
      </c>
      <c r="CC121" s="7">
        <f t="shared" si="105"/>
        <v>7225.28</v>
      </c>
      <c r="CD121" s="7">
        <f t="shared" si="105"/>
        <v>7225.28</v>
      </c>
      <c r="CE121" s="7">
        <f t="shared" si="105"/>
        <v>7225.28</v>
      </c>
      <c r="CF121" s="7">
        <f t="shared" si="105"/>
        <v>7225.28</v>
      </c>
      <c r="CG121" s="7">
        <f t="shared" si="105"/>
        <v>7225.28</v>
      </c>
      <c r="CH121" s="7">
        <f t="shared" si="105"/>
        <v>7225.28</v>
      </c>
      <c r="CI121" s="7">
        <f t="shared" si="105"/>
        <v>7225.28</v>
      </c>
      <c r="CJ121" s="7">
        <f t="shared" si="105"/>
        <v>7225.28</v>
      </c>
      <c r="CK121" s="7">
        <f t="shared" si="105"/>
        <v>7225.28</v>
      </c>
      <c r="CL121" s="7">
        <f t="shared" si="105"/>
        <v>7225.28</v>
      </c>
      <c r="CM121" s="7">
        <f t="shared" si="105"/>
        <v>7225.28</v>
      </c>
      <c r="CN121" s="7">
        <f t="shared" si="105"/>
        <v>7225.28</v>
      </c>
      <c r="CO121" s="7">
        <f t="shared" si="105"/>
        <v>7225.28</v>
      </c>
      <c r="CP121" s="7">
        <f t="shared" si="105"/>
        <v>7225.28</v>
      </c>
      <c r="CQ121" s="7">
        <f t="shared" si="105"/>
        <v>7225.28</v>
      </c>
      <c r="CR121" s="7">
        <f t="shared" si="105"/>
        <v>7225.28</v>
      </c>
      <c r="CS121" s="7">
        <f t="shared" si="105"/>
        <v>7225.28</v>
      </c>
      <c r="CT121" s="7">
        <f t="shared" si="105"/>
        <v>7225.28</v>
      </c>
      <c r="CU121" s="7">
        <f t="shared" si="105"/>
        <v>7225.28</v>
      </c>
      <c r="CV121" s="7">
        <f t="shared" si="105"/>
        <v>7225.28</v>
      </c>
      <c r="CW121" s="7">
        <f t="shared" si="105"/>
        <v>7225.28</v>
      </c>
      <c r="CX121" s="7">
        <f t="shared" si="105"/>
        <v>7225.28</v>
      </c>
      <c r="CY121" s="7">
        <f t="shared" si="105"/>
        <v>7225.28</v>
      </c>
      <c r="CZ121" s="7">
        <f t="shared" si="105"/>
        <v>7225.28</v>
      </c>
      <c r="DA121" s="7">
        <f t="shared" si="105"/>
        <v>7225.28</v>
      </c>
      <c r="DB121" s="7">
        <f t="shared" si="105"/>
        <v>7225.28</v>
      </c>
      <c r="DC121" s="7">
        <f t="shared" si="105"/>
        <v>7225.28</v>
      </c>
      <c r="DD121" s="7">
        <f t="shared" si="105"/>
        <v>7225.28</v>
      </c>
      <c r="DE121" s="7">
        <f t="shared" si="105"/>
        <v>7225.28</v>
      </c>
      <c r="DF121" s="7">
        <f t="shared" si="105"/>
        <v>7225.28</v>
      </c>
      <c r="DG121" s="7">
        <f t="shared" si="105"/>
        <v>7225.28</v>
      </c>
      <c r="DH121" s="7">
        <f t="shared" si="105"/>
        <v>7225.28</v>
      </c>
      <c r="DI121" s="7">
        <f t="shared" si="105"/>
        <v>7225.28</v>
      </c>
      <c r="DJ121" s="7">
        <f t="shared" si="105"/>
        <v>7225.28</v>
      </c>
      <c r="DK121" s="7">
        <f t="shared" si="105"/>
        <v>7225.28</v>
      </c>
      <c r="DL121" s="7">
        <f t="shared" si="105"/>
        <v>7225.28</v>
      </c>
      <c r="DM121" s="7">
        <f t="shared" si="105"/>
        <v>7225.28</v>
      </c>
      <c r="DN121" s="7">
        <f t="shared" si="105"/>
        <v>7225.28</v>
      </c>
      <c r="DO121" s="7">
        <f t="shared" si="105"/>
        <v>7225.28</v>
      </c>
      <c r="DP121" s="7">
        <f t="shared" si="105"/>
        <v>7225.28</v>
      </c>
      <c r="DQ121" s="7">
        <f t="shared" si="105"/>
        <v>7225.28</v>
      </c>
      <c r="DR121" s="7">
        <f t="shared" si="105"/>
        <v>7225.28</v>
      </c>
      <c r="DS121" s="7">
        <f t="shared" si="105"/>
        <v>7225.28</v>
      </c>
      <c r="DT121" s="7">
        <f t="shared" si="105"/>
        <v>7225.28</v>
      </c>
      <c r="DU121" s="7">
        <f t="shared" si="105"/>
        <v>7225.28</v>
      </c>
      <c r="DV121" s="7">
        <f t="shared" si="105"/>
        <v>7225.28</v>
      </c>
      <c r="DW121" s="7">
        <f t="shared" si="105"/>
        <v>7225.28</v>
      </c>
      <c r="DX121" s="7">
        <f t="shared" si="105"/>
        <v>7225.28</v>
      </c>
      <c r="DY121" s="7">
        <f t="shared" si="105"/>
        <v>7225.28</v>
      </c>
      <c r="DZ121" s="7">
        <f t="shared" si="105"/>
        <v>7225.28</v>
      </c>
      <c r="EA121" s="7">
        <f t="shared" ref="EA121:FX121" si="106">+EA38</f>
        <v>7225.28</v>
      </c>
      <c r="EB121" s="7">
        <f t="shared" si="106"/>
        <v>7225.28</v>
      </c>
      <c r="EC121" s="7">
        <f t="shared" si="106"/>
        <v>7225.28</v>
      </c>
      <c r="ED121" s="7">
        <f t="shared" si="106"/>
        <v>7225.28</v>
      </c>
      <c r="EE121" s="7">
        <f t="shared" si="106"/>
        <v>7225.28</v>
      </c>
      <c r="EF121" s="7">
        <f t="shared" si="106"/>
        <v>7225.28</v>
      </c>
      <c r="EG121" s="7">
        <f t="shared" si="106"/>
        <v>7225.28</v>
      </c>
      <c r="EH121" s="7">
        <f t="shared" si="106"/>
        <v>7225.28</v>
      </c>
      <c r="EI121" s="7">
        <f t="shared" si="106"/>
        <v>7225.28</v>
      </c>
      <c r="EJ121" s="7">
        <f t="shared" si="106"/>
        <v>7225.28</v>
      </c>
      <c r="EK121" s="7">
        <f t="shared" si="106"/>
        <v>7225.28</v>
      </c>
      <c r="EL121" s="7">
        <f t="shared" si="106"/>
        <v>7225.28</v>
      </c>
      <c r="EM121" s="7">
        <f t="shared" si="106"/>
        <v>7225.28</v>
      </c>
      <c r="EN121" s="7">
        <f t="shared" si="106"/>
        <v>7225.28</v>
      </c>
      <c r="EO121" s="7">
        <f t="shared" si="106"/>
        <v>7225.28</v>
      </c>
      <c r="EP121" s="7">
        <f t="shared" si="106"/>
        <v>7225.28</v>
      </c>
      <c r="EQ121" s="7">
        <f t="shared" si="106"/>
        <v>7225.28</v>
      </c>
      <c r="ER121" s="7">
        <f t="shared" si="106"/>
        <v>7225.28</v>
      </c>
      <c r="ES121" s="7">
        <f t="shared" si="106"/>
        <v>7225.28</v>
      </c>
      <c r="ET121" s="7">
        <f t="shared" si="106"/>
        <v>7225.28</v>
      </c>
      <c r="EU121" s="7">
        <f t="shared" si="106"/>
        <v>7225.28</v>
      </c>
      <c r="EV121" s="7">
        <f t="shared" si="106"/>
        <v>7225.28</v>
      </c>
      <c r="EW121" s="7">
        <f t="shared" si="106"/>
        <v>7225.28</v>
      </c>
      <c r="EX121" s="7">
        <f t="shared" si="106"/>
        <v>7225.28</v>
      </c>
      <c r="EY121" s="7">
        <f t="shared" si="106"/>
        <v>7225.28</v>
      </c>
      <c r="EZ121" s="7">
        <f t="shared" si="106"/>
        <v>7225.28</v>
      </c>
      <c r="FA121" s="7">
        <f t="shared" si="106"/>
        <v>7225.28</v>
      </c>
      <c r="FB121" s="7">
        <f t="shared" si="106"/>
        <v>7225.28</v>
      </c>
      <c r="FC121" s="7">
        <f t="shared" si="106"/>
        <v>7225.28</v>
      </c>
      <c r="FD121" s="7">
        <f t="shared" si="106"/>
        <v>7225.28</v>
      </c>
      <c r="FE121" s="7">
        <f t="shared" si="106"/>
        <v>7225.28</v>
      </c>
      <c r="FF121" s="7">
        <f t="shared" si="106"/>
        <v>7225.28</v>
      </c>
      <c r="FG121" s="7">
        <f t="shared" si="106"/>
        <v>7225.28</v>
      </c>
      <c r="FH121" s="7">
        <f t="shared" si="106"/>
        <v>7225.28</v>
      </c>
      <c r="FI121" s="7">
        <f t="shared" si="106"/>
        <v>7225.28</v>
      </c>
      <c r="FJ121" s="7">
        <f t="shared" si="106"/>
        <v>7225.28</v>
      </c>
      <c r="FK121" s="7">
        <f t="shared" si="106"/>
        <v>7225.28</v>
      </c>
      <c r="FL121" s="7">
        <f t="shared" si="106"/>
        <v>7225.28</v>
      </c>
      <c r="FM121" s="7">
        <f t="shared" si="106"/>
        <v>7225.28</v>
      </c>
      <c r="FN121" s="7">
        <f t="shared" si="106"/>
        <v>7225.28</v>
      </c>
      <c r="FO121" s="7">
        <f t="shared" si="106"/>
        <v>7225.28</v>
      </c>
      <c r="FP121" s="7">
        <f t="shared" si="106"/>
        <v>7225.28</v>
      </c>
      <c r="FQ121" s="7">
        <f t="shared" si="106"/>
        <v>7225.28</v>
      </c>
      <c r="FR121" s="7">
        <f t="shared" si="106"/>
        <v>7225.28</v>
      </c>
      <c r="FS121" s="7">
        <f t="shared" si="106"/>
        <v>7225.28</v>
      </c>
      <c r="FT121" s="7">
        <f t="shared" si="106"/>
        <v>7225.28</v>
      </c>
      <c r="FU121" s="7">
        <f t="shared" si="106"/>
        <v>7225.28</v>
      </c>
      <c r="FV121" s="7">
        <f t="shared" si="106"/>
        <v>7225.28</v>
      </c>
      <c r="FW121" s="7">
        <f t="shared" si="106"/>
        <v>7225.28</v>
      </c>
      <c r="FX121" s="7">
        <f t="shared" si="106"/>
        <v>7225.28</v>
      </c>
      <c r="FY121" s="7"/>
      <c r="FZ121" s="7"/>
      <c r="GA121" s="62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</row>
    <row r="122" spans="1:204" x14ac:dyDescent="0.2">
      <c r="A122" s="6" t="s">
        <v>614</v>
      </c>
      <c r="B122" s="7" t="s">
        <v>615</v>
      </c>
      <c r="C122" s="33">
        <f t="shared" ref="C122:BN122" si="107">1-C115</f>
        <v>0.11419999999999997</v>
      </c>
      <c r="D122" s="33">
        <f t="shared" si="107"/>
        <v>9.4999999999999973E-2</v>
      </c>
      <c r="E122" s="33">
        <f t="shared" si="107"/>
        <v>0.11580000000000001</v>
      </c>
      <c r="F122" s="33">
        <f t="shared" si="107"/>
        <v>0.10350000000000004</v>
      </c>
      <c r="G122" s="33">
        <f t="shared" si="107"/>
        <v>0.1512</v>
      </c>
      <c r="H122" s="33">
        <f t="shared" si="107"/>
        <v>0.15459999999999996</v>
      </c>
      <c r="I122" s="33">
        <f t="shared" si="107"/>
        <v>0.11329999999999996</v>
      </c>
      <c r="J122" s="33">
        <f t="shared" si="107"/>
        <v>0.13660000000000005</v>
      </c>
      <c r="K122" s="33">
        <f t="shared" si="107"/>
        <v>0.18679999999999997</v>
      </c>
      <c r="L122" s="33">
        <f t="shared" si="107"/>
        <v>0.1361</v>
      </c>
      <c r="M122" s="33">
        <f t="shared" si="107"/>
        <v>0.15110000000000001</v>
      </c>
      <c r="N122" s="33">
        <f t="shared" si="107"/>
        <v>9.4999999999999973E-2</v>
      </c>
      <c r="O122" s="33">
        <f t="shared" si="107"/>
        <v>0.10909999999999997</v>
      </c>
      <c r="P122" s="33">
        <f t="shared" si="107"/>
        <v>0.1865</v>
      </c>
      <c r="Q122" s="33">
        <f t="shared" si="107"/>
        <v>9.4999999999999973E-2</v>
      </c>
      <c r="R122" s="33">
        <f t="shared" si="107"/>
        <v>0.124</v>
      </c>
      <c r="S122" s="33">
        <f t="shared" si="107"/>
        <v>0.13990000000000002</v>
      </c>
      <c r="T122" s="33">
        <f t="shared" si="107"/>
        <v>0.1946</v>
      </c>
      <c r="U122" s="33">
        <f t="shared" si="107"/>
        <v>0.20009999999999994</v>
      </c>
      <c r="V122" s="33">
        <f t="shared" si="107"/>
        <v>0.18600000000000005</v>
      </c>
      <c r="W122" s="33">
        <f t="shared" si="107"/>
        <v>0.1946</v>
      </c>
      <c r="X122" s="33">
        <f t="shared" si="107"/>
        <v>0.20079999999999998</v>
      </c>
      <c r="Y122" s="33">
        <f t="shared" si="107"/>
        <v>0.16420000000000001</v>
      </c>
      <c r="Z122" s="33">
        <f t="shared" si="107"/>
        <v>0.18910000000000005</v>
      </c>
      <c r="AA122" s="33">
        <f t="shared" si="107"/>
        <v>9.4999999999999973E-2</v>
      </c>
      <c r="AB122" s="33">
        <f t="shared" si="107"/>
        <v>9.5500000000000029E-2</v>
      </c>
      <c r="AC122" s="33">
        <f t="shared" si="107"/>
        <v>0.15769999999999995</v>
      </c>
      <c r="AD122" s="33">
        <f t="shared" si="107"/>
        <v>0.14529999999999998</v>
      </c>
      <c r="AE122" s="33">
        <f t="shared" si="107"/>
        <v>0.19740000000000002</v>
      </c>
      <c r="AF122" s="33">
        <f t="shared" si="107"/>
        <v>0.19259999999999999</v>
      </c>
      <c r="AG122" s="33">
        <f t="shared" si="107"/>
        <v>0.16779999999999995</v>
      </c>
      <c r="AH122" s="33">
        <f t="shared" si="107"/>
        <v>0.15620000000000001</v>
      </c>
      <c r="AI122" s="33">
        <f t="shared" si="107"/>
        <v>0.18120000000000003</v>
      </c>
      <c r="AJ122" s="33">
        <f t="shared" si="107"/>
        <v>0.19359999999999999</v>
      </c>
      <c r="AK122" s="33">
        <f t="shared" si="107"/>
        <v>0.19030000000000002</v>
      </c>
      <c r="AL122" s="33">
        <f t="shared" si="107"/>
        <v>0.18620000000000003</v>
      </c>
      <c r="AM122" s="33">
        <f t="shared" si="107"/>
        <v>0.17569999999999997</v>
      </c>
      <c r="AN122" s="33">
        <f t="shared" si="107"/>
        <v>0.18130000000000002</v>
      </c>
      <c r="AO122" s="33">
        <f t="shared" si="107"/>
        <v>0.12490000000000001</v>
      </c>
      <c r="AP122" s="33">
        <f t="shared" si="107"/>
        <v>9.4999999999999973E-2</v>
      </c>
      <c r="AQ122" s="33">
        <f t="shared" si="107"/>
        <v>0.18840000000000001</v>
      </c>
      <c r="AR122" s="33">
        <f t="shared" si="107"/>
        <v>9.4999999999999973E-2</v>
      </c>
      <c r="AS122" s="33">
        <f t="shared" si="107"/>
        <v>0.11570000000000003</v>
      </c>
      <c r="AT122" s="33">
        <f t="shared" si="107"/>
        <v>0.13719999999999999</v>
      </c>
      <c r="AU122" s="33">
        <f t="shared" si="107"/>
        <v>0.18710000000000004</v>
      </c>
      <c r="AV122" s="33">
        <f t="shared" si="107"/>
        <v>0.18410000000000004</v>
      </c>
      <c r="AW122" s="33">
        <f t="shared" si="107"/>
        <v>0.18740000000000001</v>
      </c>
      <c r="AX122" s="33">
        <f t="shared" si="107"/>
        <v>0.19920000000000004</v>
      </c>
      <c r="AY122" s="33">
        <f t="shared" si="107"/>
        <v>0.17549999999999999</v>
      </c>
      <c r="AZ122" s="33">
        <f t="shared" si="107"/>
        <v>0.11019999999999996</v>
      </c>
      <c r="BA122" s="33">
        <f t="shared" si="107"/>
        <v>0.11370000000000002</v>
      </c>
      <c r="BB122" s="33">
        <f t="shared" si="107"/>
        <v>0.11460000000000004</v>
      </c>
      <c r="BC122" s="33">
        <f t="shared" si="107"/>
        <v>9.5600000000000018E-2</v>
      </c>
      <c r="BD122" s="33">
        <f t="shared" si="107"/>
        <v>0.13</v>
      </c>
      <c r="BE122" s="33">
        <f t="shared" si="107"/>
        <v>0.14659999999999995</v>
      </c>
      <c r="BF122" s="33">
        <f t="shared" si="107"/>
        <v>9.9099999999999966E-2</v>
      </c>
      <c r="BG122" s="33">
        <f t="shared" si="107"/>
        <v>0.15710000000000002</v>
      </c>
      <c r="BH122" s="33">
        <f t="shared" si="107"/>
        <v>0.17069999999999996</v>
      </c>
      <c r="BI122" s="33">
        <f t="shared" si="107"/>
        <v>0.18689999999999996</v>
      </c>
      <c r="BJ122" s="33">
        <f t="shared" si="107"/>
        <v>0.11639999999999995</v>
      </c>
      <c r="BK122" s="33">
        <f t="shared" si="107"/>
        <v>9.6700000000000008E-2</v>
      </c>
      <c r="BL122" s="33">
        <f t="shared" si="107"/>
        <v>0.19269999999999998</v>
      </c>
      <c r="BM122" s="33">
        <f t="shared" si="107"/>
        <v>0.18489999999999995</v>
      </c>
      <c r="BN122" s="33">
        <f t="shared" si="107"/>
        <v>0.13060000000000005</v>
      </c>
      <c r="BO122" s="33">
        <f t="shared" ref="BO122:DZ122" si="108">1-BO115</f>
        <v>0.1462</v>
      </c>
      <c r="BP122" s="33">
        <f t="shared" si="108"/>
        <v>0.19089999999999996</v>
      </c>
      <c r="BQ122" s="33">
        <f t="shared" si="108"/>
        <v>0.11750000000000005</v>
      </c>
      <c r="BR122" s="33">
        <f t="shared" si="108"/>
        <v>0.12490000000000001</v>
      </c>
      <c r="BS122" s="33">
        <f t="shared" si="108"/>
        <v>0.15180000000000005</v>
      </c>
      <c r="BT122" s="33">
        <f t="shared" si="108"/>
        <v>0.17589999999999995</v>
      </c>
      <c r="BU122" s="33">
        <f t="shared" si="108"/>
        <v>0.17700000000000005</v>
      </c>
      <c r="BV122" s="33">
        <f t="shared" si="108"/>
        <v>0.14890000000000003</v>
      </c>
      <c r="BW122" s="33">
        <f t="shared" si="108"/>
        <v>0.13819999999999999</v>
      </c>
      <c r="BX122" s="33">
        <f t="shared" si="108"/>
        <v>0.19920000000000004</v>
      </c>
      <c r="BY122" s="33">
        <f t="shared" si="108"/>
        <v>0.17300000000000004</v>
      </c>
      <c r="BZ122" s="33">
        <f t="shared" si="108"/>
        <v>0.1905</v>
      </c>
      <c r="CA122" s="33">
        <f t="shared" si="108"/>
        <v>0.19369999999999998</v>
      </c>
      <c r="CB122" s="33">
        <f t="shared" si="108"/>
        <v>9.4999999999999973E-2</v>
      </c>
      <c r="CC122" s="33">
        <f t="shared" si="108"/>
        <v>0.19169999999999998</v>
      </c>
      <c r="CD122" s="33">
        <f t="shared" si="108"/>
        <v>0.19830000000000003</v>
      </c>
      <c r="CE122" s="33">
        <f t="shared" si="108"/>
        <v>0.19450000000000001</v>
      </c>
      <c r="CF122" s="33">
        <f t="shared" si="108"/>
        <v>0.19469999999999998</v>
      </c>
      <c r="CG122" s="33">
        <f t="shared" si="108"/>
        <v>0.19020000000000004</v>
      </c>
      <c r="CH122" s="33">
        <f t="shared" si="108"/>
        <v>0.19689999999999996</v>
      </c>
      <c r="CI122" s="33">
        <f t="shared" si="108"/>
        <v>0.16690000000000005</v>
      </c>
      <c r="CJ122" s="33">
        <f t="shared" si="108"/>
        <v>0.15849999999999997</v>
      </c>
      <c r="CK122" s="33">
        <f t="shared" si="108"/>
        <v>0.11770000000000003</v>
      </c>
      <c r="CL122" s="33">
        <f t="shared" si="108"/>
        <v>0.14639999999999997</v>
      </c>
      <c r="CM122" s="33">
        <f t="shared" si="108"/>
        <v>0.16379999999999995</v>
      </c>
      <c r="CN122" s="33">
        <f t="shared" si="108"/>
        <v>9.4999999999999973E-2</v>
      </c>
      <c r="CO122" s="33">
        <f t="shared" si="108"/>
        <v>0.10840000000000005</v>
      </c>
      <c r="CP122" s="33">
        <f t="shared" si="108"/>
        <v>0.15610000000000002</v>
      </c>
      <c r="CQ122" s="33">
        <f t="shared" si="108"/>
        <v>0.16039999999999999</v>
      </c>
      <c r="CR122" s="33">
        <f t="shared" si="108"/>
        <v>0.18989999999999996</v>
      </c>
      <c r="CS122" s="33">
        <f t="shared" si="108"/>
        <v>0.18159999999999998</v>
      </c>
      <c r="CT122" s="33">
        <f t="shared" si="108"/>
        <v>0.19710000000000005</v>
      </c>
      <c r="CU122" s="33">
        <f t="shared" si="108"/>
        <v>0.17359999999999998</v>
      </c>
      <c r="CV122" s="33">
        <f t="shared" si="108"/>
        <v>0.20079999999999998</v>
      </c>
      <c r="CW122" s="33">
        <f t="shared" si="108"/>
        <v>0.19130000000000003</v>
      </c>
      <c r="CX122" s="33">
        <f t="shared" si="108"/>
        <v>0.1744</v>
      </c>
      <c r="CY122" s="33">
        <f t="shared" si="108"/>
        <v>0.20079999999999998</v>
      </c>
      <c r="CZ122" s="33">
        <f t="shared" si="108"/>
        <v>0.1381</v>
      </c>
      <c r="DA122" s="33">
        <f t="shared" si="108"/>
        <v>0.19079999999999997</v>
      </c>
      <c r="DB122" s="33">
        <f t="shared" si="108"/>
        <v>0.18410000000000004</v>
      </c>
      <c r="DC122" s="33">
        <f t="shared" si="108"/>
        <v>0.19420000000000004</v>
      </c>
      <c r="DD122" s="33">
        <f t="shared" si="108"/>
        <v>0.19350000000000001</v>
      </c>
      <c r="DE122" s="33">
        <f t="shared" si="108"/>
        <v>0.17959999999999998</v>
      </c>
      <c r="DF122" s="33">
        <f t="shared" si="108"/>
        <v>0.10229999999999995</v>
      </c>
      <c r="DG122" s="33">
        <f t="shared" si="108"/>
        <v>0.19830000000000003</v>
      </c>
      <c r="DH122" s="33">
        <f t="shared" si="108"/>
        <v>0.13800000000000001</v>
      </c>
      <c r="DI122" s="33">
        <f t="shared" si="108"/>
        <v>0.13490000000000002</v>
      </c>
      <c r="DJ122" s="33">
        <f t="shared" si="108"/>
        <v>0.16810000000000003</v>
      </c>
      <c r="DK122" s="33">
        <f t="shared" si="108"/>
        <v>0.17459999999999998</v>
      </c>
      <c r="DL122" s="33">
        <f t="shared" si="108"/>
        <v>0.11899999999999999</v>
      </c>
      <c r="DM122" s="33">
        <f t="shared" si="108"/>
        <v>0.1875</v>
      </c>
      <c r="DN122" s="33">
        <f t="shared" si="108"/>
        <v>0.14529999999999998</v>
      </c>
      <c r="DO122" s="33">
        <f t="shared" si="108"/>
        <v>0.13200000000000001</v>
      </c>
      <c r="DP122" s="33">
        <f t="shared" si="108"/>
        <v>0.1905</v>
      </c>
      <c r="DQ122" s="33">
        <f t="shared" si="108"/>
        <v>0.1643</v>
      </c>
      <c r="DR122" s="33">
        <f t="shared" si="108"/>
        <v>0.14410000000000001</v>
      </c>
      <c r="DS122" s="33">
        <f t="shared" si="108"/>
        <v>0.16479999999999995</v>
      </c>
      <c r="DT122" s="33">
        <f t="shared" si="108"/>
        <v>0.19369999999999998</v>
      </c>
      <c r="DU122" s="33">
        <f t="shared" si="108"/>
        <v>0.17949999999999999</v>
      </c>
      <c r="DV122" s="33">
        <f t="shared" si="108"/>
        <v>0.18969999999999998</v>
      </c>
      <c r="DW122" s="33">
        <f t="shared" si="108"/>
        <v>0.18279999999999996</v>
      </c>
      <c r="DX122" s="33">
        <f t="shared" si="108"/>
        <v>0.19259999999999999</v>
      </c>
      <c r="DY122" s="33">
        <f t="shared" si="108"/>
        <v>0.18320000000000003</v>
      </c>
      <c r="DZ122" s="33">
        <f t="shared" si="108"/>
        <v>0.16379999999999995</v>
      </c>
      <c r="EA122" s="33">
        <f t="shared" ref="EA122:FX122" si="109">1-EA115</f>
        <v>0.17000000000000004</v>
      </c>
      <c r="EB122" s="33">
        <f t="shared" si="109"/>
        <v>0.1704</v>
      </c>
      <c r="EC122" s="33">
        <f t="shared" si="109"/>
        <v>0.1835</v>
      </c>
      <c r="ED122" s="33">
        <f t="shared" si="109"/>
        <v>0.1401</v>
      </c>
      <c r="EE122" s="33">
        <f t="shared" si="109"/>
        <v>0.19199999999999995</v>
      </c>
      <c r="EF122" s="33">
        <f t="shared" si="109"/>
        <v>0.1421</v>
      </c>
      <c r="EG122" s="33">
        <f t="shared" si="109"/>
        <v>0.18579999999999997</v>
      </c>
      <c r="EH122" s="33">
        <f t="shared" si="109"/>
        <v>0.1875</v>
      </c>
      <c r="EI122" s="33">
        <f t="shared" si="109"/>
        <v>0.10780000000000001</v>
      </c>
      <c r="EJ122" s="33">
        <f t="shared" si="109"/>
        <v>0.1129</v>
      </c>
      <c r="EK122" s="33">
        <f t="shared" si="109"/>
        <v>0.16739999999999999</v>
      </c>
      <c r="EL122" s="33">
        <f t="shared" si="109"/>
        <v>0.17430000000000001</v>
      </c>
      <c r="EM122" s="33">
        <f t="shared" si="109"/>
        <v>0.17659999999999998</v>
      </c>
      <c r="EN122" s="33">
        <f t="shared" si="109"/>
        <v>0.1552</v>
      </c>
      <c r="EO122" s="33">
        <f t="shared" si="109"/>
        <v>0.18089999999999995</v>
      </c>
      <c r="EP122" s="33">
        <f t="shared" si="109"/>
        <v>0.17800000000000005</v>
      </c>
      <c r="EQ122" s="33">
        <f t="shared" si="109"/>
        <v>0.13460000000000005</v>
      </c>
      <c r="ER122" s="33">
        <f t="shared" si="109"/>
        <v>0.18400000000000005</v>
      </c>
      <c r="ES122" s="33">
        <f t="shared" si="109"/>
        <v>0.19369999999999998</v>
      </c>
      <c r="ET122" s="33">
        <f t="shared" si="109"/>
        <v>0.1895</v>
      </c>
      <c r="EU122" s="33">
        <f t="shared" si="109"/>
        <v>0.16979999999999995</v>
      </c>
      <c r="EV122" s="33">
        <f t="shared" si="109"/>
        <v>0.19850000000000001</v>
      </c>
      <c r="EW122" s="33">
        <f t="shared" si="109"/>
        <v>0.16100000000000003</v>
      </c>
      <c r="EX122" s="33">
        <f t="shared" si="109"/>
        <v>0.19179999999999997</v>
      </c>
      <c r="EY122" s="33">
        <f t="shared" si="109"/>
        <v>0.16459999999999997</v>
      </c>
      <c r="EZ122" s="33">
        <f t="shared" si="109"/>
        <v>0.19489999999999996</v>
      </c>
      <c r="FA122" s="33">
        <f t="shared" si="109"/>
        <v>0.13070000000000004</v>
      </c>
      <c r="FB122" s="33">
        <f t="shared" si="109"/>
        <v>0.18179999999999996</v>
      </c>
      <c r="FC122" s="33">
        <f t="shared" si="109"/>
        <v>0.13790000000000002</v>
      </c>
      <c r="FD122" s="33">
        <f t="shared" si="109"/>
        <v>0.1774</v>
      </c>
      <c r="FE122" s="33">
        <f t="shared" si="109"/>
        <v>0.19750000000000001</v>
      </c>
      <c r="FF122" s="33">
        <f t="shared" si="109"/>
        <v>0.19010000000000005</v>
      </c>
      <c r="FG122" s="33">
        <f t="shared" si="109"/>
        <v>0.19550000000000001</v>
      </c>
      <c r="FH122" s="33">
        <f t="shared" si="109"/>
        <v>0.1986</v>
      </c>
      <c r="FI122" s="33">
        <f t="shared" si="109"/>
        <v>0.1391</v>
      </c>
      <c r="FJ122" s="33">
        <f t="shared" si="109"/>
        <v>0.13819999999999999</v>
      </c>
      <c r="FK122" s="33">
        <f t="shared" si="109"/>
        <v>0.13549999999999995</v>
      </c>
      <c r="FL122" s="33">
        <f t="shared" si="109"/>
        <v>0.1149</v>
      </c>
      <c r="FM122" s="33">
        <f t="shared" si="109"/>
        <v>0.12960000000000005</v>
      </c>
      <c r="FN122" s="33">
        <f t="shared" si="109"/>
        <v>0.10160000000000002</v>
      </c>
      <c r="FO122" s="33">
        <f t="shared" si="109"/>
        <v>0.15410000000000001</v>
      </c>
      <c r="FP122" s="33">
        <f t="shared" si="109"/>
        <v>0.13660000000000005</v>
      </c>
      <c r="FQ122" s="33">
        <f t="shared" si="109"/>
        <v>0.15680000000000005</v>
      </c>
      <c r="FR122" s="33">
        <f t="shared" si="109"/>
        <v>0.19230000000000003</v>
      </c>
      <c r="FS122" s="33">
        <f t="shared" si="109"/>
        <v>0.19089999999999996</v>
      </c>
      <c r="FT122" s="33">
        <f t="shared" si="109"/>
        <v>0.19950000000000001</v>
      </c>
      <c r="FU122" s="33">
        <f t="shared" si="109"/>
        <v>0.16259999999999997</v>
      </c>
      <c r="FV122" s="33">
        <f t="shared" si="109"/>
        <v>0.16669999999999996</v>
      </c>
      <c r="FW122" s="33">
        <f t="shared" si="109"/>
        <v>0.19179999999999997</v>
      </c>
      <c r="FX122" s="33">
        <f t="shared" si="109"/>
        <v>0.20030000000000003</v>
      </c>
      <c r="FY122" s="33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</row>
    <row r="123" spans="1:204" x14ac:dyDescent="0.2">
      <c r="A123" s="6" t="s">
        <v>616</v>
      </c>
      <c r="B123" s="7" t="s">
        <v>617</v>
      </c>
      <c r="C123" s="33">
        <f t="shared" ref="C123:BN123" si="110">C113</f>
        <v>1.0297000000000001</v>
      </c>
      <c r="D123" s="33">
        <f t="shared" si="110"/>
        <v>1.0297000000000001</v>
      </c>
      <c r="E123" s="33">
        <f t="shared" si="110"/>
        <v>1.0297000000000001</v>
      </c>
      <c r="F123" s="33">
        <f t="shared" si="110"/>
        <v>1.0297000000000001</v>
      </c>
      <c r="G123" s="33">
        <f t="shared" si="110"/>
        <v>1.111</v>
      </c>
      <c r="H123" s="33">
        <f t="shared" si="110"/>
        <v>1.1169</v>
      </c>
      <c r="I123" s="33">
        <f t="shared" si="110"/>
        <v>1.0297000000000001</v>
      </c>
      <c r="J123" s="33">
        <f t="shared" si="110"/>
        <v>1.0524</v>
      </c>
      <c r="K123" s="33">
        <f t="shared" si="110"/>
        <v>1.575</v>
      </c>
      <c r="L123" s="33">
        <f t="shared" si="110"/>
        <v>1.0510999999999999</v>
      </c>
      <c r="M123" s="33">
        <f t="shared" si="110"/>
        <v>1.1107</v>
      </c>
      <c r="N123" s="33">
        <f t="shared" si="110"/>
        <v>1.0297000000000001</v>
      </c>
      <c r="O123" s="33">
        <f t="shared" si="110"/>
        <v>1.0297000000000001</v>
      </c>
      <c r="P123" s="33">
        <f t="shared" si="110"/>
        <v>1.5550999999999999</v>
      </c>
      <c r="Q123" s="33">
        <f t="shared" si="110"/>
        <v>1.0297000000000001</v>
      </c>
      <c r="R123" s="33">
        <f t="shared" si="110"/>
        <v>1.0303</v>
      </c>
      <c r="S123" s="33">
        <f t="shared" si="110"/>
        <v>1.0853999999999999</v>
      </c>
      <c r="T123" s="33">
        <f t="shared" si="110"/>
        <v>2.0291000000000001</v>
      </c>
      <c r="U123" s="33">
        <f t="shared" si="110"/>
        <v>2.3582000000000001</v>
      </c>
      <c r="V123" s="33">
        <f t="shared" si="110"/>
        <v>1.5375000000000001</v>
      </c>
      <c r="W123" s="33">
        <f t="shared" si="110"/>
        <v>2.0320999999999998</v>
      </c>
      <c r="X123" s="33">
        <f t="shared" si="110"/>
        <v>2.3957999999999999</v>
      </c>
      <c r="Y123" s="33">
        <f t="shared" si="110"/>
        <v>1.1675</v>
      </c>
      <c r="Z123" s="33">
        <f t="shared" si="110"/>
        <v>1.7067000000000001</v>
      </c>
      <c r="AA123" s="33">
        <f t="shared" si="110"/>
        <v>1.0297000000000001</v>
      </c>
      <c r="AB123" s="33">
        <f t="shared" si="110"/>
        <v>1.0297000000000001</v>
      </c>
      <c r="AC123" s="33">
        <f t="shared" si="110"/>
        <v>1.1244000000000001</v>
      </c>
      <c r="AD123" s="33">
        <f t="shared" si="110"/>
        <v>1.1008</v>
      </c>
      <c r="AE123" s="33">
        <f t="shared" si="110"/>
        <v>2.1968000000000001</v>
      </c>
      <c r="AF123" s="33">
        <f t="shared" si="110"/>
        <v>1.9142999999999999</v>
      </c>
      <c r="AG123" s="33">
        <f t="shared" si="110"/>
        <v>1.1918</v>
      </c>
      <c r="AH123" s="33">
        <f t="shared" si="110"/>
        <v>1.1196999999999999</v>
      </c>
      <c r="AI123" s="33">
        <f t="shared" si="110"/>
        <v>1.4114</v>
      </c>
      <c r="AJ123" s="33">
        <f t="shared" si="110"/>
        <v>1.9744999999999999</v>
      </c>
      <c r="AK123" s="33">
        <f t="shared" si="110"/>
        <v>1.7774000000000001</v>
      </c>
      <c r="AL123" s="33">
        <f t="shared" si="110"/>
        <v>1.5427999999999999</v>
      </c>
      <c r="AM123" s="33">
        <f t="shared" si="110"/>
        <v>1.2668999999999999</v>
      </c>
      <c r="AN123" s="33">
        <f t="shared" si="110"/>
        <v>1.4137999999999999</v>
      </c>
      <c r="AO123" s="33">
        <f t="shared" si="110"/>
        <v>1.0311999999999999</v>
      </c>
      <c r="AP123" s="33">
        <f t="shared" si="110"/>
        <v>1.0297000000000001</v>
      </c>
      <c r="AQ123" s="33">
        <f t="shared" si="110"/>
        <v>1.6641999999999999</v>
      </c>
      <c r="AR123" s="33">
        <f t="shared" si="110"/>
        <v>1.0297000000000001</v>
      </c>
      <c r="AS123" s="33">
        <f t="shared" si="110"/>
        <v>1.0297000000000001</v>
      </c>
      <c r="AT123" s="33">
        <f t="shared" si="110"/>
        <v>1.0556000000000001</v>
      </c>
      <c r="AU123" s="33">
        <f t="shared" si="110"/>
        <v>1.589</v>
      </c>
      <c r="AV123" s="33">
        <f t="shared" si="110"/>
        <v>1.4878</v>
      </c>
      <c r="AW123" s="33">
        <f t="shared" si="110"/>
        <v>1.6095999999999999</v>
      </c>
      <c r="AX123" s="33">
        <f t="shared" si="110"/>
        <v>2.3037000000000001</v>
      </c>
      <c r="AY123" s="33">
        <f t="shared" si="110"/>
        <v>1.2613000000000001</v>
      </c>
      <c r="AZ123" s="33">
        <f t="shared" si="110"/>
        <v>1.0297000000000001</v>
      </c>
      <c r="BA123" s="33">
        <f t="shared" si="110"/>
        <v>1.0297000000000001</v>
      </c>
      <c r="BB123" s="33">
        <f t="shared" si="110"/>
        <v>1.0297000000000001</v>
      </c>
      <c r="BC123" s="33">
        <f t="shared" si="110"/>
        <v>1.0297000000000001</v>
      </c>
      <c r="BD123" s="33">
        <f t="shared" si="110"/>
        <v>1.0359</v>
      </c>
      <c r="BE123" s="33">
        <f t="shared" si="110"/>
        <v>1.103</v>
      </c>
      <c r="BF123" s="33">
        <f t="shared" si="110"/>
        <v>1.0297000000000001</v>
      </c>
      <c r="BG123" s="33">
        <f t="shared" si="110"/>
        <v>1.1212</v>
      </c>
      <c r="BH123" s="33">
        <f t="shared" si="110"/>
        <v>1.2110000000000001</v>
      </c>
      <c r="BI123" s="33">
        <f t="shared" si="110"/>
        <v>1.5795999999999999</v>
      </c>
      <c r="BJ123" s="33">
        <f t="shared" si="110"/>
        <v>1.0297000000000001</v>
      </c>
      <c r="BK123" s="33">
        <f t="shared" si="110"/>
        <v>1.0297000000000001</v>
      </c>
      <c r="BL123" s="33">
        <f t="shared" si="110"/>
        <v>1.9215</v>
      </c>
      <c r="BM123" s="33">
        <f t="shared" si="110"/>
        <v>1.5087999999999999</v>
      </c>
      <c r="BN123" s="33">
        <f t="shared" si="110"/>
        <v>1.0365</v>
      </c>
      <c r="BO123" s="33">
        <f t="shared" ref="BO123:DZ123" si="111">BO113</f>
        <v>1.1023000000000001</v>
      </c>
      <c r="BP123" s="33">
        <f t="shared" si="111"/>
        <v>1.8130999999999999</v>
      </c>
      <c r="BQ123" s="33">
        <f t="shared" si="111"/>
        <v>1.0297000000000001</v>
      </c>
      <c r="BR123" s="33">
        <f t="shared" si="111"/>
        <v>1.0310999999999999</v>
      </c>
      <c r="BS123" s="33">
        <f t="shared" si="111"/>
        <v>1.1120000000000001</v>
      </c>
      <c r="BT123" s="33">
        <f t="shared" si="111"/>
        <v>1.2719</v>
      </c>
      <c r="BU123" s="33">
        <f t="shared" si="111"/>
        <v>1.3008999999999999</v>
      </c>
      <c r="BV123" s="33">
        <f t="shared" si="111"/>
        <v>1.1069</v>
      </c>
      <c r="BW123" s="33">
        <f t="shared" si="111"/>
        <v>1.0666</v>
      </c>
      <c r="BX123" s="33">
        <f t="shared" si="111"/>
        <v>2.3025000000000002</v>
      </c>
      <c r="BY123" s="33">
        <f t="shared" si="111"/>
        <v>1.2259</v>
      </c>
      <c r="BZ123" s="33">
        <f t="shared" si="111"/>
        <v>1.7912999999999999</v>
      </c>
      <c r="CA123" s="33">
        <f t="shared" si="111"/>
        <v>1.976</v>
      </c>
      <c r="CB123" s="33">
        <f t="shared" si="111"/>
        <v>1.0297000000000001</v>
      </c>
      <c r="CC123" s="33">
        <f t="shared" si="111"/>
        <v>1.8616999999999999</v>
      </c>
      <c r="CD123" s="33">
        <f t="shared" si="111"/>
        <v>2.2509999999999999</v>
      </c>
      <c r="CE123" s="33">
        <f t="shared" si="111"/>
        <v>2.0242</v>
      </c>
      <c r="CF123" s="33">
        <f t="shared" si="111"/>
        <v>2.0402999999999998</v>
      </c>
      <c r="CG123" s="33">
        <f t="shared" si="111"/>
        <v>1.7714000000000001</v>
      </c>
      <c r="CH123" s="33">
        <f t="shared" si="111"/>
        <v>2.1694</v>
      </c>
      <c r="CI123" s="33">
        <f t="shared" si="111"/>
        <v>1.1855</v>
      </c>
      <c r="CJ123" s="33">
        <f t="shared" si="111"/>
        <v>1.1296999999999999</v>
      </c>
      <c r="CK123" s="33">
        <f t="shared" si="111"/>
        <v>1.0297000000000001</v>
      </c>
      <c r="CL123" s="33">
        <f t="shared" si="111"/>
        <v>1.1026</v>
      </c>
      <c r="CM123" s="33">
        <f t="shared" si="111"/>
        <v>1.1653</v>
      </c>
      <c r="CN123" s="33">
        <f t="shared" si="111"/>
        <v>1.0297000000000001</v>
      </c>
      <c r="CO123" s="33">
        <f t="shared" si="111"/>
        <v>1.0297000000000001</v>
      </c>
      <c r="CP123" s="33">
        <f t="shared" si="111"/>
        <v>1.1194999999999999</v>
      </c>
      <c r="CQ123" s="33">
        <f t="shared" si="111"/>
        <v>1.1425000000000001</v>
      </c>
      <c r="CR123" s="33">
        <f t="shared" si="111"/>
        <v>1.7563</v>
      </c>
      <c r="CS123" s="33">
        <f t="shared" si="111"/>
        <v>1.4202999999999999</v>
      </c>
      <c r="CT123" s="33">
        <f t="shared" si="111"/>
        <v>2.1783999999999999</v>
      </c>
      <c r="CU123" s="33">
        <f t="shared" si="111"/>
        <v>1.2299</v>
      </c>
      <c r="CV123" s="33">
        <f t="shared" si="111"/>
        <v>2.3957999999999999</v>
      </c>
      <c r="CW123" s="33">
        <f t="shared" si="111"/>
        <v>1.8384</v>
      </c>
      <c r="CX123" s="33">
        <f t="shared" si="111"/>
        <v>1.2354000000000001</v>
      </c>
      <c r="CY123" s="33">
        <f t="shared" si="111"/>
        <v>2.3957999999999999</v>
      </c>
      <c r="CZ123" s="33">
        <f t="shared" si="111"/>
        <v>1.0654999999999999</v>
      </c>
      <c r="DA123" s="33">
        <f t="shared" si="111"/>
        <v>1.8109</v>
      </c>
      <c r="DB123" s="33">
        <f t="shared" si="111"/>
        <v>1.4861</v>
      </c>
      <c r="DC123" s="33">
        <f t="shared" si="111"/>
        <v>2.0091000000000001</v>
      </c>
      <c r="DD123" s="33">
        <f t="shared" si="111"/>
        <v>1.9689000000000001</v>
      </c>
      <c r="DE123" s="33">
        <f t="shared" si="111"/>
        <v>1.3677999999999999</v>
      </c>
      <c r="DF123" s="33">
        <f t="shared" si="111"/>
        <v>1.0297000000000001</v>
      </c>
      <c r="DG123" s="33">
        <f t="shared" si="111"/>
        <v>2.2517999999999998</v>
      </c>
      <c r="DH123" s="33">
        <f t="shared" si="111"/>
        <v>1.0648</v>
      </c>
      <c r="DI123" s="33">
        <f t="shared" si="111"/>
        <v>1.0478000000000001</v>
      </c>
      <c r="DJ123" s="33">
        <f t="shared" si="111"/>
        <v>1.1934</v>
      </c>
      <c r="DK123" s="33">
        <f t="shared" si="111"/>
        <v>1.2369000000000001</v>
      </c>
      <c r="DL123" s="33">
        <f t="shared" si="111"/>
        <v>1.0297000000000001</v>
      </c>
      <c r="DM123" s="33">
        <f t="shared" si="111"/>
        <v>1.7093</v>
      </c>
      <c r="DN123" s="33">
        <f t="shared" si="111"/>
        <v>1.1008</v>
      </c>
      <c r="DO123" s="33">
        <f t="shared" si="111"/>
        <v>1.0398000000000001</v>
      </c>
      <c r="DP123" s="33">
        <f t="shared" si="111"/>
        <v>1.7921</v>
      </c>
      <c r="DQ123" s="33">
        <f t="shared" si="111"/>
        <v>1.1686000000000001</v>
      </c>
      <c r="DR123" s="33">
        <f t="shared" si="111"/>
        <v>1.0987</v>
      </c>
      <c r="DS123" s="33">
        <f t="shared" si="111"/>
        <v>1.1718</v>
      </c>
      <c r="DT123" s="33">
        <f t="shared" si="111"/>
        <v>1.9794</v>
      </c>
      <c r="DU123" s="33">
        <f t="shared" si="111"/>
        <v>1.3671</v>
      </c>
      <c r="DV123" s="33">
        <f t="shared" si="111"/>
        <v>1.7413000000000001</v>
      </c>
      <c r="DW123" s="33">
        <f t="shared" si="111"/>
        <v>1.452</v>
      </c>
      <c r="DX123" s="33">
        <f t="shared" si="111"/>
        <v>1.9142999999999999</v>
      </c>
      <c r="DY123" s="33">
        <f t="shared" si="111"/>
        <v>1.4622999999999999</v>
      </c>
      <c r="DZ123" s="33">
        <f t="shared" si="111"/>
        <v>1.1648000000000001</v>
      </c>
      <c r="EA123" s="33">
        <f t="shared" ref="EA123:FX123" si="112">EA113</f>
        <v>1.2064999999999999</v>
      </c>
      <c r="EB123" s="33">
        <f t="shared" si="112"/>
        <v>1.2089000000000001</v>
      </c>
      <c r="EC123" s="33">
        <f t="shared" si="112"/>
        <v>1.4713000000000001</v>
      </c>
      <c r="ED123" s="33">
        <f t="shared" si="112"/>
        <v>1.0878000000000001</v>
      </c>
      <c r="EE123" s="33">
        <f t="shared" si="112"/>
        <v>1.8812</v>
      </c>
      <c r="EF123" s="33">
        <f t="shared" si="112"/>
        <v>1.0951</v>
      </c>
      <c r="EG123" s="33">
        <f t="shared" si="112"/>
        <v>1.5306</v>
      </c>
      <c r="EH123" s="33">
        <f t="shared" si="112"/>
        <v>1.6149</v>
      </c>
      <c r="EI123" s="33">
        <f t="shared" si="112"/>
        <v>1.0297000000000001</v>
      </c>
      <c r="EJ123" s="33">
        <f t="shared" si="112"/>
        <v>1.0297000000000001</v>
      </c>
      <c r="EK123" s="33">
        <f t="shared" si="112"/>
        <v>1.1890000000000001</v>
      </c>
      <c r="EL123" s="33">
        <f t="shared" si="112"/>
        <v>1.2347999999999999</v>
      </c>
      <c r="EM123" s="33">
        <f t="shared" si="112"/>
        <v>1.2909999999999999</v>
      </c>
      <c r="EN123" s="33">
        <f t="shared" si="112"/>
        <v>1.1180000000000001</v>
      </c>
      <c r="EO123" s="33">
        <f t="shared" si="112"/>
        <v>1.4036999999999999</v>
      </c>
      <c r="EP123" s="33">
        <f t="shared" si="112"/>
        <v>1.3274999999999999</v>
      </c>
      <c r="EQ123" s="33">
        <f t="shared" si="112"/>
        <v>1.0468999999999999</v>
      </c>
      <c r="ER123" s="33">
        <f t="shared" si="112"/>
        <v>1.4853000000000001</v>
      </c>
      <c r="ES123" s="33">
        <f t="shared" si="112"/>
        <v>1.9772000000000001</v>
      </c>
      <c r="ET123" s="33">
        <f t="shared" si="112"/>
        <v>1.9328000000000001</v>
      </c>
      <c r="EU123" s="33">
        <f t="shared" si="112"/>
        <v>1.2048000000000001</v>
      </c>
      <c r="EV123" s="33">
        <f t="shared" si="112"/>
        <v>2.2604000000000002</v>
      </c>
      <c r="EW123" s="33">
        <f t="shared" si="112"/>
        <v>1.1466000000000001</v>
      </c>
      <c r="EX123" s="33">
        <f t="shared" si="112"/>
        <v>1.8643000000000001</v>
      </c>
      <c r="EY123" s="33">
        <f t="shared" si="112"/>
        <v>1.1705000000000001</v>
      </c>
      <c r="EZ123" s="33">
        <f t="shared" si="112"/>
        <v>2.0474999999999999</v>
      </c>
      <c r="FA123" s="33">
        <f t="shared" si="112"/>
        <v>1.0366</v>
      </c>
      <c r="FB123" s="33">
        <f t="shared" si="112"/>
        <v>1.4265000000000001</v>
      </c>
      <c r="FC123" s="33">
        <f t="shared" si="112"/>
        <v>1.0633999999999999</v>
      </c>
      <c r="FD123" s="33">
        <f t="shared" si="112"/>
        <v>1.3107</v>
      </c>
      <c r="FE123" s="33">
        <f t="shared" si="112"/>
        <v>2.2027999999999999</v>
      </c>
      <c r="FF123" s="33">
        <f t="shared" si="112"/>
        <v>1.7649999999999999</v>
      </c>
      <c r="FG123" s="33">
        <f t="shared" si="112"/>
        <v>2.0874000000000001</v>
      </c>
      <c r="FH123" s="33">
        <f t="shared" si="112"/>
        <v>2.2679</v>
      </c>
      <c r="FI123" s="33">
        <f t="shared" si="112"/>
        <v>1.0761000000000001</v>
      </c>
      <c r="FJ123" s="33">
        <f t="shared" si="112"/>
        <v>1.0664</v>
      </c>
      <c r="FK123" s="33">
        <f t="shared" si="112"/>
        <v>1.0495000000000001</v>
      </c>
      <c r="FL123" s="33">
        <f t="shared" si="112"/>
        <v>1.0297000000000001</v>
      </c>
      <c r="FM123" s="33">
        <f t="shared" si="112"/>
        <v>1.0355000000000001</v>
      </c>
      <c r="FN123" s="33">
        <f t="shared" si="112"/>
        <v>1.0297000000000001</v>
      </c>
      <c r="FO123" s="33">
        <f t="shared" si="112"/>
        <v>1.1161000000000001</v>
      </c>
      <c r="FP123" s="33">
        <f t="shared" si="112"/>
        <v>1.0523</v>
      </c>
      <c r="FQ123" s="33">
        <f t="shared" si="112"/>
        <v>1.1207</v>
      </c>
      <c r="FR123" s="33">
        <f t="shared" si="112"/>
        <v>1.8974</v>
      </c>
      <c r="FS123" s="33">
        <f t="shared" si="112"/>
        <v>1.8165</v>
      </c>
      <c r="FT123" s="33">
        <f t="shared" si="112"/>
        <v>2.3195000000000001</v>
      </c>
      <c r="FU123" s="33">
        <f t="shared" si="112"/>
        <v>1.1572</v>
      </c>
      <c r="FV123" s="33">
        <f t="shared" si="112"/>
        <v>1.1845000000000001</v>
      </c>
      <c r="FW123" s="33">
        <f t="shared" si="112"/>
        <v>1.8669</v>
      </c>
      <c r="FX123" s="33">
        <f t="shared" si="112"/>
        <v>2.3650000000000002</v>
      </c>
      <c r="FY123" s="85"/>
      <c r="FZ123" s="33">
        <f>SUM(C123:FX123)</f>
        <v>251.64969999999988</v>
      </c>
      <c r="GA123" s="7"/>
      <c r="GB123" s="33"/>
      <c r="GC123" s="33"/>
      <c r="GD123" s="33"/>
      <c r="GE123" s="33"/>
      <c r="GF123" s="33"/>
      <c r="GG123" s="7"/>
      <c r="GH123" s="7"/>
      <c r="GI123" s="7"/>
      <c r="GJ123" s="7"/>
      <c r="GK123" s="7"/>
      <c r="GL123" s="7"/>
      <c r="GM123" s="7"/>
    </row>
    <row r="124" spans="1:204" x14ac:dyDescent="0.2">
      <c r="A124" s="6" t="s">
        <v>618</v>
      </c>
      <c r="B124" s="7" t="s">
        <v>605</v>
      </c>
      <c r="C124" s="62">
        <f>((C118*C119*C120)+(C122*C121))*C123</f>
        <v>8922.6742689828825</v>
      </c>
      <c r="D124" s="62">
        <f t="shared" ref="D124:BO124" si="113">ROUND(((D118*D119*D120)+(D122*D121))*D123,8)</f>
        <v>8954.8145109100005</v>
      </c>
      <c r="E124" s="62">
        <f t="shared" si="113"/>
        <v>8847.6342439599994</v>
      </c>
      <c r="F124" s="62">
        <f t="shared" si="113"/>
        <v>8873.88731611</v>
      </c>
      <c r="G124" s="62">
        <f t="shared" si="113"/>
        <v>9499.0151317399996</v>
      </c>
      <c r="H124" s="62">
        <f t="shared" si="113"/>
        <v>9482.1326437900007</v>
      </c>
      <c r="I124" s="62">
        <f t="shared" si="113"/>
        <v>8864.8084417499995</v>
      </c>
      <c r="J124" s="62">
        <f t="shared" si="113"/>
        <v>8470.4902834099994</v>
      </c>
      <c r="K124" s="62">
        <f t="shared" si="113"/>
        <v>12407.0173672</v>
      </c>
      <c r="L124" s="62">
        <f t="shared" si="113"/>
        <v>9188.7860059199993</v>
      </c>
      <c r="M124" s="62">
        <f t="shared" si="113"/>
        <v>9680.5616071700006</v>
      </c>
      <c r="N124" s="62">
        <f t="shared" si="113"/>
        <v>9217.4047513599999</v>
      </c>
      <c r="O124" s="62">
        <f t="shared" si="113"/>
        <v>8997.4933298399992</v>
      </c>
      <c r="P124" s="62">
        <f t="shared" si="113"/>
        <v>13192.102664399999</v>
      </c>
      <c r="Q124" s="62">
        <f t="shared" si="113"/>
        <v>9082.7430895899997</v>
      </c>
      <c r="R124" s="62">
        <f t="shared" si="113"/>
        <v>8846.2477390299991</v>
      </c>
      <c r="S124" s="62">
        <f t="shared" si="113"/>
        <v>9083.4317553000001</v>
      </c>
      <c r="T124" s="62">
        <f t="shared" si="113"/>
        <v>15652.67260552</v>
      </c>
      <c r="U124" s="62">
        <f t="shared" si="113"/>
        <v>18060.846823849999</v>
      </c>
      <c r="V124" s="62">
        <f t="shared" si="113"/>
        <v>11859.405339819999</v>
      </c>
      <c r="W124" s="62">
        <f t="shared" si="113"/>
        <v>15569.38738633</v>
      </c>
      <c r="X124" s="62">
        <f t="shared" si="113"/>
        <v>18334.072341489999</v>
      </c>
      <c r="Y124" s="62">
        <f t="shared" si="113"/>
        <v>8943.1434113600008</v>
      </c>
      <c r="Z124" s="62">
        <f t="shared" si="113"/>
        <v>12871.35947768</v>
      </c>
      <c r="AA124" s="62">
        <f t="shared" si="113"/>
        <v>9022.1453417899993</v>
      </c>
      <c r="AB124" s="62">
        <f t="shared" si="113"/>
        <v>9223.1520515600005</v>
      </c>
      <c r="AC124" s="62">
        <f t="shared" si="113"/>
        <v>9328.4611280000008</v>
      </c>
      <c r="AD124" s="62">
        <f t="shared" si="113"/>
        <v>9014.0655933899998</v>
      </c>
      <c r="AE124" s="62">
        <f t="shared" si="113"/>
        <v>16726.025830220002</v>
      </c>
      <c r="AF124" s="62">
        <f t="shared" si="113"/>
        <v>15182.613117110001</v>
      </c>
      <c r="AG124" s="62">
        <f t="shared" si="113"/>
        <v>10144.644380170001</v>
      </c>
      <c r="AH124" s="62">
        <f t="shared" si="113"/>
        <v>8847.8836541199998</v>
      </c>
      <c r="AI124" s="62">
        <f t="shared" si="113"/>
        <v>11049.45264861</v>
      </c>
      <c r="AJ124" s="62">
        <f t="shared" si="113"/>
        <v>15589.316381230001</v>
      </c>
      <c r="AK124" s="62">
        <f t="shared" si="113"/>
        <v>13788.461575650001</v>
      </c>
      <c r="AL124" s="62">
        <f t="shared" si="113"/>
        <v>12081.532707529999</v>
      </c>
      <c r="AM124" s="62">
        <f t="shared" si="113"/>
        <v>9998.7921295899996</v>
      </c>
      <c r="AN124" s="62">
        <f t="shared" si="113"/>
        <v>11427.750810220001</v>
      </c>
      <c r="AO124" s="62">
        <f t="shared" si="113"/>
        <v>8709.0909724699995</v>
      </c>
      <c r="AP124" s="62">
        <f t="shared" si="113"/>
        <v>9089.4761726800007</v>
      </c>
      <c r="AQ124" s="62">
        <f t="shared" si="113"/>
        <v>13673.57027919</v>
      </c>
      <c r="AR124" s="62">
        <f t="shared" si="113"/>
        <v>9089.4761726800007</v>
      </c>
      <c r="AS124" s="62">
        <f t="shared" si="113"/>
        <v>9538.5966222700008</v>
      </c>
      <c r="AT124" s="62">
        <f t="shared" si="113"/>
        <v>9252.40892781</v>
      </c>
      <c r="AU124" s="62">
        <f t="shared" si="113"/>
        <v>13487.53921631</v>
      </c>
      <c r="AV124" s="62">
        <f t="shared" si="113"/>
        <v>12512.69004971</v>
      </c>
      <c r="AW124" s="62">
        <f t="shared" si="113"/>
        <v>13557.689057670001</v>
      </c>
      <c r="AX124" s="62">
        <f t="shared" si="113"/>
        <v>18950.832238030001</v>
      </c>
      <c r="AY124" s="62">
        <f t="shared" si="113"/>
        <v>10638.561487139999</v>
      </c>
      <c r="AZ124" s="62">
        <f t="shared" si="113"/>
        <v>8816.8302028300004</v>
      </c>
      <c r="BA124" s="62">
        <f t="shared" si="113"/>
        <v>8613.5952517500009</v>
      </c>
      <c r="BB124" s="62">
        <f t="shared" si="113"/>
        <v>8678.2760006499993</v>
      </c>
      <c r="BC124" s="62">
        <f t="shared" si="113"/>
        <v>8832.6949833599992</v>
      </c>
      <c r="BD124" s="62">
        <f t="shared" si="113"/>
        <v>8852.1163137500007</v>
      </c>
      <c r="BE124" s="62">
        <f t="shared" si="113"/>
        <v>9384.1246018799993</v>
      </c>
      <c r="BF124" s="62">
        <f t="shared" si="113"/>
        <v>8894.3305931399991</v>
      </c>
      <c r="BG124" s="62">
        <f t="shared" si="113"/>
        <v>9425.6778917699994</v>
      </c>
      <c r="BH124" s="62">
        <f t="shared" si="113"/>
        <v>10237.33934739</v>
      </c>
      <c r="BI124" s="62">
        <f t="shared" si="113"/>
        <v>13064.883889139999</v>
      </c>
      <c r="BJ124" s="62">
        <f t="shared" si="113"/>
        <v>8945.2870123400007</v>
      </c>
      <c r="BK124" s="62">
        <f t="shared" si="113"/>
        <v>8837.7213600800005</v>
      </c>
      <c r="BL124" s="62">
        <f t="shared" si="113"/>
        <v>15710.28751634</v>
      </c>
      <c r="BM124" s="62">
        <f t="shared" si="113"/>
        <v>12376.5476973</v>
      </c>
      <c r="BN124" s="62">
        <f t="shared" si="113"/>
        <v>8491.6873205699994</v>
      </c>
      <c r="BO124" s="62">
        <f t="shared" si="113"/>
        <v>8896.0298487199998</v>
      </c>
      <c r="BP124" s="62">
        <f t="shared" ref="BP124:EA124" si="114">ROUND(((BP118*BP119*BP120)+(BP122*BP121))*BP123,8)</f>
        <v>14425.0721113</v>
      </c>
      <c r="BQ124" s="62">
        <f t="shared" si="114"/>
        <v>9468.66778849</v>
      </c>
      <c r="BR124" s="62">
        <f t="shared" si="114"/>
        <v>8792.9996917099998</v>
      </c>
      <c r="BS124" s="62">
        <f t="shared" si="114"/>
        <v>9486.07921007</v>
      </c>
      <c r="BT124" s="62">
        <f t="shared" si="114"/>
        <v>10969.568977589999</v>
      </c>
      <c r="BU124" s="62">
        <f t="shared" si="114"/>
        <v>11232.72263634</v>
      </c>
      <c r="BV124" s="62">
        <f t="shared" si="114"/>
        <v>9284.1496157199999</v>
      </c>
      <c r="BW124" s="62">
        <f t="shared" si="114"/>
        <v>9154.3192265100006</v>
      </c>
      <c r="BX124" s="62">
        <f t="shared" si="114"/>
        <v>19527.140815489998</v>
      </c>
      <c r="BY124" s="62">
        <f t="shared" si="114"/>
        <v>9472.7815301999999</v>
      </c>
      <c r="BZ124" s="62">
        <f t="shared" si="114"/>
        <v>13634.130708410001</v>
      </c>
      <c r="CA124" s="62">
        <f t="shared" si="114"/>
        <v>16176.57861379</v>
      </c>
      <c r="CB124" s="62">
        <f t="shared" si="114"/>
        <v>9015.4122587000002</v>
      </c>
      <c r="CC124" s="62">
        <f t="shared" si="114"/>
        <v>14158.02855074</v>
      </c>
      <c r="CD124" s="62">
        <f t="shared" si="114"/>
        <v>16850.857274130001</v>
      </c>
      <c r="CE124" s="62">
        <f t="shared" si="114"/>
        <v>15520.7502341</v>
      </c>
      <c r="CF124" s="62">
        <f t="shared" si="114"/>
        <v>15180.985106980001</v>
      </c>
      <c r="CG124" s="62">
        <f t="shared" si="114"/>
        <v>13586.56433198</v>
      </c>
      <c r="CH124" s="62">
        <f t="shared" si="114"/>
        <v>16631.226313349998</v>
      </c>
      <c r="CI124" s="62">
        <f t="shared" si="114"/>
        <v>9122.1755602400008</v>
      </c>
      <c r="CJ124" s="62">
        <f t="shared" si="114"/>
        <v>9446.8379748900006</v>
      </c>
      <c r="CK124" s="62">
        <f t="shared" si="114"/>
        <v>9120.3055093599996</v>
      </c>
      <c r="CL124" s="62">
        <f t="shared" si="114"/>
        <v>9571.4608478699993</v>
      </c>
      <c r="CM124" s="62">
        <f t="shared" si="114"/>
        <v>10003.727960120001</v>
      </c>
      <c r="CN124" s="62">
        <f t="shared" si="114"/>
        <v>8685.4911873700003</v>
      </c>
      <c r="CO124" s="62">
        <f t="shared" si="114"/>
        <v>8673.68113644</v>
      </c>
      <c r="CP124" s="62">
        <f t="shared" si="114"/>
        <v>9617.7372217899992</v>
      </c>
      <c r="CQ124" s="62">
        <f t="shared" si="114"/>
        <v>9377.6718806099998</v>
      </c>
      <c r="CR124" s="62">
        <f t="shared" si="114"/>
        <v>13851.39632371</v>
      </c>
      <c r="CS124" s="62">
        <f t="shared" si="114"/>
        <v>11286.679029880001</v>
      </c>
      <c r="CT124" s="62">
        <f t="shared" si="114"/>
        <v>16662.071731920001</v>
      </c>
      <c r="CU124" s="62">
        <f t="shared" si="114"/>
        <v>8996.52733773</v>
      </c>
      <c r="CV124" s="62">
        <f t="shared" si="114"/>
        <v>17504.007597579999</v>
      </c>
      <c r="CW124" s="62">
        <f t="shared" si="114"/>
        <v>14518.276185410001</v>
      </c>
      <c r="CX124" s="62">
        <f t="shared" si="114"/>
        <v>9994.6735014999995</v>
      </c>
      <c r="CY124" s="62">
        <f t="shared" si="114"/>
        <v>18486.25087788</v>
      </c>
      <c r="CZ124" s="62">
        <f t="shared" si="114"/>
        <v>8766.8300945200008</v>
      </c>
      <c r="DA124" s="62">
        <f t="shared" si="114"/>
        <v>14375.9690572</v>
      </c>
      <c r="DB124" s="62">
        <f t="shared" si="114"/>
        <v>12069.1175852</v>
      </c>
      <c r="DC124" s="62">
        <f t="shared" si="114"/>
        <v>16072.04331868</v>
      </c>
      <c r="DD124" s="62">
        <f t="shared" si="114"/>
        <v>15682.94397957</v>
      </c>
      <c r="DE124" s="62">
        <f t="shared" si="114"/>
        <v>11066.476527340001</v>
      </c>
      <c r="DF124" s="62">
        <f t="shared" si="114"/>
        <v>8414.9715326000005</v>
      </c>
      <c r="DG124" s="62">
        <f t="shared" si="114"/>
        <v>18265.551286909998</v>
      </c>
      <c r="DH124" s="62">
        <f t="shared" si="114"/>
        <v>8588.7681956199995</v>
      </c>
      <c r="DI124" s="62">
        <f t="shared" si="114"/>
        <v>8546.5042036300001</v>
      </c>
      <c r="DJ124" s="62">
        <f t="shared" si="114"/>
        <v>9763.1850629</v>
      </c>
      <c r="DK124" s="62">
        <f t="shared" si="114"/>
        <v>10021.30279419</v>
      </c>
      <c r="DL124" s="62">
        <f t="shared" si="114"/>
        <v>8921.1937346899995</v>
      </c>
      <c r="DM124" s="62">
        <f t="shared" si="114"/>
        <v>14387.177450470001</v>
      </c>
      <c r="DN124" s="62">
        <f t="shared" si="114"/>
        <v>9231.5994127499998</v>
      </c>
      <c r="DO124" s="62">
        <f t="shared" si="114"/>
        <v>8784.4704823299999</v>
      </c>
      <c r="DP124" s="62">
        <f t="shared" si="114"/>
        <v>14782.7304437</v>
      </c>
      <c r="DQ124" s="62">
        <f t="shared" si="114"/>
        <v>9650.0726417999995</v>
      </c>
      <c r="DR124" s="62">
        <f t="shared" si="114"/>
        <v>8916.8216261500002</v>
      </c>
      <c r="DS124" s="62">
        <f t="shared" si="114"/>
        <v>9407.0647017299998</v>
      </c>
      <c r="DT124" s="62">
        <f t="shared" si="114"/>
        <v>15823.87409261</v>
      </c>
      <c r="DU124" s="62">
        <f t="shared" si="114"/>
        <v>10882.65523586</v>
      </c>
      <c r="DV124" s="62">
        <f t="shared" si="114"/>
        <v>13825.132520429999</v>
      </c>
      <c r="DW124" s="62">
        <f t="shared" si="114"/>
        <v>11622.786421070001</v>
      </c>
      <c r="DX124" s="62">
        <f t="shared" si="114"/>
        <v>17270.92342829</v>
      </c>
      <c r="DY124" s="62">
        <f t="shared" si="114"/>
        <v>13025.05483024</v>
      </c>
      <c r="DZ124" s="62">
        <f t="shared" si="114"/>
        <v>10083.885192010001</v>
      </c>
      <c r="EA124" s="62">
        <f t="shared" si="114"/>
        <v>10258.431843570001</v>
      </c>
      <c r="EB124" s="62">
        <f t="shared" ref="EB124:FX124" si="115">ROUND(((EB118*EB119*EB120)+(EB122*EB121))*EB123,8)</f>
        <v>9589.6994556999998</v>
      </c>
      <c r="EC124" s="62">
        <f t="shared" si="115"/>
        <v>11281.543042990001</v>
      </c>
      <c r="ED124" s="62">
        <f t="shared" si="115"/>
        <v>12252.698413579999</v>
      </c>
      <c r="EE124" s="62">
        <f t="shared" si="115"/>
        <v>14404.90136324</v>
      </c>
      <c r="EF124" s="62">
        <f t="shared" si="115"/>
        <v>8815.2149776900005</v>
      </c>
      <c r="EG124" s="62">
        <f t="shared" si="115"/>
        <v>11446.196268420001</v>
      </c>
      <c r="EH124" s="62">
        <f t="shared" si="115"/>
        <v>12360.16913036</v>
      </c>
      <c r="EI124" s="62">
        <f t="shared" si="115"/>
        <v>8608.1328986000008</v>
      </c>
      <c r="EJ124" s="62">
        <f t="shared" si="115"/>
        <v>8522.2559577400007</v>
      </c>
      <c r="EK124" s="62">
        <f t="shared" si="115"/>
        <v>9499.2569546300001</v>
      </c>
      <c r="EL124" s="62">
        <f t="shared" si="115"/>
        <v>9695.2803183399992</v>
      </c>
      <c r="EM124" s="62">
        <f t="shared" si="115"/>
        <v>10264.862428029999</v>
      </c>
      <c r="EN124" s="62">
        <f t="shared" si="115"/>
        <v>8917.2370196299998</v>
      </c>
      <c r="EO124" s="62">
        <f t="shared" si="115"/>
        <v>11080.863434000001</v>
      </c>
      <c r="EP124" s="62">
        <f t="shared" si="115"/>
        <v>11546.856092280001</v>
      </c>
      <c r="EQ124" s="62">
        <f t="shared" si="115"/>
        <v>9331.5687720799997</v>
      </c>
      <c r="ER124" s="62">
        <f t="shared" si="115"/>
        <v>12894.705672210001</v>
      </c>
      <c r="ES124" s="62">
        <f t="shared" si="115"/>
        <v>15218.83504211</v>
      </c>
      <c r="ET124" s="62">
        <f t="shared" si="115"/>
        <v>15153.479399309999</v>
      </c>
      <c r="EU124" s="62">
        <f t="shared" si="115"/>
        <v>9369.8926407100007</v>
      </c>
      <c r="EV124" s="62">
        <f t="shared" si="115"/>
        <v>18675.153741149999</v>
      </c>
      <c r="EW124" s="62">
        <f t="shared" si="115"/>
        <v>12413.222189120001</v>
      </c>
      <c r="EX124" s="62">
        <f t="shared" si="115"/>
        <v>15984.877087880001</v>
      </c>
      <c r="EY124" s="62">
        <f t="shared" si="115"/>
        <v>9276.7461002700002</v>
      </c>
      <c r="EZ124" s="62">
        <f t="shared" si="115"/>
        <v>16032.448309290001</v>
      </c>
      <c r="FA124" s="62">
        <f t="shared" si="115"/>
        <v>9566.6762404300007</v>
      </c>
      <c r="FB124" s="62">
        <f t="shared" si="115"/>
        <v>11521.2246369</v>
      </c>
      <c r="FC124" s="62">
        <f t="shared" si="115"/>
        <v>8968.3851955299997</v>
      </c>
      <c r="FD124" s="62">
        <f t="shared" si="115"/>
        <v>10599.748499359999</v>
      </c>
      <c r="FE124" s="62">
        <f t="shared" si="115"/>
        <v>17397.452961120001</v>
      </c>
      <c r="FF124" s="62">
        <f t="shared" si="115"/>
        <v>14136.617602869999</v>
      </c>
      <c r="FG124" s="62">
        <f t="shared" si="115"/>
        <v>16829.274739230001</v>
      </c>
      <c r="FH124" s="62">
        <f t="shared" si="115"/>
        <v>17791.32695766</v>
      </c>
      <c r="FI124" s="62">
        <f t="shared" si="115"/>
        <v>8946.5045231000004</v>
      </c>
      <c r="FJ124" s="62">
        <f t="shared" si="115"/>
        <v>8807.3121669299999</v>
      </c>
      <c r="FK124" s="62">
        <f t="shared" si="115"/>
        <v>8802.2439738899993</v>
      </c>
      <c r="FL124" s="62">
        <f t="shared" si="115"/>
        <v>8585.6659767100009</v>
      </c>
      <c r="FM124" s="62">
        <f t="shared" si="115"/>
        <v>8627.9139187399996</v>
      </c>
      <c r="FN124" s="62">
        <f t="shared" si="115"/>
        <v>8669.7231251600006</v>
      </c>
      <c r="FO124" s="62">
        <f t="shared" si="115"/>
        <v>9257.8890735700006</v>
      </c>
      <c r="FP124" s="62">
        <f t="shared" si="115"/>
        <v>8948.899034</v>
      </c>
      <c r="FQ124" s="62">
        <f t="shared" si="115"/>
        <v>9230.7700731500008</v>
      </c>
      <c r="FR124" s="62">
        <f t="shared" si="115"/>
        <v>15336.97112944</v>
      </c>
      <c r="FS124" s="62">
        <f t="shared" si="115"/>
        <v>14664.50683944</v>
      </c>
      <c r="FT124" s="62">
        <f t="shared" si="115"/>
        <v>18704.300277539998</v>
      </c>
      <c r="FU124" s="62">
        <f t="shared" si="115"/>
        <v>9726.4021411499998</v>
      </c>
      <c r="FV124" s="62">
        <f t="shared" si="115"/>
        <v>9606.6993837099999</v>
      </c>
      <c r="FW124" s="62">
        <f t="shared" si="115"/>
        <v>15091.42644949</v>
      </c>
      <c r="FX124" s="62">
        <f t="shared" si="115"/>
        <v>19752.482367649998</v>
      </c>
      <c r="FY124" s="7"/>
      <c r="FZ124" s="65">
        <f>AVERAGE(C124:FX124)</f>
        <v>11567.892412723386</v>
      </c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</row>
    <row r="125" spans="1:204" x14ac:dyDescent="0.2">
      <c r="A125" s="7"/>
      <c r="B125" s="7" t="s">
        <v>619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33"/>
      <c r="FZ125" s="62">
        <f>FZ124/178</f>
        <v>64.988159622041493</v>
      </c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</row>
    <row r="126" spans="1:204" x14ac:dyDescent="0.2">
      <c r="A126" s="7"/>
      <c r="B126" s="7" t="s">
        <v>620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33"/>
      <c r="FZ126" s="62"/>
      <c r="GA126" s="7"/>
      <c r="GB126" s="33"/>
      <c r="GC126" s="33"/>
      <c r="GD126" s="33"/>
      <c r="GE126" s="33"/>
      <c r="GF126" s="33"/>
      <c r="GG126" s="7"/>
      <c r="GH126" s="7"/>
      <c r="GI126" s="7"/>
      <c r="GJ126" s="7"/>
      <c r="GK126" s="7"/>
      <c r="GL126" s="7"/>
      <c r="GM126" s="7"/>
    </row>
    <row r="127" spans="1:204" x14ac:dyDescent="0.2">
      <c r="A127" s="6" t="s">
        <v>621</v>
      </c>
      <c r="B127" s="7" t="s">
        <v>622</v>
      </c>
      <c r="C127" s="18">
        <f t="shared" ref="C127:BN127" si="116">ROUND(C98,1)</f>
        <v>6569</v>
      </c>
      <c r="D127" s="18">
        <f t="shared" si="116"/>
        <v>41628.400000000001</v>
      </c>
      <c r="E127" s="18">
        <f t="shared" si="116"/>
        <v>6922.1</v>
      </c>
      <c r="F127" s="18">
        <f t="shared" si="116"/>
        <v>20539.5</v>
      </c>
      <c r="G127" s="18">
        <f t="shared" si="116"/>
        <v>1220</v>
      </c>
      <c r="H127" s="18">
        <f t="shared" si="116"/>
        <v>1109</v>
      </c>
      <c r="I127" s="18">
        <f t="shared" si="116"/>
        <v>9613.4</v>
      </c>
      <c r="J127" s="18">
        <f t="shared" si="116"/>
        <v>2356.4</v>
      </c>
      <c r="K127" s="18">
        <f t="shared" si="116"/>
        <v>268.2</v>
      </c>
      <c r="L127" s="18">
        <f t="shared" si="116"/>
        <v>2451.4</v>
      </c>
      <c r="M127" s="18">
        <f t="shared" si="116"/>
        <v>1226.9000000000001</v>
      </c>
      <c r="N127" s="18">
        <f t="shared" si="116"/>
        <v>53644.5</v>
      </c>
      <c r="O127" s="18">
        <f t="shared" si="116"/>
        <v>14278.7</v>
      </c>
      <c r="P127" s="18">
        <f t="shared" si="116"/>
        <v>273.5</v>
      </c>
      <c r="Q127" s="18">
        <f t="shared" si="116"/>
        <v>38900.6</v>
      </c>
      <c r="R127" s="18">
        <f t="shared" si="116"/>
        <v>496</v>
      </c>
      <c r="S127" s="18">
        <f t="shared" si="116"/>
        <v>1695.9</v>
      </c>
      <c r="T127" s="18">
        <f t="shared" si="116"/>
        <v>147.5</v>
      </c>
      <c r="U127" s="18">
        <f t="shared" si="116"/>
        <v>60</v>
      </c>
      <c r="V127" s="18">
        <f t="shared" si="116"/>
        <v>280.89999999999998</v>
      </c>
      <c r="W127" s="18">
        <f t="shared" si="116"/>
        <v>146.69999999999999</v>
      </c>
      <c r="X127" s="18">
        <f t="shared" si="116"/>
        <v>50</v>
      </c>
      <c r="Y127" s="18">
        <f t="shared" si="116"/>
        <v>471.4</v>
      </c>
      <c r="Z127" s="18">
        <f t="shared" si="116"/>
        <v>233.2</v>
      </c>
      <c r="AA127" s="18">
        <f t="shared" si="116"/>
        <v>31069.200000000001</v>
      </c>
      <c r="AB127" s="18">
        <f t="shared" si="116"/>
        <v>29068</v>
      </c>
      <c r="AC127" s="18">
        <f t="shared" si="116"/>
        <v>1013</v>
      </c>
      <c r="AD127" s="18">
        <f t="shared" si="116"/>
        <v>1412</v>
      </c>
      <c r="AE127" s="18">
        <f t="shared" si="116"/>
        <v>101.9</v>
      </c>
      <c r="AF127" s="18">
        <f t="shared" si="116"/>
        <v>178</v>
      </c>
      <c r="AG127" s="18">
        <f t="shared" si="116"/>
        <v>685.9</v>
      </c>
      <c r="AH127" s="18">
        <f t="shared" si="116"/>
        <v>1060</v>
      </c>
      <c r="AI127" s="18">
        <f t="shared" si="116"/>
        <v>356</v>
      </c>
      <c r="AJ127" s="18">
        <f t="shared" si="116"/>
        <v>162</v>
      </c>
      <c r="AK127" s="18">
        <f t="shared" si="116"/>
        <v>214.4</v>
      </c>
      <c r="AL127" s="18">
        <f t="shared" si="116"/>
        <v>277.7</v>
      </c>
      <c r="AM127" s="18">
        <f t="shared" si="116"/>
        <v>442.1</v>
      </c>
      <c r="AN127" s="18">
        <f t="shared" si="116"/>
        <v>354.6</v>
      </c>
      <c r="AO127" s="18">
        <f t="shared" si="116"/>
        <v>4692.7</v>
      </c>
      <c r="AP127" s="18">
        <f t="shared" si="116"/>
        <v>89091.9</v>
      </c>
      <c r="AQ127" s="18">
        <f t="shared" si="116"/>
        <v>244.5</v>
      </c>
      <c r="AR127" s="18">
        <f t="shared" si="116"/>
        <v>63812.3</v>
      </c>
      <c r="AS127" s="18">
        <f t="shared" si="116"/>
        <v>6964.4</v>
      </c>
      <c r="AT127" s="18">
        <f t="shared" si="116"/>
        <v>2249.5</v>
      </c>
      <c r="AU127" s="18">
        <f t="shared" si="116"/>
        <v>264.5</v>
      </c>
      <c r="AV127" s="18">
        <f t="shared" si="116"/>
        <v>310.5</v>
      </c>
      <c r="AW127" s="18">
        <f t="shared" si="116"/>
        <v>259</v>
      </c>
      <c r="AX127" s="18">
        <f t="shared" si="116"/>
        <v>74.5</v>
      </c>
      <c r="AY127" s="18">
        <f t="shared" si="116"/>
        <v>445.4</v>
      </c>
      <c r="AZ127" s="18">
        <f t="shared" si="116"/>
        <v>12998.8</v>
      </c>
      <c r="BA127" s="18">
        <f t="shared" si="116"/>
        <v>9198.1</v>
      </c>
      <c r="BB127" s="18">
        <f t="shared" si="116"/>
        <v>8182</v>
      </c>
      <c r="BC127" s="18">
        <f t="shared" si="116"/>
        <v>28695.599999999999</v>
      </c>
      <c r="BD127" s="18">
        <f t="shared" si="116"/>
        <v>3680</v>
      </c>
      <c r="BE127" s="18">
        <f t="shared" si="116"/>
        <v>1370.3</v>
      </c>
      <c r="BF127" s="18">
        <f t="shared" si="116"/>
        <v>24296.6</v>
      </c>
      <c r="BG127" s="18">
        <f t="shared" si="116"/>
        <v>1031.8</v>
      </c>
      <c r="BH127" s="18">
        <f t="shared" si="116"/>
        <v>563.20000000000005</v>
      </c>
      <c r="BI127" s="18">
        <f t="shared" si="116"/>
        <v>267</v>
      </c>
      <c r="BJ127" s="18">
        <f t="shared" si="116"/>
        <v>6404.8</v>
      </c>
      <c r="BK127" s="18">
        <f t="shared" si="116"/>
        <v>18638.599999999999</v>
      </c>
      <c r="BL127" s="18">
        <f t="shared" si="116"/>
        <v>168.1</v>
      </c>
      <c r="BM127" s="18">
        <f t="shared" si="116"/>
        <v>295</v>
      </c>
      <c r="BN127" s="18">
        <f t="shared" si="116"/>
        <v>3562.6</v>
      </c>
      <c r="BO127" s="18">
        <f t="shared" ref="BO127:DZ127" si="117">ROUND(BO98,1)</f>
        <v>1383.1</v>
      </c>
      <c r="BP127" s="18">
        <f t="shared" si="117"/>
        <v>204.9</v>
      </c>
      <c r="BQ127" s="18">
        <f t="shared" si="117"/>
        <v>6179.4</v>
      </c>
      <c r="BR127" s="18">
        <f t="shared" si="117"/>
        <v>4696.6000000000004</v>
      </c>
      <c r="BS127" s="18">
        <f t="shared" si="117"/>
        <v>1204.0999999999999</v>
      </c>
      <c r="BT127" s="18">
        <f t="shared" si="117"/>
        <v>439.1</v>
      </c>
      <c r="BU127" s="18">
        <f t="shared" si="117"/>
        <v>421.8</v>
      </c>
      <c r="BV127" s="18">
        <f t="shared" si="117"/>
        <v>1297.0999999999999</v>
      </c>
      <c r="BW127" s="18">
        <f t="shared" si="117"/>
        <v>2046.5</v>
      </c>
      <c r="BX127" s="18">
        <f t="shared" si="117"/>
        <v>74.8</v>
      </c>
      <c r="BY127" s="18">
        <f t="shared" si="117"/>
        <v>520</v>
      </c>
      <c r="BZ127" s="18">
        <f t="shared" si="117"/>
        <v>210.7</v>
      </c>
      <c r="CA127" s="18">
        <f t="shared" si="117"/>
        <v>161.6</v>
      </c>
      <c r="CB127" s="18">
        <f t="shared" si="117"/>
        <v>80055.7</v>
      </c>
      <c r="CC127" s="18">
        <f t="shared" si="117"/>
        <v>192</v>
      </c>
      <c r="CD127" s="18">
        <f t="shared" si="117"/>
        <v>88.5</v>
      </c>
      <c r="CE127" s="18">
        <f t="shared" si="117"/>
        <v>148.80000000000001</v>
      </c>
      <c r="CF127" s="18">
        <f t="shared" si="117"/>
        <v>144.5</v>
      </c>
      <c r="CG127" s="18">
        <f t="shared" si="117"/>
        <v>216</v>
      </c>
      <c r="CH127" s="18">
        <f t="shared" si="117"/>
        <v>110.2</v>
      </c>
      <c r="CI127" s="18">
        <f t="shared" si="117"/>
        <v>716.3</v>
      </c>
      <c r="CJ127" s="18">
        <f t="shared" si="117"/>
        <v>987.3</v>
      </c>
      <c r="CK127" s="18">
        <f t="shared" si="117"/>
        <v>4986.5</v>
      </c>
      <c r="CL127" s="18">
        <f t="shared" si="117"/>
        <v>1364.6</v>
      </c>
      <c r="CM127" s="18">
        <f t="shared" si="117"/>
        <v>780.8</v>
      </c>
      <c r="CN127" s="18">
        <f t="shared" si="117"/>
        <v>32047.9</v>
      </c>
      <c r="CO127" s="18">
        <f t="shared" si="117"/>
        <v>15134.1</v>
      </c>
      <c r="CP127" s="18">
        <f t="shared" si="117"/>
        <v>1062.4000000000001</v>
      </c>
      <c r="CQ127" s="18">
        <f t="shared" si="117"/>
        <v>925</v>
      </c>
      <c r="CR127" s="18">
        <f t="shared" si="117"/>
        <v>220</v>
      </c>
      <c r="CS127" s="18">
        <f t="shared" si="117"/>
        <v>350.7</v>
      </c>
      <c r="CT127" s="18">
        <f t="shared" si="117"/>
        <v>107.8</v>
      </c>
      <c r="CU127" s="18">
        <f t="shared" si="117"/>
        <v>83</v>
      </c>
      <c r="CV127" s="18">
        <f t="shared" si="117"/>
        <v>50</v>
      </c>
      <c r="CW127" s="18">
        <f t="shared" si="117"/>
        <v>198.2</v>
      </c>
      <c r="CX127" s="18">
        <f t="shared" si="117"/>
        <v>474.1</v>
      </c>
      <c r="CY127" s="18">
        <f t="shared" si="117"/>
        <v>50</v>
      </c>
      <c r="CZ127" s="18">
        <f t="shared" si="117"/>
        <v>2065.6999999999998</v>
      </c>
      <c r="DA127" s="18">
        <f t="shared" si="117"/>
        <v>205.5</v>
      </c>
      <c r="DB127" s="18">
        <f t="shared" si="117"/>
        <v>311.5</v>
      </c>
      <c r="DC127" s="18">
        <f t="shared" si="117"/>
        <v>152.80000000000001</v>
      </c>
      <c r="DD127" s="18">
        <f t="shared" si="117"/>
        <v>163.5</v>
      </c>
      <c r="DE127" s="18">
        <f t="shared" si="117"/>
        <v>382</v>
      </c>
      <c r="DF127" s="18">
        <f t="shared" si="117"/>
        <v>21909.9</v>
      </c>
      <c r="DG127" s="18">
        <f t="shared" si="117"/>
        <v>88.3</v>
      </c>
      <c r="DH127" s="18">
        <f t="shared" si="117"/>
        <v>2078.9</v>
      </c>
      <c r="DI127" s="18">
        <f t="shared" si="117"/>
        <v>2692.6</v>
      </c>
      <c r="DJ127" s="18">
        <f t="shared" si="117"/>
        <v>678</v>
      </c>
      <c r="DK127" s="18">
        <f t="shared" si="117"/>
        <v>467</v>
      </c>
      <c r="DL127" s="18">
        <f t="shared" si="117"/>
        <v>5884.1</v>
      </c>
      <c r="DM127" s="18">
        <f t="shared" si="117"/>
        <v>257.5</v>
      </c>
      <c r="DN127" s="18">
        <f t="shared" si="117"/>
        <v>1411.9</v>
      </c>
      <c r="DO127" s="18">
        <f t="shared" si="117"/>
        <v>3282.5</v>
      </c>
      <c r="DP127" s="18">
        <f t="shared" si="117"/>
        <v>210.5</v>
      </c>
      <c r="DQ127" s="18">
        <f t="shared" si="117"/>
        <v>798.5</v>
      </c>
      <c r="DR127" s="18">
        <f t="shared" si="117"/>
        <v>1450.2</v>
      </c>
      <c r="DS127" s="18">
        <f t="shared" si="117"/>
        <v>782.6</v>
      </c>
      <c r="DT127" s="18">
        <f t="shared" si="117"/>
        <v>160.69999999999999</v>
      </c>
      <c r="DU127" s="18">
        <f t="shared" si="117"/>
        <v>382.4</v>
      </c>
      <c r="DV127" s="18">
        <f t="shared" si="117"/>
        <v>224</v>
      </c>
      <c r="DW127" s="18">
        <f t="shared" si="117"/>
        <v>331.8</v>
      </c>
      <c r="DX127" s="18">
        <f t="shared" si="117"/>
        <v>178</v>
      </c>
      <c r="DY127" s="18">
        <f t="shared" si="117"/>
        <v>325.7</v>
      </c>
      <c r="DZ127" s="18">
        <f t="shared" si="117"/>
        <v>816</v>
      </c>
      <c r="EA127" s="18">
        <f t="shared" ref="EA127:FX127" si="118">ROUND(EA98,1)</f>
        <v>614.29999999999995</v>
      </c>
      <c r="EB127" s="18">
        <f t="shared" si="118"/>
        <v>602.79999999999995</v>
      </c>
      <c r="EC127" s="18">
        <f t="shared" si="118"/>
        <v>320.3</v>
      </c>
      <c r="ED127" s="18">
        <f t="shared" si="118"/>
        <v>1653</v>
      </c>
      <c r="EE127" s="18">
        <f t="shared" si="118"/>
        <v>186.8</v>
      </c>
      <c r="EF127" s="18">
        <f t="shared" si="118"/>
        <v>1514.5</v>
      </c>
      <c r="EG127" s="18">
        <f t="shared" si="118"/>
        <v>285</v>
      </c>
      <c r="EH127" s="18">
        <f t="shared" si="118"/>
        <v>256.60000000000002</v>
      </c>
      <c r="EI127" s="18">
        <f t="shared" si="118"/>
        <v>15769</v>
      </c>
      <c r="EJ127" s="18">
        <f t="shared" si="118"/>
        <v>9900</v>
      </c>
      <c r="EK127" s="18">
        <f t="shared" si="118"/>
        <v>699.4</v>
      </c>
      <c r="EL127" s="18">
        <f t="shared" si="118"/>
        <v>477.1</v>
      </c>
      <c r="EM127" s="18">
        <f t="shared" si="118"/>
        <v>426.7</v>
      </c>
      <c r="EN127" s="18">
        <f t="shared" si="118"/>
        <v>1000</v>
      </c>
      <c r="EO127" s="18">
        <f t="shared" si="118"/>
        <v>360.6</v>
      </c>
      <c r="EP127" s="18">
        <f t="shared" si="118"/>
        <v>406</v>
      </c>
      <c r="EQ127" s="18">
        <f t="shared" si="118"/>
        <v>2758.5</v>
      </c>
      <c r="ER127" s="18">
        <f t="shared" si="118"/>
        <v>311</v>
      </c>
      <c r="ES127" s="18">
        <f t="shared" si="118"/>
        <v>161.30000000000001</v>
      </c>
      <c r="ET127" s="18">
        <f t="shared" si="118"/>
        <v>227.1</v>
      </c>
      <c r="EU127" s="18">
        <f t="shared" si="118"/>
        <v>622.4</v>
      </c>
      <c r="EV127" s="18">
        <f t="shared" si="118"/>
        <v>81</v>
      </c>
      <c r="EW127" s="18">
        <f t="shared" si="118"/>
        <v>905.3</v>
      </c>
      <c r="EX127" s="18">
        <f t="shared" si="118"/>
        <v>191.3</v>
      </c>
      <c r="EY127" s="18">
        <f t="shared" si="118"/>
        <v>244.2</v>
      </c>
      <c r="EZ127" s="18">
        <f t="shared" si="118"/>
        <v>142.6</v>
      </c>
      <c r="FA127" s="18">
        <f t="shared" si="118"/>
        <v>3538</v>
      </c>
      <c r="FB127" s="18">
        <f t="shared" si="118"/>
        <v>347</v>
      </c>
      <c r="FC127" s="18">
        <f t="shared" si="118"/>
        <v>2104.3000000000002</v>
      </c>
      <c r="FD127" s="18">
        <f t="shared" si="118"/>
        <v>416</v>
      </c>
      <c r="FE127" s="18">
        <f t="shared" si="118"/>
        <v>101.3</v>
      </c>
      <c r="FF127" s="18">
        <f t="shared" si="118"/>
        <v>217.7</v>
      </c>
      <c r="FG127" s="18">
        <f t="shared" si="118"/>
        <v>132</v>
      </c>
      <c r="FH127" s="18">
        <f t="shared" si="118"/>
        <v>84</v>
      </c>
      <c r="FI127" s="18">
        <f t="shared" si="118"/>
        <v>1869.7</v>
      </c>
      <c r="FJ127" s="18">
        <f t="shared" si="118"/>
        <v>2049.5</v>
      </c>
      <c r="FK127" s="18">
        <f t="shared" si="118"/>
        <v>2573.5</v>
      </c>
      <c r="FL127" s="18">
        <f t="shared" si="118"/>
        <v>7929</v>
      </c>
      <c r="FM127" s="18">
        <f t="shared" si="118"/>
        <v>3767</v>
      </c>
      <c r="FN127" s="18">
        <f t="shared" si="118"/>
        <v>22067.1</v>
      </c>
      <c r="FO127" s="18">
        <f t="shared" si="118"/>
        <v>1127.3</v>
      </c>
      <c r="FP127" s="18">
        <f t="shared" si="118"/>
        <v>2365</v>
      </c>
      <c r="FQ127" s="18">
        <f t="shared" si="118"/>
        <v>1041.5</v>
      </c>
      <c r="FR127" s="18">
        <f t="shared" si="118"/>
        <v>182.5</v>
      </c>
      <c r="FS127" s="18">
        <f t="shared" si="118"/>
        <v>204</v>
      </c>
      <c r="FT127" s="18">
        <f t="shared" si="118"/>
        <v>70.3</v>
      </c>
      <c r="FU127" s="18">
        <f t="shared" si="118"/>
        <v>853.8</v>
      </c>
      <c r="FV127" s="18">
        <f t="shared" si="118"/>
        <v>721.2</v>
      </c>
      <c r="FW127" s="18">
        <f t="shared" si="118"/>
        <v>190.6</v>
      </c>
      <c r="FX127" s="18">
        <f t="shared" si="118"/>
        <v>58.2</v>
      </c>
      <c r="FY127" s="20"/>
      <c r="FZ127" s="33">
        <f>SUM(C127:FX127)</f>
        <v>859893.20000000019</v>
      </c>
      <c r="GA127" s="20"/>
      <c r="GB127" s="33"/>
      <c r="GC127" s="33"/>
      <c r="GD127" s="33"/>
      <c r="GE127" s="33"/>
      <c r="GF127" s="33"/>
      <c r="GG127" s="7"/>
      <c r="GH127" s="33"/>
      <c r="GI127" s="33"/>
      <c r="GJ127" s="33"/>
      <c r="GK127" s="33"/>
      <c r="GL127" s="33"/>
      <c r="GM127" s="33"/>
    </row>
    <row r="128" spans="1:204" x14ac:dyDescent="0.2">
      <c r="A128" s="6" t="s">
        <v>623</v>
      </c>
      <c r="B128" s="7" t="s">
        <v>624</v>
      </c>
      <c r="C128" s="7">
        <f t="shared" ref="C128:BN128" si="119">ROUND(C127*C124,2)</f>
        <v>58613047.270000003</v>
      </c>
      <c r="D128" s="7">
        <f t="shared" si="119"/>
        <v>372774600.38999999</v>
      </c>
      <c r="E128" s="7">
        <f t="shared" si="119"/>
        <v>61244209</v>
      </c>
      <c r="F128" s="7">
        <f t="shared" si="119"/>
        <v>182265208.53</v>
      </c>
      <c r="G128" s="7">
        <f t="shared" si="119"/>
        <v>11588798.460000001</v>
      </c>
      <c r="H128" s="7">
        <f t="shared" si="119"/>
        <v>10515685.1</v>
      </c>
      <c r="I128" s="7">
        <f t="shared" si="119"/>
        <v>85220949.469999999</v>
      </c>
      <c r="J128" s="7">
        <f t="shared" si="119"/>
        <v>19959863.300000001</v>
      </c>
      <c r="K128" s="7">
        <f t="shared" si="119"/>
        <v>3327562.06</v>
      </c>
      <c r="L128" s="7">
        <f t="shared" si="119"/>
        <v>22525390.010000002</v>
      </c>
      <c r="M128" s="7">
        <f t="shared" si="119"/>
        <v>11877081.039999999</v>
      </c>
      <c r="N128" s="7">
        <f t="shared" si="119"/>
        <v>494463069.18000001</v>
      </c>
      <c r="O128" s="7">
        <f t="shared" si="119"/>
        <v>128472508.01000001</v>
      </c>
      <c r="P128" s="7">
        <f t="shared" si="119"/>
        <v>3608040.08</v>
      </c>
      <c r="Q128" s="7">
        <f t="shared" si="119"/>
        <v>353324155.82999998</v>
      </c>
      <c r="R128" s="7">
        <f t="shared" si="119"/>
        <v>4387738.88</v>
      </c>
      <c r="S128" s="7">
        <f t="shared" si="119"/>
        <v>15404591.91</v>
      </c>
      <c r="T128" s="7">
        <f t="shared" si="119"/>
        <v>2308769.21</v>
      </c>
      <c r="U128" s="7">
        <f t="shared" si="119"/>
        <v>1083650.81</v>
      </c>
      <c r="V128" s="7">
        <f t="shared" si="119"/>
        <v>3331306.96</v>
      </c>
      <c r="W128" s="7">
        <f t="shared" si="119"/>
        <v>2284029.13</v>
      </c>
      <c r="X128" s="7">
        <f t="shared" si="119"/>
        <v>916703.62</v>
      </c>
      <c r="Y128" s="7">
        <f t="shared" si="119"/>
        <v>4215797.8</v>
      </c>
      <c r="Z128" s="7">
        <f t="shared" si="119"/>
        <v>3001601.03</v>
      </c>
      <c r="AA128" s="7">
        <f t="shared" si="119"/>
        <v>280310838.05000001</v>
      </c>
      <c r="AB128" s="7">
        <f t="shared" si="119"/>
        <v>268098583.83000001</v>
      </c>
      <c r="AC128" s="7">
        <f t="shared" si="119"/>
        <v>9449731.1199999992</v>
      </c>
      <c r="AD128" s="7">
        <f t="shared" si="119"/>
        <v>12727860.619999999</v>
      </c>
      <c r="AE128" s="7">
        <f t="shared" si="119"/>
        <v>1704382.03</v>
      </c>
      <c r="AF128" s="7">
        <f t="shared" si="119"/>
        <v>2702505.13</v>
      </c>
      <c r="AG128" s="7">
        <f t="shared" si="119"/>
        <v>6958211.5800000001</v>
      </c>
      <c r="AH128" s="7">
        <f t="shared" si="119"/>
        <v>9378756.6699999999</v>
      </c>
      <c r="AI128" s="7">
        <f t="shared" si="119"/>
        <v>3933605.14</v>
      </c>
      <c r="AJ128" s="7">
        <f t="shared" si="119"/>
        <v>2525469.25</v>
      </c>
      <c r="AK128" s="7">
        <f t="shared" si="119"/>
        <v>2956246.16</v>
      </c>
      <c r="AL128" s="7">
        <f t="shared" si="119"/>
        <v>3355041.63</v>
      </c>
      <c r="AM128" s="7">
        <f t="shared" si="119"/>
        <v>4420466</v>
      </c>
      <c r="AN128" s="7">
        <f t="shared" si="119"/>
        <v>4052280.44</v>
      </c>
      <c r="AO128" s="7">
        <f t="shared" si="119"/>
        <v>40869151.210000001</v>
      </c>
      <c r="AP128" s="7">
        <f t="shared" si="119"/>
        <v>809798702.23000002</v>
      </c>
      <c r="AQ128" s="7">
        <f t="shared" si="119"/>
        <v>3343187.93</v>
      </c>
      <c r="AR128" s="7">
        <f t="shared" si="119"/>
        <v>580020380.37</v>
      </c>
      <c r="AS128" s="7">
        <f t="shared" si="119"/>
        <v>66430602.32</v>
      </c>
      <c r="AT128" s="7">
        <f t="shared" si="119"/>
        <v>20813293.879999999</v>
      </c>
      <c r="AU128" s="7">
        <f t="shared" si="119"/>
        <v>3567454.12</v>
      </c>
      <c r="AV128" s="7">
        <f t="shared" si="119"/>
        <v>3885190.26</v>
      </c>
      <c r="AW128" s="7">
        <f t="shared" si="119"/>
        <v>3511441.47</v>
      </c>
      <c r="AX128" s="7">
        <f t="shared" si="119"/>
        <v>1411837</v>
      </c>
      <c r="AY128" s="7">
        <f t="shared" si="119"/>
        <v>4738415.29</v>
      </c>
      <c r="AZ128" s="7">
        <f t="shared" si="119"/>
        <v>114608212.44</v>
      </c>
      <c r="BA128" s="7">
        <f t="shared" si="119"/>
        <v>79228710.489999995</v>
      </c>
      <c r="BB128" s="7">
        <f t="shared" si="119"/>
        <v>71005654.239999995</v>
      </c>
      <c r="BC128" s="7">
        <f t="shared" si="119"/>
        <v>253459482.16</v>
      </c>
      <c r="BD128" s="7">
        <f t="shared" si="119"/>
        <v>32575788.030000001</v>
      </c>
      <c r="BE128" s="7">
        <f t="shared" si="119"/>
        <v>12859065.939999999</v>
      </c>
      <c r="BF128" s="7">
        <f t="shared" si="119"/>
        <v>216101992.69</v>
      </c>
      <c r="BG128" s="7">
        <f t="shared" si="119"/>
        <v>9725414.4499999993</v>
      </c>
      <c r="BH128" s="7">
        <f t="shared" si="119"/>
        <v>5765669.5199999996</v>
      </c>
      <c r="BI128" s="7">
        <f t="shared" si="119"/>
        <v>3488324</v>
      </c>
      <c r="BJ128" s="7">
        <f t="shared" si="119"/>
        <v>57292774.259999998</v>
      </c>
      <c r="BK128" s="7">
        <f t="shared" si="119"/>
        <v>164722753.34</v>
      </c>
      <c r="BL128" s="7">
        <f t="shared" si="119"/>
        <v>2640899.33</v>
      </c>
      <c r="BM128" s="7">
        <f t="shared" si="119"/>
        <v>3651081.57</v>
      </c>
      <c r="BN128" s="7">
        <f t="shared" si="119"/>
        <v>30252485.25</v>
      </c>
      <c r="BO128" s="7">
        <f t="shared" ref="BO128:DZ128" si="120">ROUND(BO127*BO124,2)</f>
        <v>12304098.880000001</v>
      </c>
      <c r="BP128" s="7">
        <f t="shared" si="120"/>
        <v>2955697.28</v>
      </c>
      <c r="BQ128" s="7">
        <f t="shared" si="120"/>
        <v>58510685.729999997</v>
      </c>
      <c r="BR128" s="7">
        <f t="shared" si="120"/>
        <v>41297202.350000001</v>
      </c>
      <c r="BS128" s="7">
        <f t="shared" si="120"/>
        <v>11422187.98</v>
      </c>
      <c r="BT128" s="7">
        <f t="shared" si="120"/>
        <v>4816737.74</v>
      </c>
      <c r="BU128" s="7">
        <f t="shared" si="120"/>
        <v>4737962.41</v>
      </c>
      <c r="BV128" s="7">
        <f t="shared" si="120"/>
        <v>12042470.470000001</v>
      </c>
      <c r="BW128" s="7">
        <f t="shared" si="120"/>
        <v>18734314.300000001</v>
      </c>
      <c r="BX128" s="7">
        <f t="shared" si="120"/>
        <v>1460630.13</v>
      </c>
      <c r="BY128" s="7">
        <f t="shared" si="120"/>
        <v>4925846.4000000004</v>
      </c>
      <c r="BZ128" s="7">
        <f t="shared" si="120"/>
        <v>2872711.34</v>
      </c>
      <c r="CA128" s="7">
        <f t="shared" si="120"/>
        <v>2614135.1</v>
      </c>
      <c r="CB128" s="7">
        <f t="shared" si="120"/>
        <v>721735139.15999997</v>
      </c>
      <c r="CC128" s="7">
        <f t="shared" si="120"/>
        <v>2718341.48</v>
      </c>
      <c r="CD128" s="7">
        <f t="shared" si="120"/>
        <v>1491300.87</v>
      </c>
      <c r="CE128" s="7">
        <f t="shared" si="120"/>
        <v>2309487.63</v>
      </c>
      <c r="CF128" s="7">
        <f t="shared" si="120"/>
        <v>2193652.35</v>
      </c>
      <c r="CG128" s="7">
        <f t="shared" si="120"/>
        <v>2934697.9</v>
      </c>
      <c r="CH128" s="7">
        <f t="shared" si="120"/>
        <v>1832761.14</v>
      </c>
      <c r="CI128" s="7">
        <f t="shared" si="120"/>
        <v>6534214.3499999996</v>
      </c>
      <c r="CJ128" s="7">
        <f t="shared" si="120"/>
        <v>9326863.1300000008</v>
      </c>
      <c r="CK128" s="7">
        <f t="shared" si="120"/>
        <v>45478403.420000002</v>
      </c>
      <c r="CL128" s="7">
        <f t="shared" si="120"/>
        <v>13061215.470000001</v>
      </c>
      <c r="CM128" s="7">
        <f t="shared" si="120"/>
        <v>7810910.79</v>
      </c>
      <c r="CN128" s="7">
        <f t="shared" si="120"/>
        <v>278351753.01999998</v>
      </c>
      <c r="CO128" s="7">
        <f t="shared" si="120"/>
        <v>131268357.69</v>
      </c>
      <c r="CP128" s="7">
        <f t="shared" si="120"/>
        <v>10217884.02</v>
      </c>
      <c r="CQ128" s="7">
        <f t="shared" si="120"/>
        <v>8674346.4900000002</v>
      </c>
      <c r="CR128" s="7">
        <f t="shared" si="120"/>
        <v>3047307.19</v>
      </c>
      <c r="CS128" s="7">
        <f t="shared" si="120"/>
        <v>3958238.34</v>
      </c>
      <c r="CT128" s="7">
        <f t="shared" si="120"/>
        <v>1796171.33</v>
      </c>
      <c r="CU128" s="7">
        <f t="shared" si="120"/>
        <v>746711.77</v>
      </c>
      <c r="CV128" s="7">
        <f t="shared" si="120"/>
        <v>875200.38</v>
      </c>
      <c r="CW128" s="7">
        <f t="shared" si="120"/>
        <v>2877522.34</v>
      </c>
      <c r="CX128" s="7">
        <f t="shared" si="120"/>
        <v>4738474.71</v>
      </c>
      <c r="CY128" s="7">
        <f t="shared" si="120"/>
        <v>924312.54</v>
      </c>
      <c r="CZ128" s="7">
        <f t="shared" si="120"/>
        <v>18109640.93</v>
      </c>
      <c r="DA128" s="7">
        <f t="shared" si="120"/>
        <v>2954261.64</v>
      </c>
      <c r="DB128" s="7">
        <f t="shared" si="120"/>
        <v>3759530.13</v>
      </c>
      <c r="DC128" s="7">
        <f t="shared" si="120"/>
        <v>2455808.2200000002</v>
      </c>
      <c r="DD128" s="7">
        <f t="shared" si="120"/>
        <v>2564161.34</v>
      </c>
      <c r="DE128" s="7">
        <f t="shared" si="120"/>
        <v>4227394.03</v>
      </c>
      <c r="DF128" s="7">
        <f t="shared" si="120"/>
        <v>184371184.78</v>
      </c>
      <c r="DG128" s="7">
        <f t="shared" si="120"/>
        <v>1612848.18</v>
      </c>
      <c r="DH128" s="7">
        <f t="shared" si="120"/>
        <v>17855190.199999999</v>
      </c>
      <c r="DI128" s="7">
        <f t="shared" si="120"/>
        <v>23012317.219999999</v>
      </c>
      <c r="DJ128" s="7">
        <f t="shared" si="120"/>
        <v>6619439.4699999997</v>
      </c>
      <c r="DK128" s="7">
        <f t="shared" si="120"/>
        <v>4679948.4000000004</v>
      </c>
      <c r="DL128" s="7">
        <f t="shared" si="120"/>
        <v>52493196.049999997</v>
      </c>
      <c r="DM128" s="7">
        <f t="shared" si="120"/>
        <v>3704698.19</v>
      </c>
      <c r="DN128" s="7">
        <f t="shared" si="120"/>
        <v>13034095.210000001</v>
      </c>
      <c r="DO128" s="7">
        <f t="shared" si="120"/>
        <v>28835024.359999999</v>
      </c>
      <c r="DP128" s="7">
        <f t="shared" si="120"/>
        <v>3111764.76</v>
      </c>
      <c r="DQ128" s="7">
        <f t="shared" si="120"/>
        <v>7705583</v>
      </c>
      <c r="DR128" s="7">
        <f t="shared" si="120"/>
        <v>12931174.720000001</v>
      </c>
      <c r="DS128" s="7">
        <f t="shared" si="120"/>
        <v>7361968.8399999999</v>
      </c>
      <c r="DT128" s="7">
        <f t="shared" si="120"/>
        <v>2542896.5699999998</v>
      </c>
      <c r="DU128" s="7">
        <f t="shared" si="120"/>
        <v>4161527.36</v>
      </c>
      <c r="DV128" s="7">
        <f t="shared" si="120"/>
        <v>3096829.68</v>
      </c>
      <c r="DW128" s="7">
        <f t="shared" si="120"/>
        <v>3856440.53</v>
      </c>
      <c r="DX128" s="7">
        <f t="shared" si="120"/>
        <v>3074224.37</v>
      </c>
      <c r="DY128" s="7">
        <f t="shared" si="120"/>
        <v>4242260.3600000003</v>
      </c>
      <c r="DZ128" s="7">
        <f t="shared" si="120"/>
        <v>8228450.3200000003</v>
      </c>
      <c r="EA128" s="7">
        <f t="shared" ref="EA128:FX128" si="121">ROUND(EA127*EA124,2)</f>
        <v>6301754.6799999997</v>
      </c>
      <c r="EB128" s="7">
        <f t="shared" si="121"/>
        <v>5780670.8300000001</v>
      </c>
      <c r="EC128" s="7">
        <f t="shared" si="121"/>
        <v>3613478.24</v>
      </c>
      <c r="ED128" s="7">
        <f t="shared" si="121"/>
        <v>20253710.48</v>
      </c>
      <c r="EE128" s="7">
        <f t="shared" si="121"/>
        <v>2690835.57</v>
      </c>
      <c r="EF128" s="7">
        <f t="shared" si="121"/>
        <v>13350643.08</v>
      </c>
      <c r="EG128" s="7">
        <f t="shared" si="121"/>
        <v>3262165.94</v>
      </c>
      <c r="EH128" s="7">
        <f t="shared" si="121"/>
        <v>3171619.4</v>
      </c>
      <c r="EI128" s="7">
        <f t="shared" si="121"/>
        <v>135741647.68000001</v>
      </c>
      <c r="EJ128" s="7">
        <f t="shared" si="121"/>
        <v>84370333.980000004</v>
      </c>
      <c r="EK128" s="7">
        <f t="shared" si="121"/>
        <v>6643780.3099999996</v>
      </c>
      <c r="EL128" s="7">
        <f t="shared" si="121"/>
        <v>4625618.24</v>
      </c>
      <c r="EM128" s="7">
        <f t="shared" si="121"/>
        <v>4380016.8</v>
      </c>
      <c r="EN128" s="7">
        <f t="shared" si="121"/>
        <v>8917237.0199999996</v>
      </c>
      <c r="EO128" s="7">
        <f t="shared" si="121"/>
        <v>3995759.35</v>
      </c>
      <c r="EP128" s="7">
        <f t="shared" si="121"/>
        <v>4688023.57</v>
      </c>
      <c r="EQ128" s="7">
        <f t="shared" si="121"/>
        <v>25741132.460000001</v>
      </c>
      <c r="ER128" s="7">
        <f t="shared" si="121"/>
        <v>4010253.46</v>
      </c>
      <c r="ES128" s="7">
        <f t="shared" si="121"/>
        <v>2454798.09</v>
      </c>
      <c r="ET128" s="7">
        <f t="shared" si="121"/>
        <v>3441355.17</v>
      </c>
      <c r="EU128" s="7">
        <f t="shared" si="121"/>
        <v>5831821.1799999997</v>
      </c>
      <c r="EV128" s="7">
        <f t="shared" si="121"/>
        <v>1512687.45</v>
      </c>
      <c r="EW128" s="7">
        <f t="shared" si="121"/>
        <v>11237690.050000001</v>
      </c>
      <c r="EX128" s="7">
        <f t="shared" si="121"/>
        <v>3057906.99</v>
      </c>
      <c r="EY128" s="7">
        <f t="shared" si="121"/>
        <v>2265381.4</v>
      </c>
      <c r="EZ128" s="7">
        <f t="shared" si="121"/>
        <v>2286227.13</v>
      </c>
      <c r="FA128" s="7">
        <f t="shared" si="121"/>
        <v>33846900.539999999</v>
      </c>
      <c r="FB128" s="7">
        <f t="shared" si="121"/>
        <v>3997864.95</v>
      </c>
      <c r="FC128" s="7">
        <f t="shared" si="121"/>
        <v>18872172.969999999</v>
      </c>
      <c r="FD128" s="7">
        <f t="shared" si="121"/>
        <v>4409495.38</v>
      </c>
      <c r="FE128" s="7">
        <f t="shared" si="121"/>
        <v>1762361.98</v>
      </c>
      <c r="FF128" s="7">
        <f t="shared" si="121"/>
        <v>3077541.65</v>
      </c>
      <c r="FG128" s="7">
        <f t="shared" si="121"/>
        <v>2221464.27</v>
      </c>
      <c r="FH128" s="7">
        <f t="shared" si="121"/>
        <v>1494471.46</v>
      </c>
      <c r="FI128" s="7">
        <f t="shared" si="121"/>
        <v>16727279.51</v>
      </c>
      <c r="FJ128" s="7">
        <f t="shared" si="121"/>
        <v>18050586.289999999</v>
      </c>
      <c r="FK128" s="7">
        <f t="shared" si="121"/>
        <v>22652574.870000001</v>
      </c>
      <c r="FL128" s="7">
        <f t="shared" si="121"/>
        <v>68075745.530000001</v>
      </c>
      <c r="FM128" s="7">
        <f t="shared" si="121"/>
        <v>32501351.73</v>
      </c>
      <c r="FN128" s="7">
        <f t="shared" si="121"/>
        <v>191315647.18000001</v>
      </c>
      <c r="FO128" s="7">
        <f t="shared" si="121"/>
        <v>10436418.35</v>
      </c>
      <c r="FP128" s="7">
        <f t="shared" si="121"/>
        <v>21164146.219999999</v>
      </c>
      <c r="FQ128" s="7">
        <f t="shared" si="121"/>
        <v>9613847.0299999993</v>
      </c>
      <c r="FR128" s="7">
        <f t="shared" si="121"/>
        <v>2798997.23</v>
      </c>
      <c r="FS128" s="7">
        <f t="shared" si="121"/>
        <v>2991559.4</v>
      </c>
      <c r="FT128" s="7">
        <f t="shared" si="121"/>
        <v>1314912.31</v>
      </c>
      <c r="FU128" s="7">
        <f t="shared" si="121"/>
        <v>8304402.1500000004</v>
      </c>
      <c r="FV128" s="7">
        <f t="shared" si="121"/>
        <v>6928351.5999999996</v>
      </c>
      <c r="FW128" s="7">
        <f t="shared" si="121"/>
        <v>2876425.88</v>
      </c>
      <c r="FX128" s="7">
        <f t="shared" si="121"/>
        <v>1149594.47</v>
      </c>
      <c r="FY128" s="7"/>
      <c r="FZ128" s="7">
        <f>SUM(C128:FX128)</f>
        <v>7799466766.4999971</v>
      </c>
      <c r="GA128" s="7"/>
      <c r="GB128" s="7"/>
      <c r="GC128" s="62"/>
      <c r="GD128" s="62"/>
      <c r="GE128" s="62"/>
      <c r="GF128" s="62"/>
      <c r="GG128" s="7"/>
      <c r="GH128" s="7"/>
      <c r="GI128" s="7"/>
      <c r="GJ128" s="7"/>
      <c r="GK128" s="7"/>
      <c r="GL128" s="7"/>
      <c r="GM128" s="7"/>
    </row>
    <row r="129" spans="1:256" x14ac:dyDescent="0.2">
      <c r="A129" s="7"/>
      <c r="B129" s="7" t="s">
        <v>625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GA129" s="20"/>
      <c r="GB129" s="62"/>
      <c r="GC129" s="62"/>
      <c r="GD129" s="62"/>
      <c r="GE129" s="62"/>
      <c r="GF129" s="62"/>
      <c r="GG129" s="7"/>
      <c r="GH129" s="7"/>
      <c r="GI129" s="7"/>
      <c r="GJ129" s="7"/>
      <c r="GK129" s="7"/>
      <c r="GL129" s="7"/>
      <c r="GM129" s="7"/>
    </row>
    <row r="130" spans="1:256" x14ac:dyDescent="0.2">
      <c r="A130" s="6" t="s">
        <v>602</v>
      </c>
      <c r="B130" s="7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7"/>
      <c r="GA130" s="20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</row>
    <row r="131" spans="1:256" ht="15.75" x14ac:dyDescent="0.25">
      <c r="A131" s="7"/>
      <c r="B131" s="44" t="s">
        <v>626</v>
      </c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  <c r="CE131" s="86"/>
      <c r="CF131" s="86"/>
      <c r="CG131" s="86"/>
      <c r="CH131" s="86"/>
      <c r="CI131" s="86"/>
      <c r="CJ131" s="86"/>
      <c r="CK131" s="86"/>
      <c r="CL131" s="86"/>
      <c r="CM131" s="86"/>
      <c r="CN131" s="86"/>
      <c r="CO131" s="86"/>
      <c r="CP131" s="86"/>
      <c r="CQ131" s="86"/>
      <c r="CR131" s="86"/>
      <c r="CS131" s="86"/>
      <c r="CT131" s="86"/>
      <c r="CU131" s="86"/>
      <c r="CV131" s="86"/>
      <c r="CW131" s="86"/>
      <c r="CX131" s="86"/>
      <c r="CY131" s="86"/>
      <c r="CZ131" s="86"/>
      <c r="DA131" s="86"/>
      <c r="DB131" s="86"/>
      <c r="DC131" s="86"/>
      <c r="DD131" s="86"/>
      <c r="DE131" s="86"/>
      <c r="DF131" s="86"/>
      <c r="DG131" s="86"/>
      <c r="DH131" s="86"/>
      <c r="DI131" s="86"/>
      <c r="DJ131" s="86"/>
      <c r="DK131" s="86"/>
      <c r="DL131" s="86"/>
      <c r="DM131" s="86"/>
      <c r="DN131" s="86"/>
      <c r="DO131" s="86"/>
      <c r="DP131" s="86"/>
      <c r="DQ131" s="86"/>
      <c r="DR131" s="86"/>
      <c r="DS131" s="86"/>
      <c r="DT131" s="86"/>
      <c r="DU131" s="86"/>
      <c r="DV131" s="86"/>
      <c r="DW131" s="86"/>
      <c r="DX131" s="86"/>
      <c r="DY131" s="86"/>
      <c r="DZ131" s="86"/>
      <c r="EA131" s="86"/>
      <c r="EB131" s="86"/>
      <c r="EC131" s="86"/>
      <c r="ED131" s="86"/>
      <c r="EE131" s="86"/>
      <c r="EF131" s="86"/>
      <c r="EG131" s="86"/>
      <c r="EH131" s="86"/>
      <c r="EI131" s="86"/>
      <c r="EJ131" s="86"/>
      <c r="EK131" s="86"/>
      <c r="EL131" s="86"/>
      <c r="EM131" s="86"/>
      <c r="EN131" s="86"/>
      <c r="EO131" s="86"/>
      <c r="EP131" s="86"/>
      <c r="EQ131" s="86"/>
      <c r="ER131" s="86"/>
      <c r="ES131" s="86"/>
      <c r="ET131" s="86"/>
      <c r="EU131" s="86"/>
      <c r="EV131" s="86"/>
      <c r="EW131" s="86"/>
      <c r="EX131" s="86"/>
      <c r="EY131" s="86"/>
      <c r="EZ131" s="86"/>
      <c r="FA131" s="86"/>
      <c r="FB131" s="86"/>
      <c r="FC131" s="86"/>
      <c r="FD131" s="86"/>
      <c r="FE131" s="86"/>
      <c r="FF131" s="86"/>
      <c r="FG131" s="86"/>
      <c r="FH131" s="86"/>
      <c r="FI131" s="86"/>
      <c r="FJ131" s="86"/>
      <c r="FK131" s="86"/>
      <c r="FL131" s="86"/>
      <c r="FM131" s="86"/>
      <c r="FN131" s="86"/>
      <c r="FO131" s="86"/>
      <c r="FP131" s="86"/>
      <c r="FQ131" s="86"/>
      <c r="FR131" s="86"/>
      <c r="FS131" s="86"/>
      <c r="FT131" s="86"/>
      <c r="FU131" s="86"/>
      <c r="FV131" s="86"/>
      <c r="FW131" s="86"/>
      <c r="FX131" s="86"/>
      <c r="FY131" s="7"/>
      <c r="FZ131" s="7"/>
      <c r="GA131" s="20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27"/>
      <c r="GO131" s="27"/>
      <c r="GP131" s="27"/>
    </row>
    <row r="132" spans="1:256" x14ac:dyDescent="0.2">
      <c r="A132" s="6" t="s">
        <v>627</v>
      </c>
      <c r="B132" s="7" t="s">
        <v>628</v>
      </c>
      <c r="C132" s="28">
        <f t="shared" ref="C132:BN132" si="122">C16</f>
        <v>2511</v>
      </c>
      <c r="D132" s="28">
        <f t="shared" si="122"/>
        <v>9785</v>
      </c>
      <c r="E132" s="28">
        <f t="shared" si="122"/>
        <v>2809</v>
      </c>
      <c r="F132" s="28">
        <f t="shared" si="122"/>
        <v>3989</v>
      </c>
      <c r="G132" s="28">
        <f t="shared" si="122"/>
        <v>189</v>
      </c>
      <c r="H132" s="28">
        <f t="shared" si="122"/>
        <v>169</v>
      </c>
      <c r="I132" s="28">
        <f t="shared" si="122"/>
        <v>4032</v>
      </c>
      <c r="J132" s="28">
        <f t="shared" si="122"/>
        <v>831</v>
      </c>
      <c r="K132" s="28">
        <f t="shared" si="122"/>
        <v>83</v>
      </c>
      <c r="L132" s="28">
        <f t="shared" si="122"/>
        <v>732</v>
      </c>
      <c r="M132" s="28">
        <f t="shared" si="122"/>
        <v>521</v>
      </c>
      <c r="N132" s="28">
        <f t="shared" si="122"/>
        <v>8671</v>
      </c>
      <c r="O132" s="28">
        <f t="shared" si="122"/>
        <v>1022</v>
      </c>
      <c r="P132" s="28">
        <f t="shared" si="122"/>
        <v>65</v>
      </c>
      <c r="Q132" s="28">
        <f t="shared" si="122"/>
        <v>17070</v>
      </c>
      <c r="R132" s="28">
        <f t="shared" si="122"/>
        <v>839</v>
      </c>
      <c r="S132" s="28">
        <f t="shared" si="122"/>
        <v>529</v>
      </c>
      <c r="T132" s="28">
        <f t="shared" si="122"/>
        <v>57</v>
      </c>
      <c r="U132" s="28">
        <f t="shared" si="122"/>
        <v>26</v>
      </c>
      <c r="V132" s="28">
        <f t="shared" si="122"/>
        <v>100</v>
      </c>
      <c r="W132" s="28">
        <f t="shared" si="122"/>
        <v>70</v>
      </c>
      <c r="X132" s="28">
        <f t="shared" si="122"/>
        <v>14</v>
      </c>
      <c r="Y132" s="28">
        <f t="shared" si="122"/>
        <v>276</v>
      </c>
      <c r="Z132" s="28">
        <f t="shared" si="122"/>
        <v>60</v>
      </c>
      <c r="AA132" s="28">
        <f t="shared" si="122"/>
        <v>5295</v>
      </c>
      <c r="AB132" s="28">
        <f t="shared" si="122"/>
        <v>3397</v>
      </c>
      <c r="AC132" s="28">
        <f t="shared" si="122"/>
        <v>123</v>
      </c>
      <c r="AD132" s="28">
        <f t="shared" si="122"/>
        <v>283</v>
      </c>
      <c r="AE132" s="28">
        <f t="shared" si="122"/>
        <v>20</v>
      </c>
      <c r="AF132" s="28">
        <f t="shared" si="122"/>
        <v>34</v>
      </c>
      <c r="AG132" s="28">
        <f t="shared" si="122"/>
        <v>74</v>
      </c>
      <c r="AH132" s="28">
        <f t="shared" si="122"/>
        <v>356</v>
      </c>
      <c r="AI132" s="28">
        <f t="shared" si="122"/>
        <v>129</v>
      </c>
      <c r="AJ132" s="28">
        <f t="shared" si="122"/>
        <v>71</v>
      </c>
      <c r="AK132" s="28">
        <f t="shared" si="122"/>
        <v>106</v>
      </c>
      <c r="AL132" s="28">
        <f t="shared" si="122"/>
        <v>109</v>
      </c>
      <c r="AM132" s="28">
        <f t="shared" si="122"/>
        <v>175</v>
      </c>
      <c r="AN132" s="28">
        <f t="shared" si="122"/>
        <v>104</v>
      </c>
      <c r="AO132" s="28">
        <f t="shared" si="122"/>
        <v>1189</v>
      </c>
      <c r="AP132" s="28">
        <f t="shared" si="122"/>
        <v>30699</v>
      </c>
      <c r="AQ132" s="28">
        <f t="shared" si="122"/>
        <v>74</v>
      </c>
      <c r="AR132" s="28">
        <f t="shared" si="122"/>
        <v>3849</v>
      </c>
      <c r="AS132" s="28">
        <f t="shared" si="122"/>
        <v>1103</v>
      </c>
      <c r="AT132" s="28">
        <f t="shared" si="122"/>
        <v>221</v>
      </c>
      <c r="AU132" s="28">
        <f t="shared" si="122"/>
        <v>48</v>
      </c>
      <c r="AV132" s="28">
        <f t="shared" si="122"/>
        <v>107</v>
      </c>
      <c r="AW132" s="28">
        <f t="shared" si="122"/>
        <v>42</v>
      </c>
      <c r="AX132" s="28">
        <f t="shared" si="122"/>
        <v>32</v>
      </c>
      <c r="AY132" s="28">
        <f t="shared" si="122"/>
        <v>133</v>
      </c>
      <c r="AZ132" s="28">
        <f t="shared" si="122"/>
        <v>5157</v>
      </c>
      <c r="BA132" s="28">
        <f t="shared" si="122"/>
        <v>2317</v>
      </c>
      <c r="BB132" s="28">
        <f t="shared" si="122"/>
        <v>2184</v>
      </c>
      <c r="BC132" s="28">
        <f t="shared" si="122"/>
        <v>8604</v>
      </c>
      <c r="BD132" s="28">
        <f t="shared" si="122"/>
        <v>170</v>
      </c>
      <c r="BE132" s="28">
        <f t="shared" si="122"/>
        <v>215</v>
      </c>
      <c r="BF132" s="28">
        <f t="shared" si="122"/>
        <v>1507</v>
      </c>
      <c r="BG132" s="28">
        <f t="shared" si="122"/>
        <v>224</v>
      </c>
      <c r="BH132" s="28">
        <f t="shared" si="122"/>
        <v>65</v>
      </c>
      <c r="BI132" s="28">
        <f t="shared" si="122"/>
        <v>101</v>
      </c>
      <c r="BJ132" s="28">
        <f t="shared" si="122"/>
        <v>387</v>
      </c>
      <c r="BK132" s="28">
        <f t="shared" si="122"/>
        <v>3764</v>
      </c>
      <c r="BL132" s="28">
        <f t="shared" si="122"/>
        <v>24</v>
      </c>
      <c r="BM132" s="28">
        <f t="shared" si="122"/>
        <v>92</v>
      </c>
      <c r="BN132" s="28">
        <f t="shared" si="122"/>
        <v>1087</v>
      </c>
      <c r="BO132" s="28">
        <f t="shared" ref="BO132:DZ132" si="123">BO16</f>
        <v>366</v>
      </c>
      <c r="BP132" s="28">
        <f t="shared" si="123"/>
        <v>82</v>
      </c>
      <c r="BQ132" s="28">
        <f t="shared" si="123"/>
        <v>1279</v>
      </c>
      <c r="BR132" s="28">
        <f t="shared" si="123"/>
        <v>1093</v>
      </c>
      <c r="BS132" s="28">
        <f t="shared" si="123"/>
        <v>465</v>
      </c>
      <c r="BT132" s="28">
        <f t="shared" si="123"/>
        <v>61</v>
      </c>
      <c r="BU132" s="28">
        <f t="shared" si="123"/>
        <v>78</v>
      </c>
      <c r="BV132" s="28">
        <f t="shared" si="123"/>
        <v>219</v>
      </c>
      <c r="BW132" s="28">
        <f t="shared" si="123"/>
        <v>217</v>
      </c>
      <c r="BX132" s="28">
        <f t="shared" si="123"/>
        <v>14</v>
      </c>
      <c r="BY132" s="28">
        <f t="shared" si="123"/>
        <v>256</v>
      </c>
      <c r="BZ132" s="28">
        <f t="shared" si="123"/>
        <v>55</v>
      </c>
      <c r="CA132" s="28">
        <f t="shared" si="123"/>
        <v>33</v>
      </c>
      <c r="CB132" s="28">
        <f t="shared" si="123"/>
        <v>13384</v>
      </c>
      <c r="CC132" s="28">
        <f t="shared" si="123"/>
        <v>49</v>
      </c>
      <c r="CD132" s="28">
        <f t="shared" si="123"/>
        <v>17</v>
      </c>
      <c r="CE132" s="28">
        <f t="shared" si="123"/>
        <v>25</v>
      </c>
      <c r="CF132" s="28">
        <f t="shared" si="123"/>
        <v>41</v>
      </c>
      <c r="CG132" s="28">
        <f t="shared" si="123"/>
        <v>63</v>
      </c>
      <c r="CH132" s="28">
        <f t="shared" si="123"/>
        <v>36</v>
      </c>
      <c r="CI132" s="28">
        <f t="shared" si="123"/>
        <v>281</v>
      </c>
      <c r="CJ132" s="28">
        <f t="shared" si="123"/>
        <v>280</v>
      </c>
      <c r="CK132" s="28">
        <f t="shared" si="123"/>
        <v>852</v>
      </c>
      <c r="CL132" s="28">
        <f t="shared" si="123"/>
        <v>250</v>
      </c>
      <c r="CM132" s="28">
        <f t="shared" si="123"/>
        <v>180</v>
      </c>
      <c r="CN132" s="28">
        <f t="shared" si="123"/>
        <v>4931</v>
      </c>
      <c r="CO132" s="28">
        <f t="shared" si="123"/>
        <v>2428</v>
      </c>
      <c r="CP132" s="28">
        <f t="shared" si="123"/>
        <v>198</v>
      </c>
      <c r="CQ132" s="28">
        <f t="shared" si="123"/>
        <v>352</v>
      </c>
      <c r="CR132" s="28">
        <f t="shared" si="123"/>
        <v>69</v>
      </c>
      <c r="CS132" s="28">
        <f t="shared" si="123"/>
        <v>80</v>
      </c>
      <c r="CT132" s="28">
        <f t="shared" si="123"/>
        <v>54</v>
      </c>
      <c r="CU132" s="28">
        <f t="shared" si="123"/>
        <v>68</v>
      </c>
      <c r="CV132" s="28">
        <f t="shared" si="123"/>
        <v>4</v>
      </c>
      <c r="CW132" s="28">
        <f t="shared" si="123"/>
        <v>53</v>
      </c>
      <c r="CX132" s="28">
        <f t="shared" si="123"/>
        <v>117</v>
      </c>
      <c r="CY132" s="28">
        <f t="shared" si="123"/>
        <v>14</v>
      </c>
      <c r="CZ132" s="28">
        <f t="shared" si="123"/>
        <v>677</v>
      </c>
      <c r="DA132" s="28">
        <f t="shared" si="123"/>
        <v>36</v>
      </c>
      <c r="DB132" s="28">
        <f t="shared" si="123"/>
        <v>59</v>
      </c>
      <c r="DC132" s="28">
        <f t="shared" si="123"/>
        <v>28</v>
      </c>
      <c r="DD132" s="28">
        <f t="shared" si="123"/>
        <v>41</v>
      </c>
      <c r="DE132" s="28">
        <f t="shared" si="123"/>
        <v>34</v>
      </c>
      <c r="DF132" s="28">
        <f t="shared" si="123"/>
        <v>5994</v>
      </c>
      <c r="DG132" s="28">
        <f t="shared" si="123"/>
        <v>20</v>
      </c>
      <c r="DH132" s="28">
        <f t="shared" si="123"/>
        <v>548</v>
      </c>
      <c r="DI132" s="28">
        <f t="shared" si="123"/>
        <v>1006</v>
      </c>
      <c r="DJ132" s="28">
        <f t="shared" si="123"/>
        <v>126</v>
      </c>
      <c r="DK132" s="28">
        <f t="shared" si="123"/>
        <v>172</v>
      </c>
      <c r="DL132" s="28">
        <f t="shared" si="123"/>
        <v>1818</v>
      </c>
      <c r="DM132" s="28">
        <f t="shared" si="123"/>
        <v>81</v>
      </c>
      <c r="DN132" s="28">
        <f t="shared" si="123"/>
        <v>418</v>
      </c>
      <c r="DO132" s="28">
        <f t="shared" si="123"/>
        <v>925</v>
      </c>
      <c r="DP132" s="28">
        <f t="shared" si="123"/>
        <v>47</v>
      </c>
      <c r="DQ132" s="28">
        <f t="shared" si="123"/>
        <v>162</v>
      </c>
      <c r="DR132" s="28">
        <f t="shared" si="123"/>
        <v>640</v>
      </c>
      <c r="DS132" s="28">
        <f t="shared" si="123"/>
        <v>342</v>
      </c>
      <c r="DT132" s="28">
        <f t="shared" si="123"/>
        <v>72</v>
      </c>
      <c r="DU132" s="28">
        <f t="shared" si="123"/>
        <v>128</v>
      </c>
      <c r="DV132" s="28">
        <f t="shared" si="123"/>
        <v>56</v>
      </c>
      <c r="DW132" s="28">
        <f t="shared" si="123"/>
        <v>91</v>
      </c>
      <c r="DX132" s="28">
        <f t="shared" si="123"/>
        <v>33</v>
      </c>
      <c r="DY132" s="28">
        <f t="shared" si="123"/>
        <v>27</v>
      </c>
      <c r="DZ132" s="28">
        <f t="shared" si="123"/>
        <v>74</v>
      </c>
      <c r="EA132" s="28">
        <f t="shared" ref="EA132:FX132" si="124">EA16</f>
        <v>130</v>
      </c>
      <c r="EB132" s="28">
        <f t="shared" si="124"/>
        <v>172</v>
      </c>
      <c r="EC132" s="28">
        <f t="shared" si="124"/>
        <v>68</v>
      </c>
      <c r="ED132" s="28">
        <f t="shared" si="124"/>
        <v>24</v>
      </c>
      <c r="EE132" s="28">
        <f t="shared" si="124"/>
        <v>69</v>
      </c>
      <c r="EF132" s="28">
        <f t="shared" si="124"/>
        <v>603</v>
      </c>
      <c r="EG132" s="28">
        <f t="shared" si="124"/>
        <v>100</v>
      </c>
      <c r="EH132" s="28">
        <f t="shared" si="124"/>
        <v>68</v>
      </c>
      <c r="EI132" s="28">
        <f t="shared" si="124"/>
        <v>6981</v>
      </c>
      <c r="EJ132" s="28">
        <f t="shared" si="124"/>
        <v>2957</v>
      </c>
      <c r="EK132" s="28">
        <f t="shared" si="124"/>
        <v>147</v>
      </c>
      <c r="EL132" s="28">
        <f t="shared" si="124"/>
        <v>123</v>
      </c>
      <c r="EM132" s="28">
        <f t="shared" si="124"/>
        <v>111</v>
      </c>
      <c r="EN132" s="28">
        <f t="shared" si="124"/>
        <v>401</v>
      </c>
      <c r="EO132" s="28">
        <f t="shared" si="124"/>
        <v>68</v>
      </c>
      <c r="EP132" s="28">
        <f t="shared" si="124"/>
        <v>53</v>
      </c>
      <c r="EQ132" s="28">
        <f t="shared" si="124"/>
        <v>54</v>
      </c>
      <c r="ER132" s="28">
        <f t="shared" si="124"/>
        <v>58</v>
      </c>
      <c r="ES132" s="28">
        <f t="shared" si="124"/>
        <v>62</v>
      </c>
      <c r="ET132" s="28">
        <f t="shared" si="124"/>
        <v>105</v>
      </c>
      <c r="EU132" s="28">
        <f t="shared" si="124"/>
        <v>308</v>
      </c>
      <c r="EV132" s="28">
        <f t="shared" si="124"/>
        <v>32</v>
      </c>
      <c r="EW132" s="28">
        <f t="shared" si="124"/>
        <v>111</v>
      </c>
      <c r="EX132" s="28">
        <f t="shared" si="124"/>
        <v>40</v>
      </c>
      <c r="EY132" s="28">
        <f t="shared" si="124"/>
        <v>163</v>
      </c>
      <c r="EZ132" s="28">
        <f t="shared" si="124"/>
        <v>39</v>
      </c>
      <c r="FA132" s="28">
        <f t="shared" si="124"/>
        <v>619</v>
      </c>
      <c r="FB132" s="28">
        <f t="shared" si="124"/>
        <v>87</v>
      </c>
      <c r="FC132" s="28">
        <f t="shared" si="124"/>
        <v>275</v>
      </c>
      <c r="FD132" s="28">
        <f t="shared" si="124"/>
        <v>127</v>
      </c>
      <c r="FE132" s="28">
        <f t="shared" si="124"/>
        <v>25</v>
      </c>
      <c r="FF132" s="28">
        <f t="shared" si="124"/>
        <v>63</v>
      </c>
      <c r="FG132" s="28">
        <f t="shared" si="124"/>
        <v>16</v>
      </c>
      <c r="FH132" s="28">
        <f t="shared" si="124"/>
        <v>18</v>
      </c>
      <c r="FI132" s="28">
        <f t="shared" si="124"/>
        <v>453</v>
      </c>
      <c r="FJ132" s="28">
        <f t="shared" si="124"/>
        <v>369</v>
      </c>
      <c r="FK132" s="28">
        <f t="shared" si="124"/>
        <v>506</v>
      </c>
      <c r="FL132" s="28">
        <f t="shared" si="124"/>
        <v>657</v>
      </c>
      <c r="FM132" s="28">
        <f t="shared" si="124"/>
        <v>275</v>
      </c>
      <c r="FN132" s="28">
        <f t="shared" si="124"/>
        <v>8885</v>
      </c>
      <c r="FO132" s="28">
        <f t="shared" si="124"/>
        <v>307</v>
      </c>
      <c r="FP132" s="28">
        <f t="shared" si="124"/>
        <v>752</v>
      </c>
      <c r="FQ132" s="28">
        <f t="shared" si="124"/>
        <v>184</v>
      </c>
      <c r="FR132" s="28">
        <f t="shared" si="124"/>
        <v>31</v>
      </c>
      <c r="FS132" s="28">
        <f t="shared" si="124"/>
        <v>18</v>
      </c>
      <c r="FT132" s="28">
        <f t="shared" si="124"/>
        <v>16</v>
      </c>
      <c r="FU132" s="28">
        <f t="shared" si="124"/>
        <v>332</v>
      </c>
      <c r="FV132" s="28">
        <f t="shared" si="124"/>
        <v>237</v>
      </c>
      <c r="FW132" s="28">
        <f t="shared" si="124"/>
        <v>50</v>
      </c>
      <c r="FX132" s="28">
        <f t="shared" si="124"/>
        <v>16</v>
      </c>
      <c r="FY132" s="86"/>
      <c r="FZ132" s="28"/>
      <c r="GA132" s="20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</row>
    <row r="133" spans="1:256" x14ac:dyDescent="0.2">
      <c r="A133" s="6" t="s">
        <v>629</v>
      </c>
      <c r="B133" s="7" t="s">
        <v>630</v>
      </c>
      <c r="C133" s="28">
        <f t="shared" ref="C133:BN133" si="125">C19</f>
        <v>4947</v>
      </c>
      <c r="D133" s="28">
        <f t="shared" si="125"/>
        <v>24078</v>
      </c>
      <c r="E133" s="28">
        <f t="shared" si="125"/>
        <v>3724</v>
      </c>
      <c r="F133" s="28">
        <f t="shared" si="125"/>
        <v>12793</v>
      </c>
      <c r="G133" s="28">
        <f t="shared" si="125"/>
        <v>709</v>
      </c>
      <c r="H133" s="28">
        <f t="shared" si="125"/>
        <v>662</v>
      </c>
      <c r="I133" s="28">
        <f t="shared" si="125"/>
        <v>5387</v>
      </c>
      <c r="J133" s="28">
        <f t="shared" si="125"/>
        <v>1386</v>
      </c>
      <c r="K133" s="28">
        <f t="shared" si="125"/>
        <v>155</v>
      </c>
      <c r="L133" s="28">
        <f t="shared" si="125"/>
        <v>1253</v>
      </c>
      <c r="M133" s="28">
        <f t="shared" si="125"/>
        <v>571</v>
      </c>
      <c r="N133" s="28">
        <f t="shared" si="125"/>
        <v>30745</v>
      </c>
      <c r="O133" s="28">
        <f t="shared" si="125"/>
        <v>7515</v>
      </c>
      <c r="P133" s="28">
        <f t="shared" si="125"/>
        <v>157</v>
      </c>
      <c r="Q133" s="28">
        <f t="shared" si="125"/>
        <v>23384</v>
      </c>
      <c r="R133" s="28">
        <f t="shared" si="125"/>
        <v>2502</v>
      </c>
      <c r="S133" s="28">
        <f t="shared" si="125"/>
        <v>1062</v>
      </c>
      <c r="T133" s="28">
        <f t="shared" si="125"/>
        <v>104</v>
      </c>
      <c r="U133" s="28">
        <f t="shared" si="125"/>
        <v>31</v>
      </c>
      <c r="V133" s="28">
        <f t="shared" si="125"/>
        <v>174</v>
      </c>
      <c r="W133" s="28">
        <f t="shared" si="125"/>
        <v>151</v>
      </c>
      <c r="X133" s="28">
        <f t="shared" si="125"/>
        <v>30</v>
      </c>
      <c r="Y133" s="28">
        <f t="shared" si="125"/>
        <v>384</v>
      </c>
      <c r="Z133" s="28">
        <f t="shared" si="125"/>
        <v>142</v>
      </c>
      <c r="AA133" s="28">
        <f t="shared" si="125"/>
        <v>18616</v>
      </c>
      <c r="AB133" s="28">
        <f t="shared" si="125"/>
        <v>16093</v>
      </c>
      <c r="AC133" s="28">
        <f t="shared" si="125"/>
        <v>599</v>
      </c>
      <c r="AD133" s="28">
        <f t="shared" si="125"/>
        <v>842</v>
      </c>
      <c r="AE133" s="28">
        <f t="shared" si="125"/>
        <v>56</v>
      </c>
      <c r="AF133" s="28">
        <f t="shared" si="125"/>
        <v>118</v>
      </c>
      <c r="AG133" s="28">
        <f t="shared" si="125"/>
        <v>346</v>
      </c>
      <c r="AH133" s="28">
        <f t="shared" si="125"/>
        <v>592</v>
      </c>
      <c r="AI133" s="28">
        <f t="shared" si="125"/>
        <v>219</v>
      </c>
      <c r="AJ133" s="28">
        <f t="shared" si="125"/>
        <v>90</v>
      </c>
      <c r="AK133" s="28">
        <f t="shared" si="125"/>
        <v>116</v>
      </c>
      <c r="AL133" s="28">
        <f t="shared" si="125"/>
        <v>141</v>
      </c>
      <c r="AM133" s="28">
        <f t="shared" si="125"/>
        <v>246</v>
      </c>
      <c r="AN133" s="28">
        <f t="shared" si="125"/>
        <v>207</v>
      </c>
      <c r="AO133" s="28">
        <f t="shared" si="125"/>
        <v>2690</v>
      </c>
      <c r="AP133" s="28">
        <f t="shared" si="125"/>
        <v>50704</v>
      </c>
      <c r="AQ133" s="28">
        <f t="shared" si="125"/>
        <v>143</v>
      </c>
      <c r="AR133" s="28">
        <f t="shared" si="125"/>
        <v>37990</v>
      </c>
      <c r="AS133" s="28">
        <f t="shared" si="125"/>
        <v>3911</v>
      </c>
      <c r="AT133" s="28">
        <f t="shared" si="125"/>
        <v>1419</v>
      </c>
      <c r="AU133" s="28">
        <f t="shared" si="125"/>
        <v>148</v>
      </c>
      <c r="AV133" s="28">
        <f t="shared" si="125"/>
        <v>192</v>
      </c>
      <c r="AW133" s="28">
        <f t="shared" si="125"/>
        <v>149</v>
      </c>
      <c r="AX133" s="28">
        <f t="shared" si="125"/>
        <v>51</v>
      </c>
      <c r="AY133" s="28">
        <f t="shared" si="125"/>
        <v>266</v>
      </c>
      <c r="AZ133" s="28">
        <f t="shared" si="125"/>
        <v>8406</v>
      </c>
      <c r="BA133" s="28">
        <f t="shared" si="125"/>
        <v>5640</v>
      </c>
      <c r="BB133" s="28">
        <f t="shared" si="125"/>
        <v>5024</v>
      </c>
      <c r="BC133" s="28">
        <f t="shared" si="125"/>
        <v>16170</v>
      </c>
      <c r="BD133" s="28">
        <f t="shared" si="125"/>
        <v>2021</v>
      </c>
      <c r="BE133" s="28">
        <f t="shared" si="125"/>
        <v>766</v>
      </c>
      <c r="BF133" s="28">
        <f t="shared" si="125"/>
        <v>15408</v>
      </c>
      <c r="BG133" s="28">
        <f t="shared" si="125"/>
        <v>547</v>
      </c>
      <c r="BH133" s="28">
        <f t="shared" si="125"/>
        <v>299</v>
      </c>
      <c r="BI133" s="28">
        <f t="shared" si="125"/>
        <v>148</v>
      </c>
      <c r="BJ133" s="28">
        <f t="shared" si="125"/>
        <v>3595</v>
      </c>
      <c r="BK133" s="28">
        <f t="shared" si="125"/>
        <v>11977</v>
      </c>
      <c r="BL133" s="28">
        <f t="shared" si="125"/>
        <v>48</v>
      </c>
      <c r="BM133" s="28">
        <f t="shared" si="125"/>
        <v>173</v>
      </c>
      <c r="BN133" s="28">
        <f t="shared" si="125"/>
        <v>2042</v>
      </c>
      <c r="BO133" s="28">
        <f t="shared" ref="BO133:DZ133" si="126">BO19</f>
        <v>848</v>
      </c>
      <c r="BP133" s="28">
        <f t="shared" si="126"/>
        <v>128</v>
      </c>
      <c r="BQ133" s="28">
        <f t="shared" si="126"/>
        <v>3416</v>
      </c>
      <c r="BR133" s="28">
        <f t="shared" si="126"/>
        <v>2743</v>
      </c>
      <c r="BS133" s="28">
        <f t="shared" si="126"/>
        <v>711</v>
      </c>
      <c r="BT133" s="28">
        <f t="shared" si="126"/>
        <v>243</v>
      </c>
      <c r="BU133" s="28">
        <f t="shared" si="126"/>
        <v>242</v>
      </c>
      <c r="BV133" s="28">
        <f t="shared" si="126"/>
        <v>742</v>
      </c>
      <c r="BW133" s="28">
        <f t="shared" si="126"/>
        <v>1257</v>
      </c>
      <c r="BX133" s="28">
        <f t="shared" si="126"/>
        <v>38</v>
      </c>
      <c r="BY133" s="28">
        <f t="shared" si="126"/>
        <v>310</v>
      </c>
      <c r="BZ133" s="28">
        <f t="shared" si="126"/>
        <v>107</v>
      </c>
      <c r="CA133" s="28">
        <f t="shared" si="126"/>
        <v>89</v>
      </c>
      <c r="CB133" s="28">
        <f t="shared" si="126"/>
        <v>45558</v>
      </c>
      <c r="CC133" s="28">
        <f t="shared" si="126"/>
        <v>116</v>
      </c>
      <c r="CD133" s="28">
        <f t="shared" si="126"/>
        <v>102</v>
      </c>
      <c r="CE133" s="28">
        <f t="shared" si="126"/>
        <v>80</v>
      </c>
      <c r="CF133" s="28">
        <f t="shared" si="126"/>
        <v>83</v>
      </c>
      <c r="CG133" s="28">
        <f t="shared" si="126"/>
        <v>124</v>
      </c>
      <c r="CH133" s="28">
        <f t="shared" si="126"/>
        <v>55</v>
      </c>
      <c r="CI133" s="28">
        <f t="shared" si="126"/>
        <v>426</v>
      </c>
      <c r="CJ133" s="28">
        <f t="shared" si="126"/>
        <v>536</v>
      </c>
      <c r="CK133" s="28">
        <f t="shared" si="126"/>
        <v>3688</v>
      </c>
      <c r="CL133" s="28">
        <f t="shared" si="126"/>
        <v>821</v>
      </c>
      <c r="CM133" s="28">
        <f t="shared" si="126"/>
        <v>380</v>
      </c>
      <c r="CN133" s="28">
        <f t="shared" si="126"/>
        <v>19939</v>
      </c>
      <c r="CO133" s="28">
        <f t="shared" si="126"/>
        <v>8974</v>
      </c>
      <c r="CP133" s="28">
        <f t="shared" si="126"/>
        <v>566</v>
      </c>
      <c r="CQ133" s="28">
        <f t="shared" si="126"/>
        <v>481</v>
      </c>
      <c r="CR133" s="28">
        <f t="shared" si="126"/>
        <v>148</v>
      </c>
      <c r="CS133" s="28">
        <f t="shared" si="126"/>
        <v>200</v>
      </c>
      <c r="CT133" s="28">
        <f t="shared" si="126"/>
        <v>67</v>
      </c>
      <c r="CU133" s="28">
        <f t="shared" si="126"/>
        <v>284</v>
      </c>
      <c r="CV133" s="28">
        <f t="shared" si="126"/>
        <v>12</v>
      </c>
      <c r="CW133" s="28">
        <f t="shared" si="126"/>
        <v>125</v>
      </c>
      <c r="CX133" s="28">
        <f t="shared" si="126"/>
        <v>263</v>
      </c>
      <c r="CY133" s="28">
        <f t="shared" si="126"/>
        <v>22</v>
      </c>
      <c r="CZ133" s="28">
        <f t="shared" si="126"/>
        <v>1195</v>
      </c>
      <c r="DA133" s="28">
        <f t="shared" si="126"/>
        <v>129</v>
      </c>
      <c r="DB133" s="28">
        <f t="shared" si="126"/>
        <v>190</v>
      </c>
      <c r="DC133" s="28">
        <f t="shared" si="126"/>
        <v>96</v>
      </c>
      <c r="DD133" s="28">
        <f t="shared" si="126"/>
        <v>105</v>
      </c>
      <c r="DE133" s="28">
        <f t="shared" si="126"/>
        <v>148</v>
      </c>
      <c r="DF133" s="28">
        <f t="shared" si="126"/>
        <v>12938</v>
      </c>
      <c r="DG133" s="28">
        <f t="shared" si="126"/>
        <v>47</v>
      </c>
      <c r="DH133" s="28">
        <f t="shared" si="126"/>
        <v>1238</v>
      </c>
      <c r="DI133" s="28">
        <f t="shared" si="126"/>
        <v>1583</v>
      </c>
      <c r="DJ133" s="28">
        <f t="shared" si="126"/>
        <v>453</v>
      </c>
      <c r="DK133" s="28">
        <f t="shared" si="126"/>
        <v>282</v>
      </c>
      <c r="DL133" s="28">
        <f t="shared" si="126"/>
        <v>3439</v>
      </c>
      <c r="DM133" s="28">
        <f t="shared" si="126"/>
        <v>145</v>
      </c>
      <c r="DN133" s="28">
        <f t="shared" si="126"/>
        <v>821</v>
      </c>
      <c r="DO133" s="28">
        <f t="shared" si="126"/>
        <v>1995</v>
      </c>
      <c r="DP133" s="28">
        <f t="shared" si="126"/>
        <v>136</v>
      </c>
      <c r="DQ133" s="28">
        <f t="shared" si="126"/>
        <v>475</v>
      </c>
      <c r="DR133" s="28">
        <f t="shared" si="126"/>
        <v>835</v>
      </c>
      <c r="DS133" s="28">
        <f t="shared" si="126"/>
        <v>413</v>
      </c>
      <c r="DT133" s="28">
        <f t="shared" si="126"/>
        <v>89</v>
      </c>
      <c r="DU133" s="28">
        <f t="shared" si="126"/>
        <v>222</v>
      </c>
      <c r="DV133" s="28">
        <f t="shared" si="126"/>
        <v>134</v>
      </c>
      <c r="DW133" s="28">
        <f t="shared" si="126"/>
        <v>196</v>
      </c>
      <c r="DX133" s="28">
        <f t="shared" si="126"/>
        <v>114</v>
      </c>
      <c r="DY133" s="28">
        <f t="shared" si="126"/>
        <v>186</v>
      </c>
      <c r="DZ133" s="28">
        <f t="shared" si="126"/>
        <v>447</v>
      </c>
      <c r="EA133" s="28">
        <f t="shared" ref="EA133:FX133" si="127">EA19</f>
        <v>359</v>
      </c>
      <c r="EB133" s="28">
        <f t="shared" si="127"/>
        <v>329</v>
      </c>
      <c r="EC133" s="28">
        <f t="shared" si="127"/>
        <v>185</v>
      </c>
      <c r="ED133" s="28">
        <f t="shared" si="127"/>
        <v>967</v>
      </c>
      <c r="EE133" s="28">
        <f t="shared" si="127"/>
        <v>102</v>
      </c>
      <c r="EF133" s="28">
        <f t="shared" si="127"/>
        <v>861</v>
      </c>
      <c r="EG133" s="28">
        <f t="shared" si="127"/>
        <v>155</v>
      </c>
      <c r="EH133" s="28">
        <f t="shared" si="127"/>
        <v>165</v>
      </c>
      <c r="EI133" s="28">
        <f t="shared" si="127"/>
        <v>9037</v>
      </c>
      <c r="EJ133" s="28">
        <f t="shared" si="127"/>
        <v>6138</v>
      </c>
      <c r="EK133" s="28">
        <f t="shared" si="127"/>
        <v>409</v>
      </c>
      <c r="EL133" s="28">
        <f t="shared" si="127"/>
        <v>298</v>
      </c>
      <c r="EM133" s="28">
        <f t="shared" si="127"/>
        <v>259</v>
      </c>
      <c r="EN133" s="28">
        <f t="shared" si="127"/>
        <v>583</v>
      </c>
      <c r="EO133" s="28">
        <f t="shared" si="127"/>
        <v>204</v>
      </c>
      <c r="EP133" s="28">
        <f t="shared" si="127"/>
        <v>264</v>
      </c>
      <c r="EQ133" s="28">
        <f t="shared" si="127"/>
        <v>1639</v>
      </c>
      <c r="ER133" s="28">
        <f t="shared" si="127"/>
        <v>177</v>
      </c>
      <c r="ES133" s="28">
        <f t="shared" si="127"/>
        <v>112</v>
      </c>
      <c r="ET133" s="28">
        <f t="shared" si="127"/>
        <v>132</v>
      </c>
      <c r="EU133" s="28">
        <f t="shared" si="127"/>
        <v>340</v>
      </c>
      <c r="EV133" s="28">
        <f t="shared" si="127"/>
        <v>50</v>
      </c>
      <c r="EW133" s="28">
        <f t="shared" si="127"/>
        <v>504</v>
      </c>
      <c r="EX133" s="28">
        <f t="shared" si="127"/>
        <v>117</v>
      </c>
      <c r="EY133" s="28">
        <f t="shared" si="127"/>
        <v>328</v>
      </c>
      <c r="EZ133" s="28">
        <f t="shared" si="127"/>
        <v>83</v>
      </c>
      <c r="FA133" s="28">
        <f t="shared" si="127"/>
        <v>2096</v>
      </c>
      <c r="FB133" s="28">
        <f t="shared" si="127"/>
        <v>184</v>
      </c>
      <c r="FC133" s="28">
        <f t="shared" si="127"/>
        <v>1004</v>
      </c>
      <c r="FD133" s="28">
        <f t="shared" si="127"/>
        <v>255</v>
      </c>
      <c r="FE133" s="28">
        <f t="shared" si="127"/>
        <v>47</v>
      </c>
      <c r="FF133" s="28">
        <f t="shared" si="127"/>
        <v>122</v>
      </c>
      <c r="FG133" s="28">
        <f t="shared" si="127"/>
        <v>77</v>
      </c>
      <c r="FH133" s="28">
        <f t="shared" si="127"/>
        <v>48</v>
      </c>
      <c r="FI133" s="28">
        <f t="shared" si="127"/>
        <v>1069</v>
      </c>
      <c r="FJ133" s="28">
        <f t="shared" si="127"/>
        <v>1259</v>
      </c>
      <c r="FK133" s="28">
        <f t="shared" si="127"/>
        <v>1606</v>
      </c>
      <c r="FL133" s="28">
        <f t="shared" si="127"/>
        <v>4973</v>
      </c>
      <c r="FM133" s="28">
        <f t="shared" si="127"/>
        <v>2308</v>
      </c>
      <c r="FN133" s="28">
        <f t="shared" si="127"/>
        <v>13331</v>
      </c>
      <c r="FO133" s="28">
        <f t="shared" si="127"/>
        <v>652</v>
      </c>
      <c r="FP133" s="28">
        <f t="shared" si="127"/>
        <v>1388</v>
      </c>
      <c r="FQ133" s="28">
        <f t="shared" si="127"/>
        <v>616</v>
      </c>
      <c r="FR133" s="28">
        <f t="shared" si="127"/>
        <v>97</v>
      </c>
      <c r="FS133" s="28">
        <f t="shared" si="127"/>
        <v>118</v>
      </c>
      <c r="FT133" s="28">
        <f t="shared" si="127"/>
        <v>40</v>
      </c>
      <c r="FU133" s="28">
        <f t="shared" si="127"/>
        <v>499</v>
      </c>
      <c r="FV133" s="28">
        <f t="shared" si="127"/>
        <v>425</v>
      </c>
      <c r="FW133" s="28">
        <f t="shared" si="127"/>
        <v>100</v>
      </c>
      <c r="FX133" s="28">
        <f t="shared" si="127"/>
        <v>42</v>
      </c>
      <c r="FY133" s="50"/>
      <c r="FZ133" s="28"/>
      <c r="GA133" s="33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</row>
    <row r="134" spans="1:256" x14ac:dyDescent="0.2">
      <c r="A134" s="6" t="s">
        <v>631</v>
      </c>
      <c r="B134" s="7" t="s">
        <v>632</v>
      </c>
      <c r="C134" s="87">
        <f t="shared" ref="C134:BN134" si="128">ROUND(C132/C133,4)</f>
        <v>0.50760000000000005</v>
      </c>
      <c r="D134" s="87">
        <f t="shared" si="128"/>
        <v>0.40639999999999998</v>
      </c>
      <c r="E134" s="87">
        <f t="shared" si="128"/>
        <v>0.75429999999999997</v>
      </c>
      <c r="F134" s="87">
        <f t="shared" si="128"/>
        <v>0.31180000000000002</v>
      </c>
      <c r="G134" s="87">
        <f t="shared" si="128"/>
        <v>0.2666</v>
      </c>
      <c r="H134" s="87">
        <f t="shared" si="128"/>
        <v>0.25530000000000003</v>
      </c>
      <c r="I134" s="87">
        <f t="shared" si="128"/>
        <v>0.74850000000000005</v>
      </c>
      <c r="J134" s="87">
        <f t="shared" si="128"/>
        <v>0.59960000000000002</v>
      </c>
      <c r="K134" s="87">
        <f t="shared" si="128"/>
        <v>0.53549999999999998</v>
      </c>
      <c r="L134" s="87">
        <f t="shared" si="128"/>
        <v>0.58420000000000005</v>
      </c>
      <c r="M134" s="87">
        <f t="shared" si="128"/>
        <v>0.91239999999999999</v>
      </c>
      <c r="N134" s="87">
        <f t="shared" si="128"/>
        <v>0.28199999999999997</v>
      </c>
      <c r="O134" s="87">
        <f t="shared" si="128"/>
        <v>0.13600000000000001</v>
      </c>
      <c r="P134" s="87">
        <f t="shared" si="128"/>
        <v>0.41399999999999998</v>
      </c>
      <c r="Q134" s="87">
        <f t="shared" si="128"/>
        <v>0.73</v>
      </c>
      <c r="R134" s="87">
        <f t="shared" si="128"/>
        <v>0.33529999999999999</v>
      </c>
      <c r="S134" s="87">
        <f t="shared" si="128"/>
        <v>0.49809999999999999</v>
      </c>
      <c r="T134" s="87">
        <f t="shared" si="128"/>
        <v>0.54810000000000003</v>
      </c>
      <c r="U134" s="87">
        <f t="shared" si="128"/>
        <v>0.8387</v>
      </c>
      <c r="V134" s="87">
        <f t="shared" si="128"/>
        <v>0.57469999999999999</v>
      </c>
      <c r="W134" s="87">
        <f t="shared" si="128"/>
        <v>0.46360000000000001</v>
      </c>
      <c r="X134" s="87">
        <f t="shared" si="128"/>
        <v>0.4667</v>
      </c>
      <c r="Y134" s="87">
        <f t="shared" si="128"/>
        <v>0.71879999999999999</v>
      </c>
      <c r="Z134" s="87">
        <f t="shared" si="128"/>
        <v>0.42249999999999999</v>
      </c>
      <c r="AA134" s="87">
        <f t="shared" si="128"/>
        <v>0.28439999999999999</v>
      </c>
      <c r="AB134" s="87">
        <f t="shared" si="128"/>
        <v>0.21110000000000001</v>
      </c>
      <c r="AC134" s="87">
        <f t="shared" si="128"/>
        <v>0.20530000000000001</v>
      </c>
      <c r="AD134" s="87">
        <f t="shared" si="128"/>
        <v>0.33610000000000001</v>
      </c>
      <c r="AE134" s="87">
        <f t="shared" si="128"/>
        <v>0.35709999999999997</v>
      </c>
      <c r="AF134" s="87">
        <f t="shared" si="128"/>
        <v>0.28810000000000002</v>
      </c>
      <c r="AG134" s="87">
        <f t="shared" si="128"/>
        <v>0.21390000000000001</v>
      </c>
      <c r="AH134" s="87">
        <f t="shared" si="128"/>
        <v>0.60140000000000005</v>
      </c>
      <c r="AI134" s="87">
        <f t="shared" si="128"/>
        <v>0.58899999999999997</v>
      </c>
      <c r="AJ134" s="87">
        <f t="shared" si="128"/>
        <v>0.78890000000000005</v>
      </c>
      <c r="AK134" s="87">
        <f t="shared" si="128"/>
        <v>0.91379999999999995</v>
      </c>
      <c r="AL134" s="87">
        <f t="shared" si="128"/>
        <v>0.77300000000000002</v>
      </c>
      <c r="AM134" s="87">
        <f t="shared" si="128"/>
        <v>0.71140000000000003</v>
      </c>
      <c r="AN134" s="87">
        <f t="shared" si="128"/>
        <v>0.50239999999999996</v>
      </c>
      <c r="AO134" s="87">
        <f t="shared" si="128"/>
        <v>0.442</v>
      </c>
      <c r="AP134" s="87">
        <f t="shared" si="128"/>
        <v>0.60550000000000004</v>
      </c>
      <c r="AQ134" s="87">
        <f t="shared" si="128"/>
        <v>0.51749999999999996</v>
      </c>
      <c r="AR134" s="87">
        <f t="shared" si="128"/>
        <v>0.1013</v>
      </c>
      <c r="AS134" s="87">
        <f t="shared" si="128"/>
        <v>0.28199999999999997</v>
      </c>
      <c r="AT134" s="87">
        <f t="shared" si="128"/>
        <v>0.15570000000000001</v>
      </c>
      <c r="AU134" s="87">
        <f t="shared" si="128"/>
        <v>0.32429999999999998</v>
      </c>
      <c r="AV134" s="87">
        <f t="shared" si="128"/>
        <v>0.55730000000000002</v>
      </c>
      <c r="AW134" s="87">
        <f t="shared" si="128"/>
        <v>0.28189999999999998</v>
      </c>
      <c r="AX134" s="87">
        <f t="shared" si="128"/>
        <v>0.62749999999999995</v>
      </c>
      <c r="AY134" s="87">
        <f t="shared" si="128"/>
        <v>0.5</v>
      </c>
      <c r="AZ134" s="87">
        <f t="shared" si="128"/>
        <v>0.61350000000000005</v>
      </c>
      <c r="BA134" s="87">
        <f t="shared" si="128"/>
        <v>0.4108</v>
      </c>
      <c r="BB134" s="87">
        <f t="shared" si="128"/>
        <v>0.43469999999999998</v>
      </c>
      <c r="BC134" s="87">
        <f t="shared" si="128"/>
        <v>0.53210000000000002</v>
      </c>
      <c r="BD134" s="87">
        <f t="shared" si="128"/>
        <v>8.4099999999999994E-2</v>
      </c>
      <c r="BE134" s="87">
        <f t="shared" si="128"/>
        <v>0.28070000000000001</v>
      </c>
      <c r="BF134" s="87">
        <f t="shared" si="128"/>
        <v>9.7799999999999998E-2</v>
      </c>
      <c r="BG134" s="87">
        <f t="shared" si="128"/>
        <v>0.40949999999999998</v>
      </c>
      <c r="BH134" s="87">
        <f t="shared" si="128"/>
        <v>0.21740000000000001</v>
      </c>
      <c r="BI134" s="87">
        <f t="shared" si="128"/>
        <v>0.68240000000000001</v>
      </c>
      <c r="BJ134" s="87">
        <f t="shared" si="128"/>
        <v>0.1076</v>
      </c>
      <c r="BK134" s="87">
        <f t="shared" si="128"/>
        <v>0.31430000000000002</v>
      </c>
      <c r="BL134" s="87">
        <f t="shared" si="128"/>
        <v>0.5</v>
      </c>
      <c r="BM134" s="87">
        <f t="shared" si="128"/>
        <v>0.53180000000000005</v>
      </c>
      <c r="BN134" s="87">
        <f t="shared" si="128"/>
        <v>0.5323</v>
      </c>
      <c r="BO134" s="87">
        <f t="shared" ref="BO134:DZ134" si="129">ROUND(BO132/BO133,4)</f>
        <v>0.43159999999999998</v>
      </c>
      <c r="BP134" s="87">
        <f t="shared" si="129"/>
        <v>0.64059999999999995</v>
      </c>
      <c r="BQ134" s="87">
        <f t="shared" si="129"/>
        <v>0.37440000000000001</v>
      </c>
      <c r="BR134" s="87">
        <f t="shared" si="129"/>
        <v>0.39850000000000002</v>
      </c>
      <c r="BS134" s="87">
        <f t="shared" si="129"/>
        <v>0.65400000000000003</v>
      </c>
      <c r="BT134" s="87">
        <f t="shared" si="129"/>
        <v>0.251</v>
      </c>
      <c r="BU134" s="87">
        <f t="shared" si="129"/>
        <v>0.32229999999999998</v>
      </c>
      <c r="BV134" s="87">
        <f t="shared" si="129"/>
        <v>0.29509999999999997</v>
      </c>
      <c r="BW134" s="87">
        <f t="shared" si="129"/>
        <v>0.1726</v>
      </c>
      <c r="BX134" s="87">
        <f t="shared" si="129"/>
        <v>0.36840000000000001</v>
      </c>
      <c r="BY134" s="87">
        <f t="shared" si="129"/>
        <v>0.82579999999999998</v>
      </c>
      <c r="BZ134" s="87">
        <f t="shared" si="129"/>
        <v>0.51400000000000001</v>
      </c>
      <c r="CA134" s="87">
        <f t="shared" si="129"/>
        <v>0.37080000000000002</v>
      </c>
      <c r="CB134" s="87">
        <f t="shared" si="129"/>
        <v>0.29380000000000001</v>
      </c>
      <c r="CC134" s="87">
        <f t="shared" si="129"/>
        <v>0.4224</v>
      </c>
      <c r="CD134" s="87">
        <f t="shared" si="129"/>
        <v>0.16669999999999999</v>
      </c>
      <c r="CE134" s="87">
        <f t="shared" si="129"/>
        <v>0.3125</v>
      </c>
      <c r="CF134" s="87">
        <f t="shared" si="129"/>
        <v>0.49399999999999999</v>
      </c>
      <c r="CG134" s="87">
        <f t="shared" si="129"/>
        <v>0.5081</v>
      </c>
      <c r="CH134" s="87">
        <f t="shared" si="129"/>
        <v>0.65449999999999997</v>
      </c>
      <c r="CI134" s="87">
        <f t="shared" si="129"/>
        <v>0.65959999999999996</v>
      </c>
      <c r="CJ134" s="87">
        <f t="shared" si="129"/>
        <v>0.52239999999999998</v>
      </c>
      <c r="CK134" s="87">
        <f t="shared" si="129"/>
        <v>0.23100000000000001</v>
      </c>
      <c r="CL134" s="87">
        <f t="shared" si="129"/>
        <v>0.30449999999999999</v>
      </c>
      <c r="CM134" s="87">
        <f t="shared" si="129"/>
        <v>0.47370000000000001</v>
      </c>
      <c r="CN134" s="87">
        <f t="shared" si="129"/>
        <v>0.24729999999999999</v>
      </c>
      <c r="CO134" s="87">
        <f t="shared" si="129"/>
        <v>0.27060000000000001</v>
      </c>
      <c r="CP134" s="87">
        <f t="shared" si="129"/>
        <v>0.3498</v>
      </c>
      <c r="CQ134" s="87">
        <f t="shared" si="129"/>
        <v>0.73180000000000001</v>
      </c>
      <c r="CR134" s="87">
        <f t="shared" si="129"/>
        <v>0.4662</v>
      </c>
      <c r="CS134" s="87">
        <f t="shared" si="129"/>
        <v>0.4</v>
      </c>
      <c r="CT134" s="87">
        <f t="shared" si="129"/>
        <v>0.80600000000000005</v>
      </c>
      <c r="CU134" s="87">
        <f t="shared" si="129"/>
        <v>0.2394</v>
      </c>
      <c r="CV134" s="87">
        <f t="shared" si="129"/>
        <v>0.33329999999999999</v>
      </c>
      <c r="CW134" s="87">
        <f t="shared" si="129"/>
        <v>0.42399999999999999</v>
      </c>
      <c r="CX134" s="87">
        <f t="shared" si="129"/>
        <v>0.44490000000000002</v>
      </c>
      <c r="CY134" s="87">
        <f t="shared" si="129"/>
        <v>0.63639999999999997</v>
      </c>
      <c r="CZ134" s="87">
        <f t="shared" si="129"/>
        <v>0.5665</v>
      </c>
      <c r="DA134" s="87">
        <f t="shared" si="129"/>
        <v>0.27910000000000001</v>
      </c>
      <c r="DB134" s="87">
        <f t="shared" si="129"/>
        <v>0.3105</v>
      </c>
      <c r="DC134" s="87">
        <f t="shared" si="129"/>
        <v>0.29170000000000001</v>
      </c>
      <c r="DD134" s="87">
        <f t="shared" si="129"/>
        <v>0.39050000000000001</v>
      </c>
      <c r="DE134" s="87">
        <f t="shared" si="129"/>
        <v>0.22969999999999999</v>
      </c>
      <c r="DF134" s="87">
        <f t="shared" si="129"/>
        <v>0.46329999999999999</v>
      </c>
      <c r="DG134" s="87">
        <f t="shared" si="129"/>
        <v>0.42549999999999999</v>
      </c>
      <c r="DH134" s="87">
        <f t="shared" si="129"/>
        <v>0.44259999999999999</v>
      </c>
      <c r="DI134" s="87">
        <f t="shared" si="129"/>
        <v>0.63549999999999995</v>
      </c>
      <c r="DJ134" s="87">
        <f t="shared" si="129"/>
        <v>0.27810000000000001</v>
      </c>
      <c r="DK134" s="87">
        <f t="shared" si="129"/>
        <v>0.6099</v>
      </c>
      <c r="DL134" s="87">
        <f t="shared" si="129"/>
        <v>0.52859999999999996</v>
      </c>
      <c r="DM134" s="87">
        <f t="shared" si="129"/>
        <v>0.55859999999999999</v>
      </c>
      <c r="DN134" s="87">
        <f t="shared" si="129"/>
        <v>0.5091</v>
      </c>
      <c r="DO134" s="87">
        <f t="shared" si="129"/>
        <v>0.4637</v>
      </c>
      <c r="DP134" s="87">
        <f t="shared" si="129"/>
        <v>0.34560000000000002</v>
      </c>
      <c r="DQ134" s="87">
        <f t="shared" si="129"/>
        <v>0.34110000000000001</v>
      </c>
      <c r="DR134" s="87">
        <f t="shared" si="129"/>
        <v>0.76649999999999996</v>
      </c>
      <c r="DS134" s="87">
        <f t="shared" si="129"/>
        <v>0.82809999999999995</v>
      </c>
      <c r="DT134" s="87">
        <f t="shared" si="129"/>
        <v>0.80900000000000005</v>
      </c>
      <c r="DU134" s="87">
        <f t="shared" si="129"/>
        <v>0.5766</v>
      </c>
      <c r="DV134" s="87">
        <f t="shared" si="129"/>
        <v>0.41789999999999999</v>
      </c>
      <c r="DW134" s="87">
        <f t="shared" si="129"/>
        <v>0.46429999999999999</v>
      </c>
      <c r="DX134" s="87">
        <f t="shared" si="129"/>
        <v>0.28949999999999998</v>
      </c>
      <c r="DY134" s="87">
        <f t="shared" si="129"/>
        <v>0.1452</v>
      </c>
      <c r="DZ134" s="87">
        <f t="shared" si="129"/>
        <v>0.16550000000000001</v>
      </c>
      <c r="EA134" s="87">
        <f t="shared" ref="EA134:FX134" si="130">ROUND(EA132/EA133,4)</f>
        <v>0.36209999999999998</v>
      </c>
      <c r="EB134" s="87">
        <f t="shared" si="130"/>
        <v>0.52280000000000004</v>
      </c>
      <c r="EC134" s="87">
        <f t="shared" si="130"/>
        <v>0.36759999999999998</v>
      </c>
      <c r="ED134" s="87">
        <f t="shared" si="130"/>
        <v>2.4799999999999999E-2</v>
      </c>
      <c r="EE134" s="87">
        <f t="shared" si="130"/>
        <v>0.67649999999999999</v>
      </c>
      <c r="EF134" s="87">
        <f t="shared" si="130"/>
        <v>0.70030000000000003</v>
      </c>
      <c r="EG134" s="87">
        <f t="shared" si="130"/>
        <v>0.6452</v>
      </c>
      <c r="EH134" s="87">
        <f t="shared" si="130"/>
        <v>0.41210000000000002</v>
      </c>
      <c r="EI134" s="87">
        <f t="shared" si="130"/>
        <v>0.77249999999999996</v>
      </c>
      <c r="EJ134" s="87">
        <f t="shared" si="130"/>
        <v>0.48180000000000001</v>
      </c>
      <c r="EK134" s="87">
        <f t="shared" si="130"/>
        <v>0.3594</v>
      </c>
      <c r="EL134" s="87">
        <f t="shared" si="130"/>
        <v>0.4128</v>
      </c>
      <c r="EM134" s="87">
        <f t="shared" si="130"/>
        <v>0.42859999999999998</v>
      </c>
      <c r="EN134" s="87">
        <f t="shared" si="130"/>
        <v>0.68779999999999997</v>
      </c>
      <c r="EO134" s="87">
        <f t="shared" si="130"/>
        <v>0.33329999999999999</v>
      </c>
      <c r="EP134" s="87">
        <f t="shared" si="130"/>
        <v>0.20080000000000001</v>
      </c>
      <c r="EQ134" s="87">
        <f t="shared" si="130"/>
        <v>3.2899999999999999E-2</v>
      </c>
      <c r="ER134" s="87">
        <f t="shared" si="130"/>
        <v>0.32769999999999999</v>
      </c>
      <c r="ES134" s="87">
        <f t="shared" si="130"/>
        <v>0.55359999999999998</v>
      </c>
      <c r="ET134" s="87">
        <f t="shared" si="130"/>
        <v>0.79549999999999998</v>
      </c>
      <c r="EU134" s="87">
        <f t="shared" si="130"/>
        <v>0.90590000000000004</v>
      </c>
      <c r="EV134" s="87">
        <f t="shared" si="130"/>
        <v>0.64</v>
      </c>
      <c r="EW134" s="87">
        <f t="shared" si="130"/>
        <v>0.22020000000000001</v>
      </c>
      <c r="EX134" s="87">
        <f t="shared" si="130"/>
        <v>0.34189999999999998</v>
      </c>
      <c r="EY134" s="87">
        <f t="shared" si="130"/>
        <v>0.497</v>
      </c>
      <c r="EZ134" s="87">
        <f t="shared" si="130"/>
        <v>0.46989999999999998</v>
      </c>
      <c r="FA134" s="87">
        <f t="shared" si="130"/>
        <v>0.29530000000000001</v>
      </c>
      <c r="FB134" s="87">
        <f t="shared" si="130"/>
        <v>0.4728</v>
      </c>
      <c r="FC134" s="87">
        <f t="shared" si="130"/>
        <v>0.27389999999999998</v>
      </c>
      <c r="FD134" s="87">
        <f t="shared" si="130"/>
        <v>0.498</v>
      </c>
      <c r="FE134" s="87">
        <f t="shared" si="130"/>
        <v>0.53190000000000004</v>
      </c>
      <c r="FF134" s="87">
        <f t="shared" si="130"/>
        <v>0.51639999999999997</v>
      </c>
      <c r="FG134" s="87">
        <f t="shared" si="130"/>
        <v>0.20780000000000001</v>
      </c>
      <c r="FH134" s="87">
        <f t="shared" si="130"/>
        <v>0.375</v>
      </c>
      <c r="FI134" s="87">
        <f t="shared" si="130"/>
        <v>0.42380000000000001</v>
      </c>
      <c r="FJ134" s="87">
        <f t="shared" si="130"/>
        <v>0.29310000000000003</v>
      </c>
      <c r="FK134" s="87">
        <f t="shared" si="130"/>
        <v>0.31509999999999999</v>
      </c>
      <c r="FL134" s="87">
        <f t="shared" si="130"/>
        <v>0.1321</v>
      </c>
      <c r="FM134" s="87">
        <f t="shared" si="130"/>
        <v>0.1192</v>
      </c>
      <c r="FN134" s="87">
        <f t="shared" si="130"/>
        <v>0.66649999999999998</v>
      </c>
      <c r="FO134" s="87">
        <f t="shared" si="130"/>
        <v>0.47089999999999999</v>
      </c>
      <c r="FP134" s="87">
        <f t="shared" si="130"/>
        <v>0.54179999999999995</v>
      </c>
      <c r="FQ134" s="87">
        <f t="shared" si="130"/>
        <v>0.29870000000000002</v>
      </c>
      <c r="FR134" s="87">
        <f t="shared" si="130"/>
        <v>0.3196</v>
      </c>
      <c r="FS134" s="87">
        <f t="shared" si="130"/>
        <v>0.1525</v>
      </c>
      <c r="FT134" s="87">
        <f t="shared" si="130"/>
        <v>0.4</v>
      </c>
      <c r="FU134" s="87">
        <f t="shared" si="130"/>
        <v>0.6653</v>
      </c>
      <c r="FV134" s="87">
        <f t="shared" si="130"/>
        <v>0.55759999999999998</v>
      </c>
      <c r="FW134" s="87">
        <f t="shared" si="130"/>
        <v>0.5</v>
      </c>
      <c r="FX134" s="87">
        <f t="shared" si="130"/>
        <v>0.38100000000000001</v>
      </c>
      <c r="FY134" s="28"/>
      <c r="FZ134" s="20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</row>
    <row r="135" spans="1:256" x14ac:dyDescent="0.2">
      <c r="A135" s="6" t="s">
        <v>633</v>
      </c>
      <c r="B135" s="7" t="s">
        <v>634</v>
      </c>
      <c r="C135" s="18">
        <f>(C134*C20)</f>
        <v>4303.4328000000005</v>
      </c>
      <c r="D135" s="18">
        <f t="shared" ref="D135:BO135" si="131">(D134*D20)</f>
        <v>16058.083199999999</v>
      </c>
      <c r="E135" s="18">
        <f t="shared" si="131"/>
        <v>4628.3847999999998</v>
      </c>
      <c r="F135" s="18">
        <f t="shared" si="131"/>
        <v>6293.0594000000001</v>
      </c>
      <c r="G135" s="18">
        <f t="shared" si="131"/>
        <v>318.85360000000003</v>
      </c>
      <c r="H135" s="18">
        <f t="shared" si="131"/>
        <v>278.02170000000001</v>
      </c>
      <c r="I135" s="18">
        <f t="shared" si="131"/>
        <v>6523.9260000000004</v>
      </c>
      <c r="J135" s="18">
        <f t="shared" si="131"/>
        <v>1301.1320000000001</v>
      </c>
      <c r="K135" s="18">
        <f t="shared" si="131"/>
        <v>124.77149999999999</v>
      </c>
      <c r="L135" s="18">
        <f t="shared" si="131"/>
        <v>1285.24</v>
      </c>
      <c r="M135" s="18">
        <f t="shared" si="131"/>
        <v>962.58199999999999</v>
      </c>
      <c r="N135" s="18">
        <f t="shared" si="131"/>
        <v>14549.225999999999</v>
      </c>
      <c r="O135" s="18">
        <f t="shared" si="131"/>
        <v>1807.8480000000002</v>
      </c>
      <c r="P135" s="18">
        <f t="shared" si="131"/>
        <v>109.71</v>
      </c>
      <c r="Q135" s="18">
        <f t="shared" si="131"/>
        <v>27234.11</v>
      </c>
      <c r="R135" s="18">
        <f t="shared" si="131"/>
        <v>1759.6543999999999</v>
      </c>
      <c r="S135" s="18">
        <f t="shared" si="131"/>
        <v>842.28710000000001</v>
      </c>
      <c r="T135" s="18">
        <f t="shared" si="131"/>
        <v>78.37830000000001</v>
      </c>
      <c r="U135" s="18">
        <f t="shared" si="131"/>
        <v>44.451099999999997</v>
      </c>
      <c r="V135" s="18">
        <f t="shared" si="131"/>
        <v>142.5256</v>
      </c>
      <c r="W135" s="18">
        <f t="shared" si="131"/>
        <v>96.892400000000009</v>
      </c>
      <c r="X135" s="18">
        <f t="shared" si="131"/>
        <v>20.534800000000001</v>
      </c>
      <c r="Y135" s="18">
        <f t="shared" si="131"/>
        <v>556.35119999999995</v>
      </c>
      <c r="Z135" s="18">
        <f t="shared" si="131"/>
        <v>91.68249999999999</v>
      </c>
      <c r="AA135" s="18">
        <f t="shared" si="131"/>
        <v>8829.482399999999</v>
      </c>
      <c r="AB135" s="18">
        <f t="shared" si="131"/>
        <v>5934.6543000000001</v>
      </c>
      <c r="AC135" s="18">
        <f t="shared" si="131"/>
        <v>195.65090000000001</v>
      </c>
      <c r="AD135" s="18">
        <f t="shared" si="131"/>
        <v>458.44040000000001</v>
      </c>
      <c r="AE135" s="18">
        <f t="shared" si="131"/>
        <v>33.567399999999999</v>
      </c>
      <c r="AF135" s="18">
        <f t="shared" si="131"/>
        <v>50.129400000000004</v>
      </c>
      <c r="AG135" s="18">
        <f t="shared" si="131"/>
        <v>134.9709</v>
      </c>
      <c r="AH135" s="18">
        <f t="shared" si="131"/>
        <v>604.40700000000004</v>
      </c>
      <c r="AI135" s="18">
        <f t="shared" si="131"/>
        <v>199.67099999999999</v>
      </c>
      <c r="AJ135" s="18">
        <f t="shared" si="131"/>
        <v>110.44600000000001</v>
      </c>
      <c r="AK135" s="18">
        <f t="shared" si="131"/>
        <v>162.65639999999999</v>
      </c>
      <c r="AL135" s="18">
        <f t="shared" si="131"/>
        <v>182.428</v>
      </c>
      <c r="AM135" s="18">
        <f t="shared" si="131"/>
        <v>288.11700000000002</v>
      </c>
      <c r="AN135" s="18">
        <f t="shared" si="131"/>
        <v>165.79199999999997</v>
      </c>
      <c r="AO135" s="18">
        <f t="shared" si="131"/>
        <v>1950.104</v>
      </c>
      <c r="AP135" s="18">
        <f t="shared" si="131"/>
        <v>50608.2955</v>
      </c>
      <c r="AQ135" s="18">
        <f t="shared" si="131"/>
        <v>124.19999999999999</v>
      </c>
      <c r="AR135" s="18">
        <f t="shared" si="131"/>
        <v>6507.9171999999999</v>
      </c>
      <c r="AS135" s="18">
        <f t="shared" si="131"/>
        <v>1889.9639999999997</v>
      </c>
      <c r="AT135" s="18">
        <f t="shared" si="131"/>
        <v>352.34910000000002</v>
      </c>
      <c r="AU135" s="18">
        <f t="shared" si="131"/>
        <v>80.426400000000001</v>
      </c>
      <c r="AV135" s="18">
        <f t="shared" si="131"/>
        <v>168.86189999999999</v>
      </c>
      <c r="AW135" s="18">
        <f t="shared" si="131"/>
        <v>71.038799999999995</v>
      </c>
      <c r="AX135" s="18">
        <f t="shared" si="131"/>
        <v>44.552499999999995</v>
      </c>
      <c r="AY135" s="18">
        <f t="shared" si="131"/>
        <v>212</v>
      </c>
      <c r="AZ135" s="18">
        <f t="shared" si="131"/>
        <v>7901.2665000000006</v>
      </c>
      <c r="BA135" s="18">
        <f t="shared" si="131"/>
        <v>3665.5684000000001</v>
      </c>
      <c r="BB135" s="18">
        <f t="shared" si="131"/>
        <v>3395.0069999999996</v>
      </c>
      <c r="BC135" s="18">
        <f t="shared" si="131"/>
        <v>14043.7153</v>
      </c>
      <c r="BD135" s="18">
        <f t="shared" si="131"/>
        <v>297.62989999999996</v>
      </c>
      <c r="BE135" s="18">
        <f t="shared" si="131"/>
        <v>362.94510000000002</v>
      </c>
      <c r="BF135" s="18">
        <f t="shared" si="131"/>
        <v>2538.9857999999999</v>
      </c>
      <c r="BG135" s="18">
        <f t="shared" si="131"/>
        <v>371.82599999999996</v>
      </c>
      <c r="BH135" s="18">
        <f t="shared" si="131"/>
        <v>127.3964</v>
      </c>
      <c r="BI135" s="18">
        <f t="shared" si="131"/>
        <v>175.3768</v>
      </c>
      <c r="BJ135" s="18">
        <f t="shared" si="131"/>
        <v>687.45640000000003</v>
      </c>
      <c r="BK135" s="18">
        <f t="shared" si="131"/>
        <v>7645.6618000000008</v>
      </c>
      <c r="BL135" s="18">
        <f t="shared" si="131"/>
        <v>65</v>
      </c>
      <c r="BM135" s="18">
        <f t="shared" si="131"/>
        <v>151.56300000000002</v>
      </c>
      <c r="BN135" s="18">
        <f t="shared" si="131"/>
        <v>1726.2489</v>
      </c>
      <c r="BO135" s="18">
        <f t="shared" si="131"/>
        <v>574.45960000000002</v>
      </c>
      <c r="BP135" s="18">
        <f t="shared" ref="BP135:EA135" si="132">(BP134*BP20)</f>
        <v>124.2764</v>
      </c>
      <c r="BQ135" s="18">
        <f t="shared" si="132"/>
        <v>2178.6336000000001</v>
      </c>
      <c r="BR135" s="18">
        <f t="shared" si="132"/>
        <v>1737.8585</v>
      </c>
      <c r="BS135" s="18">
        <f t="shared" si="132"/>
        <v>736.404</v>
      </c>
      <c r="BT135" s="18">
        <f t="shared" si="132"/>
        <v>103.161</v>
      </c>
      <c r="BU135" s="18">
        <f t="shared" si="132"/>
        <v>126.66389999999998</v>
      </c>
      <c r="BV135" s="18">
        <f t="shared" si="132"/>
        <v>366.80929999999995</v>
      </c>
      <c r="BW135" s="18">
        <f t="shared" si="132"/>
        <v>346.58080000000001</v>
      </c>
      <c r="BX135" s="18">
        <f t="shared" si="132"/>
        <v>25.419599999999999</v>
      </c>
      <c r="BY135" s="18">
        <f t="shared" si="132"/>
        <v>385.64859999999999</v>
      </c>
      <c r="BZ135" s="18">
        <f t="shared" si="132"/>
        <v>101.77200000000001</v>
      </c>
      <c r="CA135" s="18">
        <f t="shared" si="132"/>
        <v>57.103200000000001</v>
      </c>
      <c r="CB135" s="18">
        <f t="shared" si="132"/>
        <v>22488.0396</v>
      </c>
      <c r="CC135" s="18">
        <f t="shared" si="132"/>
        <v>78.144000000000005</v>
      </c>
      <c r="CD135" s="18">
        <f t="shared" si="132"/>
        <v>22.004399999999997</v>
      </c>
      <c r="CE135" s="18">
        <f t="shared" si="132"/>
        <v>38.75</v>
      </c>
      <c r="CF135" s="18">
        <f t="shared" si="132"/>
        <v>69.16</v>
      </c>
      <c r="CG135" s="18">
        <f t="shared" si="132"/>
        <v>105.1767</v>
      </c>
      <c r="CH135" s="18">
        <f t="shared" si="132"/>
        <v>66.104500000000002</v>
      </c>
      <c r="CI135" s="18">
        <f t="shared" si="132"/>
        <v>447.86839999999995</v>
      </c>
      <c r="CJ135" s="18">
        <f t="shared" si="132"/>
        <v>480.0856</v>
      </c>
      <c r="CK135" s="18">
        <f t="shared" si="132"/>
        <v>1412.5650000000001</v>
      </c>
      <c r="CL135" s="18">
        <f t="shared" si="132"/>
        <v>398.286</v>
      </c>
      <c r="CM135" s="18">
        <f t="shared" si="132"/>
        <v>303.16800000000001</v>
      </c>
      <c r="CN135" s="18">
        <f t="shared" si="132"/>
        <v>8165.1040999999996</v>
      </c>
      <c r="CO135" s="18">
        <f t="shared" si="132"/>
        <v>4005.4212000000002</v>
      </c>
      <c r="CP135" s="18">
        <f t="shared" si="132"/>
        <v>355.7466</v>
      </c>
      <c r="CQ135" s="18">
        <f t="shared" si="132"/>
        <v>574.46299999999997</v>
      </c>
      <c r="CR135" s="18">
        <f t="shared" si="132"/>
        <v>99.300600000000003</v>
      </c>
      <c r="CS135" s="18">
        <f t="shared" si="132"/>
        <v>125.60000000000001</v>
      </c>
      <c r="CT135" s="18">
        <f t="shared" si="132"/>
        <v>81.406000000000006</v>
      </c>
      <c r="CU135" s="18">
        <f t="shared" si="132"/>
        <v>119.93940000000001</v>
      </c>
      <c r="CV135" s="18">
        <f t="shared" si="132"/>
        <v>9.3323999999999998</v>
      </c>
      <c r="CW135" s="18">
        <f t="shared" si="132"/>
        <v>79.287999999999997</v>
      </c>
      <c r="CX135" s="18">
        <f t="shared" si="132"/>
        <v>199.3152</v>
      </c>
      <c r="CY135" s="18">
        <f t="shared" si="132"/>
        <v>22.910399999999999</v>
      </c>
      <c r="CZ135" s="18">
        <f t="shared" si="132"/>
        <v>1061.6210000000001</v>
      </c>
      <c r="DA135" s="18">
        <f t="shared" si="132"/>
        <v>54.424500000000002</v>
      </c>
      <c r="DB135" s="18">
        <f t="shared" si="132"/>
        <v>94.702500000000001</v>
      </c>
      <c r="DC135" s="18">
        <f t="shared" si="132"/>
        <v>40.546300000000002</v>
      </c>
      <c r="DD135" s="18">
        <f t="shared" si="132"/>
        <v>60.527500000000003</v>
      </c>
      <c r="DE135" s="18">
        <f t="shared" si="132"/>
        <v>65.694199999999995</v>
      </c>
      <c r="DF135" s="18">
        <f t="shared" si="132"/>
        <v>9914.1566999999995</v>
      </c>
      <c r="DG135" s="18">
        <f t="shared" si="132"/>
        <v>33.189</v>
      </c>
      <c r="DH135" s="18">
        <f t="shared" si="132"/>
        <v>866.61080000000004</v>
      </c>
      <c r="DI135" s="18">
        <f t="shared" si="132"/>
        <v>1586.2079999999999</v>
      </c>
      <c r="DJ135" s="18">
        <f t="shared" si="132"/>
        <v>183.2679</v>
      </c>
      <c r="DK135" s="18">
        <f t="shared" si="132"/>
        <v>276.28469999999999</v>
      </c>
      <c r="DL135" s="18">
        <f t="shared" si="132"/>
        <v>3041.0357999999997</v>
      </c>
      <c r="DM135" s="18">
        <f t="shared" si="132"/>
        <v>132.38819999999998</v>
      </c>
      <c r="DN135" s="18">
        <f t="shared" si="132"/>
        <v>659.79359999999997</v>
      </c>
      <c r="DO135" s="18">
        <f t="shared" si="132"/>
        <v>1479.6667</v>
      </c>
      <c r="DP135" s="18">
        <f t="shared" si="132"/>
        <v>69.12</v>
      </c>
      <c r="DQ135" s="18">
        <f t="shared" si="132"/>
        <v>255.14280000000002</v>
      </c>
      <c r="DR135" s="18">
        <f t="shared" si="132"/>
        <v>1035.5415</v>
      </c>
      <c r="DS135" s="18">
        <f t="shared" si="132"/>
        <v>557.31129999999996</v>
      </c>
      <c r="DT135" s="18">
        <f t="shared" si="132"/>
        <v>121.35000000000001</v>
      </c>
      <c r="DU135" s="18">
        <f t="shared" si="132"/>
        <v>211.03559999999999</v>
      </c>
      <c r="DV135" s="18">
        <f t="shared" si="132"/>
        <v>90.684299999999993</v>
      </c>
      <c r="DW135" s="18">
        <f t="shared" si="132"/>
        <v>144.86160000000001</v>
      </c>
      <c r="DX135" s="18">
        <f t="shared" si="132"/>
        <v>49.793999999999997</v>
      </c>
      <c r="DY135" s="18">
        <f t="shared" si="132"/>
        <v>44.866799999999998</v>
      </c>
      <c r="DZ135" s="18">
        <f t="shared" si="132"/>
        <v>125.11800000000001</v>
      </c>
      <c r="EA135" s="18">
        <f t="shared" si="132"/>
        <v>190.82669999999999</v>
      </c>
      <c r="EB135" s="18">
        <f t="shared" ref="EB135:FX135" si="133">(EB134*EB20)</f>
        <v>301.65560000000005</v>
      </c>
      <c r="EC135" s="18">
        <f t="shared" si="133"/>
        <v>112.48559999999999</v>
      </c>
      <c r="ED135" s="18">
        <f t="shared" si="133"/>
        <v>40.523199999999996</v>
      </c>
      <c r="EE135" s="18">
        <f t="shared" si="133"/>
        <v>122.4465</v>
      </c>
      <c r="EF135" s="18">
        <f t="shared" si="133"/>
        <v>1017.5359000000001</v>
      </c>
      <c r="EG135" s="18">
        <f t="shared" si="133"/>
        <v>160.65479999999999</v>
      </c>
      <c r="EH135" s="18">
        <f t="shared" si="133"/>
        <v>102.61290000000001</v>
      </c>
      <c r="EI135" s="18">
        <f t="shared" si="133"/>
        <v>11131.725</v>
      </c>
      <c r="EJ135" s="18">
        <f t="shared" si="133"/>
        <v>4782.3468000000003</v>
      </c>
      <c r="EK135" s="18">
        <f t="shared" si="133"/>
        <v>244.75139999999999</v>
      </c>
      <c r="EL135" s="18">
        <f t="shared" si="133"/>
        <v>192.3648</v>
      </c>
      <c r="EM135" s="18">
        <f t="shared" si="133"/>
        <v>172.72579999999999</v>
      </c>
      <c r="EN135" s="18">
        <f t="shared" si="133"/>
        <v>698.8048</v>
      </c>
      <c r="EO135" s="18">
        <f t="shared" si="133"/>
        <v>108.98909999999999</v>
      </c>
      <c r="EP135" s="18">
        <f t="shared" si="133"/>
        <v>80.119200000000006</v>
      </c>
      <c r="EQ135" s="18">
        <f t="shared" si="133"/>
        <v>89.323499999999996</v>
      </c>
      <c r="ER135" s="18">
        <f t="shared" si="133"/>
        <v>99.293099999999995</v>
      </c>
      <c r="ES135" s="18">
        <f t="shared" si="133"/>
        <v>94.111999999999995</v>
      </c>
      <c r="ET135" s="18">
        <f t="shared" si="133"/>
        <v>160.691</v>
      </c>
      <c r="EU135" s="18">
        <f t="shared" si="133"/>
        <v>520.89250000000004</v>
      </c>
      <c r="EV135" s="18">
        <f t="shared" si="133"/>
        <v>50.56</v>
      </c>
      <c r="EW135" s="18">
        <f t="shared" si="133"/>
        <v>192.89520000000002</v>
      </c>
      <c r="EX135" s="18">
        <f t="shared" si="133"/>
        <v>59.148699999999998</v>
      </c>
      <c r="EY135" s="18">
        <f t="shared" si="133"/>
        <v>374.24099999999999</v>
      </c>
      <c r="EZ135" s="18">
        <f t="shared" si="133"/>
        <v>62.496699999999997</v>
      </c>
      <c r="FA135" s="18">
        <f t="shared" si="133"/>
        <v>1027.644</v>
      </c>
      <c r="FB135" s="18">
        <f t="shared" si="133"/>
        <v>151.29599999999999</v>
      </c>
      <c r="FC135" s="18">
        <f t="shared" si="133"/>
        <v>470.28629999999998</v>
      </c>
      <c r="FD135" s="18">
        <f t="shared" si="133"/>
        <v>196.71</v>
      </c>
      <c r="FE135" s="18">
        <f t="shared" si="133"/>
        <v>45.743400000000001</v>
      </c>
      <c r="FF135" s="18">
        <f t="shared" si="133"/>
        <v>102.7636</v>
      </c>
      <c r="FG135" s="18">
        <f t="shared" si="133"/>
        <v>25.975000000000001</v>
      </c>
      <c r="FH135" s="18">
        <f t="shared" si="133"/>
        <v>24.375</v>
      </c>
      <c r="FI135" s="18">
        <f t="shared" si="133"/>
        <v>753.51639999999998</v>
      </c>
      <c r="FJ135" s="18">
        <f t="shared" si="133"/>
        <v>582.38970000000006</v>
      </c>
      <c r="FK135" s="18">
        <f t="shared" si="133"/>
        <v>795.31240000000003</v>
      </c>
      <c r="FL135" s="18">
        <f t="shared" si="133"/>
        <v>1045.8356999999999</v>
      </c>
      <c r="FM135" s="18">
        <f t="shared" si="133"/>
        <v>434.48399999999998</v>
      </c>
      <c r="FN135" s="18">
        <f t="shared" si="133"/>
        <v>14506.372499999999</v>
      </c>
      <c r="FO135" s="18">
        <f t="shared" si="133"/>
        <v>507.6302</v>
      </c>
      <c r="FP135" s="18">
        <f t="shared" si="133"/>
        <v>1240.722</v>
      </c>
      <c r="FQ135" s="18">
        <f t="shared" si="133"/>
        <v>301.68700000000001</v>
      </c>
      <c r="FR135" s="18">
        <f t="shared" si="133"/>
        <v>54.651600000000002</v>
      </c>
      <c r="FS135" s="18">
        <f t="shared" si="133"/>
        <v>27.907499999999999</v>
      </c>
      <c r="FT135" s="18">
        <f t="shared" si="133"/>
        <v>24.400000000000002</v>
      </c>
      <c r="FU135" s="18">
        <f t="shared" si="133"/>
        <v>540.22360000000003</v>
      </c>
      <c r="FV135" s="18">
        <f t="shared" si="133"/>
        <v>385.85919999999999</v>
      </c>
      <c r="FW135" s="18">
        <f t="shared" si="133"/>
        <v>86</v>
      </c>
      <c r="FX135" s="18">
        <f t="shared" si="133"/>
        <v>20.193000000000001</v>
      </c>
      <c r="FY135" s="28"/>
      <c r="FZ135" s="20">
        <f>SUM(C135:FX135)</f>
        <v>325310.02100000007</v>
      </c>
      <c r="GA135" s="48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</row>
    <row r="136" spans="1:256" x14ac:dyDescent="0.2">
      <c r="A136" s="6" t="s">
        <v>635</v>
      </c>
      <c r="B136" s="7" t="s">
        <v>636</v>
      </c>
      <c r="C136" s="18">
        <f>C17</f>
        <v>3967</v>
      </c>
      <c r="D136" s="18">
        <f t="shared" ref="D136:BO136" si="134">D17</f>
        <v>15375</v>
      </c>
      <c r="E136" s="18">
        <f t="shared" si="134"/>
        <v>4360</v>
      </c>
      <c r="F136" s="18">
        <f t="shared" si="134"/>
        <v>6134</v>
      </c>
      <c r="G136" s="18">
        <f t="shared" si="134"/>
        <v>278</v>
      </c>
      <c r="H136" s="18">
        <f t="shared" si="134"/>
        <v>252</v>
      </c>
      <c r="I136" s="18">
        <f t="shared" si="134"/>
        <v>6406</v>
      </c>
      <c r="J136" s="18">
        <f t="shared" si="134"/>
        <v>1230</v>
      </c>
      <c r="K136" s="18">
        <f t="shared" si="134"/>
        <v>125</v>
      </c>
      <c r="L136" s="18">
        <f t="shared" si="134"/>
        <v>1214</v>
      </c>
      <c r="M136" s="18">
        <f t="shared" si="134"/>
        <v>936</v>
      </c>
      <c r="N136" s="18">
        <f t="shared" si="134"/>
        <v>13992</v>
      </c>
      <c r="O136" s="18">
        <f t="shared" si="134"/>
        <v>1684</v>
      </c>
      <c r="P136" s="18">
        <f t="shared" si="134"/>
        <v>107</v>
      </c>
      <c r="Q136" s="18">
        <f t="shared" si="134"/>
        <v>26449</v>
      </c>
      <c r="R136" s="18">
        <f t="shared" si="134"/>
        <v>1622</v>
      </c>
      <c r="S136" s="18">
        <f t="shared" si="134"/>
        <v>754</v>
      </c>
      <c r="T136" s="18">
        <f t="shared" si="134"/>
        <v>75</v>
      </c>
      <c r="U136" s="18">
        <f t="shared" si="134"/>
        <v>42</v>
      </c>
      <c r="V136" s="18">
        <f t="shared" si="134"/>
        <v>145</v>
      </c>
      <c r="W136" s="18">
        <f t="shared" si="134"/>
        <v>105</v>
      </c>
      <c r="X136" s="18">
        <f t="shared" si="134"/>
        <v>21</v>
      </c>
      <c r="Y136" s="18">
        <f t="shared" si="134"/>
        <v>548</v>
      </c>
      <c r="Z136" s="18">
        <f t="shared" si="134"/>
        <v>90</v>
      </c>
      <c r="AA136" s="18">
        <f t="shared" si="134"/>
        <v>8486</v>
      </c>
      <c r="AB136" s="18">
        <f t="shared" si="134"/>
        <v>5628</v>
      </c>
      <c r="AC136" s="18">
        <f t="shared" si="134"/>
        <v>176</v>
      </c>
      <c r="AD136" s="18">
        <f t="shared" si="134"/>
        <v>422</v>
      </c>
      <c r="AE136" s="18">
        <f t="shared" si="134"/>
        <v>28</v>
      </c>
      <c r="AF136" s="18">
        <f t="shared" si="134"/>
        <v>53</v>
      </c>
      <c r="AG136" s="18">
        <f t="shared" si="134"/>
        <v>116</v>
      </c>
      <c r="AH136" s="18">
        <f t="shared" si="134"/>
        <v>540</v>
      </c>
      <c r="AI136" s="18">
        <f t="shared" si="134"/>
        <v>187</v>
      </c>
      <c r="AJ136" s="18">
        <f t="shared" si="134"/>
        <v>105</v>
      </c>
      <c r="AK136" s="18">
        <f t="shared" si="134"/>
        <v>158</v>
      </c>
      <c r="AL136" s="18">
        <f t="shared" si="134"/>
        <v>177</v>
      </c>
      <c r="AM136" s="18">
        <f t="shared" si="134"/>
        <v>284</v>
      </c>
      <c r="AN136" s="18">
        <f t="shared" si="134"/>
        <v>141</v>
      </c>
      <c r="AO136" s="18">
        <f t="shared" si="134"/>
        <v>1792</v>
      </c>
      <c r="AP136" s="18">
        <f t="shared" si="134"/>
        <v>50215</v>
      </c>
      <c r="AQ136" s="18">
        <f t="shared" si="134"/>
        <v>111</v>
      </c>
      <c r="AR136" s="18">
        <f t="shared" si="134"/>
        <v>7049</v>
      </c>
      <c r="AS136" s="18">
        <f t="shared" si="134"/>
        <v>1713</v>
      </c>
      <c r="AT136" s="18">
        <f t="shared" si="134"/>
        <v>341</v>
      </c>
      <c r="AU136" s="18">
        <f t="shared" si="134"/>
        <v>89</v>
      </c>
      <c r="AV136" s="18">
        <f t="shared" si="134"/>
        <v>141</v>
      </c>
      <c r="AW136" s="18">
        <f t="shared" si="134"/>
        <v>61</v>
      </c>
      <c r="AX136" s="18">
        <f t="shared" si="134"/>
        <v>42</v>
      </c>
      <c r="AY136" s="18">
        <f t="shared" si="134"/>
        <v>194</v>
      </c>
      <c r="AZ136" s="18">
        <f t="shared" si="134"/>
        <v>7816</v>
      </c>
      <c r="BA136" s="18">
        <f t="shared" si="134"/>
        <v>3458</v>
      </c>
      <c r="BB136" s="18">
        <f t="shared" si="134"/>
        <v>3248</v>
      </c>
      <c r="BC136" s="18">
        <f t="shared" si="134"/>
        <v>13338</v>
      </c>
      <c r="BD136" s="18">
        <f t="shared" si="134"/>
        <v>258</v>
      </c>
      <c r="BE136" s="18">
        <f t="shared" si="134"/>
        <v>323</v>
      </c>
      <c r="BF136" s="18">
        <f t="shared" si="134"/>
        <v>2324</v>
      </c>
      <c r="BG136" s="18">
        <f t="shared" si="134"/>
        <v>386</v>
      </c>
      <c r="BH136" s="18">
        <f t="shared" si="134"/>
        <v>114</v>
      </c>
      <c r="BI136" s="18">
        <f t="shared" si="134"/>
        <v>176</v>
      </c>
      <c r="BJ136" s="18">
        <f t="shared" si="134"/>
        <v>635</v>
      </c>
      <c r="BK136" s="18">
        <f t="shared" si="134"/>
        <v>8836</v>
      </c>
      <c r="BL136" s="18">
        <f t="shared" si="134"/>
        <v>39</v>
      </c>
      <c r="BM136" s="18">
        <f t="shared" si="134"/>
        <v>138</v>
      </c>
      <c r="BN136" s="18">
        <f t="shared" si="134"/>
        <v>1514</v>
      </c>
      <c r="BO136" s="18">
        <f t="shared" si="134"/>
        <v>522</v>
      </c>
      <c r="BP136" s="18">
        <f t="shared" ref="BP136:EA136" si="135">BP17</f>
        <v>113</v>
      </c>
      <c r="BQ136" s="18">
        <f t="shared" si="135"/>
        <v>2014</v>
      </c>
      <c r="BR136" s="18">
        <f t="shared" si="135"/>
        <v>1636</v>
      </c>
      <c r="BS136" s="18">
        <f t="shared" si="135"/>
        <v>691</v>
      </c>
      <c r="BT136" s="18">
        <f t="shared" si="135"/>
        <v>97</v>
      </c>
      <c r="BU136" s="18">
        <f t="shared" si="135"/>
        <v>130</v>
      </c>
      <c r="BV136" s="18">
        <f t="shared" si="135"/>
        <v>339</v>
      </c>
      <c r="BW136" s="18">
        <f t="shared" si="135"/>
        <v>346</v>
      </c>
      <c r="BX136" s="18">
        <f t="shared" si="135"/>
        <v>25</v>
      </c>
      <c r="BY136" s="18">
        <f t="shared" si="135"/>
        <v>379</v>
      </c>
      <c r="BZ136" s="18">
        <f t="shared" si="135"/>
        <v>84</v>
      </c>
      <c r="CA136" s="18">
        <f t="shared" si="135"/>
        <v>59</v>
      </c>
      <c r="CB136" s="18">
        <f t="shared" si="135"/>
        <v>21358</v>
      </c>
      <c r="CC136" s="18">
        <f t="shared" si="135"/>
        <v>81</v>
      </c>
      <c r="CD136" s="18">
        <f t="shared" si="135"/>
        <v>28</v>
      </c>
      <c r="CE136" s="18">
        <f t="shared" si="135"/>
        <v>42</v>
      </c>
      <c r="CF136" s="18">
        <f t="shared" si="135"/>
        <v>67</v>
      </c>
      <c r="CG136" s="18">
        <f t="shared" si="135"/>
        <v>93</v>
      </c>
      <c r="CH136" s="18">
        <f t="shared" si="135"/>
        <v>67</v>
      </c>
      <c r="CI136" s="18">
        <f t="shared" si="135"/>
        <v>419</v>
      </c>
      <c r="CJ136" s="18">
        <f t="shared" si="135"/>
        <v>479</v>
      </c>
      <c r="CK136" s="18">
        <f t="shared" si="135"/>
        <v>1331</v>
      </c>
      <c r="CL136" s="18">
        <f t="shared" si="135"/>
        <v>365</v>
      </c>
      <c r="CM136" s="18">
        <f t="shared" si="135"/>
        <v>281</v>
      </c>
      <c r="CN136" s="18">
        <f t="shared" si="135"/>
        <v>8039</v>
      </c>
      <c r="CO136" s="18">
        <f t="shared" si="135"/>
        <v>3648</v>
      </c>
      <c r="CP136" s="18">
        <f t="shared" si="135"/>
        <v>306</v>
      </c>
      <c r="CQ136" s="18">
        <f t="shared" si="135"/>
        <v>550</v>
      </c>
      <c r="CR136" s="18">
        <f t="shared" si="135"/>
        <v>102</v>
      </c>
      <c r="CS136" s="18">
        <f t="shared" si="135"/>
        <v>131</v>
      </c>
      <c r="CT136" s="18">
        <f t="shared" si="135"/>
        <v>80</v>
      </c>
      <c r="CU136" s="18">
        <f t="shared" si="135"/>
        <v>113</v>
      </c>
      <c r="CV136" s="18">
        <f t="shared" si="135"/>
        <v>6</v>
      </c>
      <c r="CW136" s="18">
        <f t="shared" si="135"/>
        <v>79</v>
      </c>
      <c r="CX136" s="18">
        <f t="shared" si="135"/>
        <v>181</v>
      </c>
      <c r="CY136" s="18">
        <f t="shared" si="135"/>
        <v>21</v>
      </c>
      <c r="CZ136" s="18">
        <f t="shared" si="135"/>
        <v>964</v>
      </c>
      <c r="DA136" s="18">
        <f t="shared" si="135"/>
        <v>53</v>
      </c>
      <c r="DB136" s="18">
        <f t="shared" si="135"/>
        <v>82</v>
      </c>
      <c r="DC136" s="18">
        <f t="shared" si="135"/>
        <v>41</v>
      </c>
      <c r="DD136" s="18">
        <f t="shared" si="135"/>
        <v>58</v>
      </c>
      <c r="DE136" s="18">
        <f t="shared" si="135"/>
        <v>63</v>
      </c>
      <c r="DF136" s="18">
        <f t="shared" si="135"/>
        <v>9316</v>
      </c>
      <c r="DG136" s="18">
        <f t="shared" si="135"/>
        <v>31</v>
      </c>
      <c r="DH136" s="18">
        <f t="shared" si="135"/>
        <v>807</v>
      </c>
      <c r="DI136" s="18">
        <f t="shared" si="135"/>
        <v>1495</v>
      </c>
      <c r="DJ136" s="18">
        <f t="shared" si="135"/>
        <v>190</v>
      </c>
      <c r="DK136" s="18">
        <f t="shared" si="135"/>
        <v>254</v>
      </c>
      <c r="DL136" s="18">
        <f t="shared" si="135"/>
        <v>2832</v>
      </c>
      <c r="DM136" s="18">
        <f t="shared" si="135"/>
        <v>126</v>
      </c>
      <c r="DN136" s="18">
        <f t="shared" si="135"/>
        <v>618</v>
      </c>
      <c r="DO136" s="18">
        <f t="shared" si="135"/>
        <v>1388</v>
      </c>
      <c r="DP136" s="18">
        <f t="shared" si="135"/>
        <v>66</v>
      </c>
      <c r="DQ136" s="18">
        <f t="shared" si="135"/>
        <v>242</v>
      </c>
      <c r="DR136" s="18">
        <f t="shared" si="135"/>
        <v>1022</v>
      </c>
      <c r="DS136" s="18">
        <f t="shared" si="135"/>
        <v>529</v>
      </c>
      <c r="DT136" s="18">
        <f t="shared" si="135"/>
        <v>115</v>
      </c>
      <c r="DU136" s="18">
        <f t="shared" si="135"/>
        <v>194</v>
      </c>
      <c r="DV136" s="18">
        <f t="shared" si="135"/>
        <v>89</v>
      </c>
      <c r="DW136" s="18">
        <f t="shared" si="135"/>
        <v>132</v>
      </c>
      <c r="DX136" s="18">
        <f t="shared" si="135"/>
        <v>44</v>
      </c>
      <c r="DY136" s="18">
        <f t="shared" si="135"/>
        <v>48</v>
      </c>
      <c r="DZ136" s="18">
        <f t="shared" si="135"/>
        <v>123</v>
      </c>
      <c r="EA136" s="18">
        <f t="shared" si="135"/>
        <v>176</v>
      </c>
      <c r="EB136" s="18">
        <f t="shared" ref="EB136:FX136" si="136">EB17</f>
        <v>299</v>
      </c>
      <c r="EC136" s="18">
        <f t="shared" si="136"/>
        <v>95</v>
      </c>
      <c r="ED136" s="18">
        <f t="shared" si="136"/>
        <v>61</v>
      </c>
      <c r="EE136" s="18">
        <f t="shared" si="136"/>
        <v>110</v>
      </c>
      <c r="EF136" s="18">
        <f t="shared" si="136"/>
        <v>950</v>
      </c>
      <c r="EG136" s="18">
        <f t="shared" si="136"/>
        <v>160</v>
      </c>
      <c r="EH136" s="18">
        <f t="shared" si="136"/>
        <v>93</v>
      </c>
      <c r="EI136" s="18">
        <f t="shared" si="136"/>
        <v>10748</v>
      </c>
      <c r="EJ136" s="18">
        <f t="shared" si="136"/>
        <v>4487</v>
      </c>
      <c r="EK136" s="18">
        <f t="shared" si="136"/>
        <v>234</v>
      </c>
      <c r="EL136" s="18">
        <f t="shared" si="136"/>
        <v>176</v>
      </c>
      <c r="EM136" s="18">
        <f t="shared" si="136"/>
        <v>169</v>
      </c>
      <c r="EN136" s="18">
        <f t="shared" si="136"/>
        <v>632</v>
      </c>
      <c r="EO136" s="18">
        <f t="shared" si="136"/>
        <v>106</v>
      </c>
      <c r="EP136" s="18">
        <f t="shared" si="136"/>
        <v>77</v>
      </c>
      <c r="EQ136" s="18">
        <f t="shared" si="136"/>
        <v>103</v>
      </c>
      <c r="ER136" s="18">
        <f t="shared" si="136"/>
        <v>87</v>
      </c>
      <c r="ES136" s="18">
        <f t="shared" si="136"/>
        <v>99</v>
      </c>
      <c r="ET136" s="18">
        <f t="shared" si="136"/>
        <v>166</v>
      </c>
      <c r="EU136" s="18">
        <f t="shared" si="136"/>
        <v>517</v>
      </c>
      <c r="EV136" s="18">
        <f t="shared" si="136"/>
        <v>51</v>
      </c>
      <c r="EW136" s="18">
        <f t="shared" si="136"/>
        <v>166</v>
      </c>
      <c r="EX136" s="18">
        <f t="shared" si="136"/>
        <v>56</v>
      </c>
      <c r="EY136" s="18">
        <f t="shared" si="136"/>
        <v>328</v>
      </c>
      <c r="EZ136" s="18">
        <f t="shared" si="136"/>
        <v>60</v>
      </c>
      <c r="FA136" s="18">
        <f t="shared" si="136"/>
        <v>939</v>
      </c>
      <c r="FB136" s="18">
        <f t="shared" si="136"/>
        <v>139</v>
      </c>
      <c r="FC136" s="18">
        <f t="shared" si="136"/>
        <v>441</v>
      </c>
      <c r="FD136" s="18">
        <f t="shared" si="136"/>
        <v>179</v>
      </c>
      <c r="FE136" s="18">
        <f t="shared" si="136"/>
        <v>36</v>
      </c>
      <c r="FF136" s="18">
        <f t="shared" si="136"/>
        <v>102</v>
      </c>
      <c r="FG136" s="18">
        <f t="shared" si="136"/>
        <v>27</v>
      </c>
      <c r="FH136" s="18">
        <f t="shared" si="136"/>
        <v>26</v>
      </c>
      <c r="FI136" s="18">
        <f t="shared" si="136"/>
        <v>662</v>
      </c>
      <c r="FJ136" s="18">
        <f t="shared" si="136"/>
        <v>553</v>
      </c>
      <c r="FK136" s="18">
        <f t="shared" si="136"/>
        <v>770</v>
      </c>
      <c r="FL136" s="18">
        <f t="shared" si="136"/>
        <v>981</v>
      </c>
      <c r="FM136" s="18">
        <f t="shared" si="136"/>
        <v>409</v>
      </c>
      <c r="FN136" s="18">
        <f t="shared" si="136"/>
        <v>13827</v>
      </c>
      <c r="FO136" s="18">
        <f t="shared" si="136"/>
        <v>474</v>
      </c>
      <c r="FP136" s="18">
        <f t="shared" si="136"/>
        <v>1217</v>
      </c>
      <c r="FQ136" s="18">
        <f t="shared" si="136"/>
        <v>302</v>
      </c>
      <c r="FR136" s="18">
        <f t="shared" si="136"/>
        <v>45</v>
      </c>
      <c r="FS136" s="18">
        <f t="shared" si="136"/>
        <v>36</v>
      </c>
      <c r="FT136" s="18">
        <f t="shared" si="136"/>
        <v>26</v>
      </c>
      <c r="FU136" s="18">
        <f t="shared" si="136"/>
        <v>499</v>
      </c>
      <c r="FV136" s="18">
        <f t="shared" si="136"/>
        <v>366</v>
      </c>
      <c r="FW136" s="18">
        <f t="shared" si="136"/>
        <v>88</v>
      </c>
      <c r="FX136" s="18">
        <f t="shared" si="136"/>
        <v>20</v>
      </c>
      <c r="FY136" s="18"/>
      <c r="FZ136" s="20">
        <f>SUM(C136:FX136)</f>
        <v>314357</v>
      </c>
      <c r="GA136" s="7"/>
      <c r="GB136" s="28"/>
      <c r="GC136" s="28"/>
      <c r="GD136" s="28"/>
      <c r="GE136" s="28"/>
      <c r="GF136" s="28"/>
      <c r="GG136" s="7"/>
      <c r="GH136" s="28"/>
      <c r="GI136" s="28"/>
      <c r="GJ136" s="28"/>
      <c r="GK136" s="7"/>
      <c r="GL136" s="7"/>
      <c r="GM136" s="7"/>
    </row>
    <row r="137" spans="1:256" x14ac:dyDescent="0.2">
      <c r="A137" s="6" t="s">
        <v>637</v>
      </c>
      <c r="B137" s="20" t="s">
        <v>638</v>
      </c>
      <c r="C137" s="20">
        <f>ROUND(MAX(C135,C136),1)</f>
        <v>4303.3999999999996</v>
      </c>
      <c r="D137" s="20">
        <f t="shared" ref="D137:BO137" si="137">ROUND(MAX(D135,D136),1)</f>
        <v>16058.1</v>
      </c>
      <c r="E137" s="20">
        <f t="shared" si="137"/>
        <v>4628.3999999999996</v>
      </c>
      <c r="F137" s="20">
        <f t="shared" si="137"/>
        <v>6293.1</v>
      </c>
      <c r="G137" s="20">
        <f t="shared" si="137"/>
        <v>318.89999999999998</v>
      </c>
      <c r="H137" s="20">
        <f t="shared" si="137"/>
        <v>278</v>
      </c>
      <c r="I137" s="20">
        <f t="shared" si="137"/>
        <v>6523.9</v>
      </c>
      <c r="J137" s="20">
        <f t="shared" si="137"/>
        <v>1301.0999999999999</v>
      </c>
      <c r="K137" s="20">
        <f t="shared" si="137"/>
        <v>125</v>
      </c>
      <c r="L137" s="20">
        <f t="shared" si="137"/>
        <v>1285.2</v>
      </c>
      <c r="M137" s="20">
        <f t="shared" si="137"/>
        <v>962.6</v>
      </c>
      <c r="N137" s="20">
        <f t="shared" si="137"/>
        <v>14549.2</v>
      </c>
      <c r="O137" s="20">
        <f t="shared" si="137"/>
        <v>1807.8</v>
      </c>
      <c r="P137" s="20">
        <f t="shared" si="137"/>
        <v>109.7</v>
      </c>
      <c r="Q137" s="20">
        <f t="shared" si="137"/>
        <v>27234.1</v>
      </c>
      <c r="R137" s="20">
        <f t="shared" si="137"/>
        <v>1759.7</v>
      </c>
      <c r="S137" s="20">
        <f t="shared" si="137"/>
        <v>842.3</v>
      </c>
      <c r="T137" s="20">
        <f t="shared" si="137"/>
        <v>78.400000000000006</v>
      </c>
      <c r="U137" s="20">
        <f t="shared" si="137"/>
        <v>44.5</v>
      </c>
      <c r="V137" s="20">
        <f t="shared" si="137"/>
        <v>145</v>
      </c>
      <c r="W137" s="20">
        <f t="shared" si="137"/>
        <v>105</v>
      </c>
      <c r="X137" s="20">
        <f t="shared" si="137"/>
        <v>21</v>
      </c>
      <c r="Y137" s="20">
        <f t="shared" si="137"/>
        <v>556.4</v>
      </c>
      <c r="Z137" s="20">
        <f t="shared" si="137"/>
        <v>91.7</v>
      </c>
      <c r="AA137" s="20">
        <f t="shared" si="137"/>
        <v>8829.5</v>
      </c>
      <c r="AB137" s="20">
        <f t="shared" si="137"/>
        <v>5934.7</v>
      </c>
      <c r="AC137" s="20">
        <f t="shared" si="137"/>
        <v>195.7</v>
      </c>
      <c r="AD137" s="20">
        <f t="shared" si="137"/>
        <v>458.4</v>
      </c>
      <c r="AE137" s="20">
        <f t="shared" si="137"/>
        <v>33.6</v>
      </c>
      <c r="AF137" s="20">
        <f t="shared" si="137"/>
        <v>53</v>
      </c>
      <c r="AG137" s="20">
        <f t="shared" si="137"/>
        <v>135</v>
      </c>
      <c r="AH137" s="20">
        <f t="shared" si="137"/>
        <v>604.4</v>
      </c>
      <c r="AI137" s="20">
        <f t="shared" si="137"/>
        <v>199.7</v>
      </c>
      <c r="AJ137" s="20">
        <f t="shared" si="137"/>
        <v>110.4</v>
      </c>
      <c r="AK137" s="20">
        <f t="shared" si="137"/>
        <v>162.69999999999999</v>
      </c>
      <c r="AL137" s="20">
        <f t="shared" si="137"/>
        <v>182.4</v>
      </c>
      <c r="AM137" s="20">
        <f t="shared" si="137"/>
        <v>288.10000000000002</v>
      </c>
      <c r="AN137" s="20">
        <f t="shared" si="137"/>
        <v>165.8</v>
      </c>
      <c r="AO137" s="20">
        <f t="shared" si="137"/>
        <v>1950.1</v>
      </c>
      <c r="AP137" s="20">
        <f t="shared" si="137"/>
        <v>50608.3</v>
      </c>
      <c r="AQ137" s="20">
        <f t="shared" si="137"/>
        <v>124.2</v>
      </c>
      <c r="AR137" s="20">
        <f t="shared" si="137"/>
        <v>7049</v>
      </c>
      <c r="AS137" s="20">
        <f t="shared" si="137"/>
        <v>1890</v>
      </c>
      <c r="AT137" s="20">
        <f t="shared" si="137"/>
        <v>352.3</v>
      </c>
      <c r="AU137" s="20">
        <f t="shared" si="137"/>
        <v>89</v>
      </c>
      <c r="AV137" s="20">
        <f t="shared" si="137"/>
        <v>168.9</v>
      </c>
      <c r="AW137" s="20">
        <f t="shared" si="137"/>
        <v>71</v>
      </c>
      <c r="AX137" s="20">
        <f t="shared" si="137"/>
        <v>44.6</v>
      </c>
      <c r="AY137" s="20">
        <f t="shared" si="137"/>
        <v>212</v>
      </c>
      <c r="AZ137" s="20">
        <f t="shared" si="137"/>
        <v>7901.3</v>
      </c>
      <c r="BA137" s="20">
        <f t="shared" si="137"/>
        <v>3665.6</v>
      </c>
      <c r="BB137" s="20">
        <f t="shared" si="137"/>
        <v>3395</v>
      </c>
      <c r="BC137" s="20">
        <f t="shared" si="137"/>
        <v>14043.7</v>
      </c>
      <c r="BD137" s="20">
        <f t="shared" si="137"/>
        <v>297.60000000000002</v>
      </c>
      <c r="BE137" s="20">
        <f t="shared" si="137"/>
        <v>362.9</v>
      </c>
      <c r="BF137" s="20">
        <f t="shared" si="137"/>
        <v>2539</v>
      </c>
      <c r="BG137" s="20">
        <f t="shared" si="137"/>
        <v>386</v>
      </c>
      <c r="BH137" s="20">
        <f t="shared" si="137"/>
        <v>127.4</v>
      </c>
      <c r="BI137" s="20">
        <f t="shared" si="137"/>
        <v>176</v>
      </c>
      <c r="BJ137" s="20">
        <f t="shared" si="137"/>
        <v>687.5</v>
      </c>
      <c r="BK137" s="20">
        <f t="shared" si="137"/>
        <v>8836</v>
      </c>
      <c r="BL137" s="20">
        <f t="shared" si="137"/>
        <v>65</v>
      </c>
      <c r="BM137" s="20">
        <f t="shared" si="137"/>
        <v>151.6</v>
      </c>
      <c r="BN137" s="20">
        <f t="shared" si="137"/>
        <v>1726.2</v>
      </c>
      <c r="BO137" s="20">
        <f t="shared" si="137"/>
        <v>574.5</v>
      </c>
      <c r="BP137" s="20">
        <f t="shared" ref="BP137:EA137" si="138">ROUND(MAX(BP135,BP136),1)</f>
        <v>124.3</v>
      </c>
      <c r="BQ137" s="20">
        <f t="shared" si="138"/>
        <v>2178.6</v>
      </c>
      <c r="BR137" s="20">
        <f t="shared" si="138"/>
        <v>1737.9</v>
      </c>
      <c r="BS137" s="20">
        <f t="shared" si="138"/>
        <v>736.4</v>
      </c>
      <c r="BT137" s="20">
        <f t="shared" si="138"/>
        <v>103.2</v>
      </c>
      <c r="BU137" s="20">
        <f t="shared" si="138"/>
        <v>130</v>
      </c>
      <c r="BV137" s="20">
        <f t="shared" si="138"/>
        <v>366.8</v>
      </c>
      <c r="BW137" s="20">
        <f t="shared" si="138"/>
        <v>346.6</v>
      </c>
      <c r="BX137" s="20">
        <f t="shared" si="138"/>
        <v>25.4</v>
      </c>
      <c r="BY137" s="20">
        <f t="shared" si="138"/>
        <v>385.6</v>
      </c>
      <c r="BZ137" s="20">
        <f t="shared" si="138"/>
        <v>101.8</v>
      </c>
      <c r="CA137" s="20">
        <f t="shared" si="138"/>
        <v>59</v>
      </c>
      <c r="CB137" s="20">
        <f t="shared" si="138"/>
        <v>22488</v>
      </c>
      <c r="CC137" s="20">
        <f t="shared" si="138"/>
        <v>81</v>
      </c>
      <c r="CD137" s="20">
        <f t="shared" si="138"/>
        <v>28</v>
      </c>
      <c r="CE137" s="20">
        <f t="shared" si="138"/>
        <v>42</v>
      </c>
      <c r="CF137" s="20">
        <f t="shared" si="138"/>
        <v>69.2</v>
      </c>
      <c r="CG137" s="20">
        <f t="shared" si="138"/>
        <v>105.2</v>
      </c>
      <c r="CH137" s="20">
        <f t="shared" si="138"/>
        <v>67</v>
      </c>
      <c r="CI137" s="20">
        <f t="shared" si="138"/>
        <v>447.9</v>
      </c>
      <c r="CJ137" s="20">
        <f t="shared" si="138"/>
        <v>480.1</v>
      </c>
      <c r="CK137" s="20">
        <f t="shared" si="138"/>
        <v>1412.6</v>
      </c>
      <c r="CL137" s="20">
        <f t="shared" si="138"/>
        <v>398.3</v>
      </c>
      <c r="CM137" s="20">
        <f t="shared" si="138"/>
        <v>303.2</v>
      </c>
      <c r="CN137" s="20">
        <f t="shared" si="138"/>
        <v>8165.1</v>
      </c>
      <c r="CO137" s="20">
        <f t="shared" si="138"/>
        <v>4005.4</v>
      </c>
      <c r="CP137" s="20">
        <f t="shared" si="138"/>
        <v>355.7</v>
      </c>
      <c r="CQ137" s="20">
        <f t="shared" si="138"/>
        <v>574.5</v>
      </c>
      <c r="CR137" s="20">
        <f t="shared" si="138"/>
        <v>102</v>
      </c>
      <c r="CS137" s="20">
        <f t="shared" si="138"/>
        <v>131</v>
      </c>
      <c r="CT137" s="20">
        <f t="shared" si="138"/>
        <v>81.400000000000006</v>
      </c>
      <c r="CU137" s="20">
        <f t="shared" si="138"/>
        <v>119.9</v>
      </c>
      <c r="CV137" s="20">
        <f t="shared" si="138"/>
        <v>9.3000000000000007</v>
      </c>
      <c r="CW137" s="20">
        <f t="shared" si="138"/>
        <v>79.3</v>
      </c>
      <c r="CX137" s="20">
        <f t="shared" si="138"/>
        <v>199.3</v>
      </c>
      <c r="CY137" s="20">
        <f t="shared" si="138"/>
        <v>22.9</v>
      </c>
      <c r="CZ137" s="20">
        <f t="shared" si="138"/>
        <v>1061.5999999999999</v>
      </c>
      <c r="DA137" s="20">
        <f t="shared" si="138"/>
        <v>54.4</v>
      </c>
      <c r="DB137" s="20">
        <f t="shared" si="138"/>
        <v>94.7</v>
      </c>
      <c r="DC137" s="20">
        <f t="shared" si="138"/>
        <v>41</v>
      </c>
      <c r="DD137" s="20">
        <f t="shared" si="138"/>
        <v>60.5</v>
      </c>
      <c r="DE137" s="20">
        <f t="shared" si="138"/>
        <v>65.7</v>
      </c>
      <c r="DF137" s="20">
        <f t="shared" si="138"/>
        <v>9914.2000000000007</v>
      </c>
      <c r="DG137" s="20">
        <f t="shared" si="138"/>
        <v>33.200000000000003</v>
      </c>
      <c r="DH137" s="20">
        <f t="shared" si="138"/>
        <v>866.6</v>
      </c>
      <c r="DI137" s="20">
        <f t="shared" si="138"/>
        <v>1586.2</v>
      </c>
      <c r="DJ137" s="20">
        <f t="shared" si="138"/>
        <v>190</v>
      </c>
      <c r="DK137" s="20">
        <f t="shared" si="138"/>
        <v>276.3</v>
      </c>
      <c r="DL137" s="20">
        <f t="shared" si="138"/>
        <v>3041</v>
      </c>
      <c r="DM137" s="20">
        <f t="shared" si="138"/>
        <v>132.4</v>
      </c>
      <c r="DN137" s="20">
        <f t="shared" si="138"/>
        <v>659.8</v>
      </c>
      <c r="DO137" s="20">
        <f t="shared" si="138"/>
        <v>1479.7</v>
      </c>
      <c r="DP137" s="20">
        <f t="shared" si="138"/>
        <v>69.099999999999994</v>
      </c>
      <c r="DQ137" s="20">
        <f t="shared" si="138"/>
        <v>255.1</v>
      </c>
      <c r="DR137" s="20">
        <f t="shared" si="138"/>
        <v>1035.5</v>
      </c>
      <c r="DS137" s="20">
        <f t="shared" si="138"/>
        <v>557.29999999999995</v>
      </c>
      <c r="DT137" s="20">
        <f t="shared" si="138"/>
        <v>121.4</v>
      </c>
      <c r="DU137" s="20">
        <f t="shared" si="138"/>
        <v>211</v>
      </c>
      <c r="DV137" s="20">
        <f t="shared" si="138"/>
        <v>90.7</v>
      </c>
      <c r="DW137" s="20">
        <f t="shared" si="138"/>
        <v>144.9</v>
      </c>
      <c r="DX137" s="20">
        <f t="shared" si="138"/>
        <v>49.8</v>
      </c>
      <c r="DY137" s="20">
        <f t="shared" si="138"/>
        <v>48</v>
      </c>
      <c r="DZ137" s="20">
        <f t="shared" si="138"/>
        <v>125.1</v>
      </c>
      <c r="EA137" s="20">
        <f t="shared" si="138"/>
        <v>190.8</v>
      </c>
      <c r="EB137" s="20">
        <f t="shared" ref="EB137:FX137" si="139">ROUND(MAX(EB135,EB136),1)</f>
        <v>301.7</v>
      </c>
      <c r="EC137" s="20">
        <f t="shared" si="139"/>
        <v>112.5</v>
      </c>
      <c r="ED137" s="20">
        <f t="shared" si="139"/>
        <v>61</v>
      </c>
      <c r="EE137" s="20">
        <f t="shared" si="139"/>
        <v>122.4</v>
      </c>
      <c r="EF137" s="20">
        <f t="shared" si="139"/>
        <v>1017.5</v>
      </c>
      <c r="EG137" s="20">
        <f t="shared" si="139"/>
        <v>160.69999999999999</v>
      </c>
      <c r="EH137" s="20">
        <f t="shared" si="139"/>
        <v>102.6</v>
      </c>
      <c r="EI137" s="20">
        <f t="shared" si="139"/>
        <v>11131.7</v>
      </c>
      <c r="EJ137" s="20">
        <f t="shared" si="139"/>
        <v>4782.3</v>
      </c>
      <c r="EK137" s="20">
        <f t="shared" si="139"/>
        <v>244.8</v>
      </c>
      <c r="EL137" s="20">
        <f t="shared" si="139"/>
        <v>192.4</v>
      </c>
      <c r="EM137" s="20">
        <f t="shared" si="139"/>
        <v>172.7</v>
      </c>
      <c r="EN137" s="20">
        <f t="shared" si="139"/>
        <v>698.8</v>
      </c>
      <c r="EO137" s="20">
        <f t="shared" si="139"/>
        <v>109</v>
      </c>
      <c r="EP137" s="20">
        <f t="shared" si="139"/>
        <v>80.099999999999994</v>
      </c>
      <c r="EQ137" s="20">
        <f t="shared" si="139"/>
        <v>103</v>
      </c>
      <c r="ER137" s="20">
        <f t="shared" si="139"/>
        <v>99.3</v>
      </c>
      <c r="ES137" s="20">
        <f t="shared" si="139"/>
        <v>99</v>
      </c>
      <c r="ET137" s="20">
        <f t="shared" si="139"/>
        <v>166</v>
      </c>
      <c r="EU137" s="20">
        <f t="shared" si="139"/>
        <v>520.9</v>
      </c>
      <c r="EV137" s="20">
        <f t="shared" si="139"/>
        <v>51</v>
      </c>
      <c r="EW137" s="20">
        <f t="shared" si="139"/>
        <v>192.9</v>
      </c>
      <c r="EX137" s="20">
        <f t="shared" si="139"/>
        <v>59.1</v>
      </c>
      <c r="EY137" s="20">
        <f t="shared" si="139"/>
        <v>374.2</v>
      </c>
      <c r="EZ137" s="20">
        <f t="shared" si="139"/>
        <v>62.5</v>
      </c>
      <c r="FA137" s="20">
        <f t="shared" si="139"/>
        <v>1027.5999999999999</v>
      </c>
      <c r="FB137" s="20">
        <f t="shared" si="139"/>
        <v>151.30000000000001</v>
      </c>
      <c r="FC137" s="20">
        <f t="shared" si="139"/>
        <v>470.3</v>
      </c>
      <c r="FD137" s="20">
        <f t="shared" si="139"/>
        <v>196.7</v>
      </c>
      <c r="FE137" s="20">
        <f t="shared" si="139"/>
        <v>45.7</v>
      </c>
      <c r="FF137" s="20">
        <f t="shared" si="139"/>
        <v>102.8</v>
      </c>
      <c r="FG137" s="20">
        <f t="shared" si="139"/>
        <v>27</v>
      </c>
      <c r="FH137" s="20">
        <f t="shared" si="139"/>
        <v>26</v>
      </c>
      <c r="FI137" s="20">
        <f t="shared" si="139"/>
        <v>753.5</v>
      </c>
      <c r="FJ137" s="20">
        <f t="shared" si="139"/>
        <v>582.4</v>
      </c>
      <c r="FK137" s="20">
        <f t="shared" si="139"/>
        <v>795.3</v>
      </c>
      <c r="FL137" s="20">
        <f t="shared" si="139"/>
        <v>1045.8</v>
      </c>
      <c r="FM137" s="20">
        <f t="shared" si="139"/>
        <v>434.5</v>
      </c>
      <c r="FN137" s="20">
        <f t="shared" si="139"/>
        <v>14506.4</v>
      </c>
      <c r="FO137" s="20">
        <f t="shared" si="139"/>
        <v>507.6</v>
      </c>
      <c r="FP137" s="20">
        <f t="shared" si="139"/>
        <v>1240.7</v>
      </c>
      <c r="FQ137" s="20">
        <f t="shared" si="139"/>
        <v>302</v>
      </c>
      <c r="FR137" s="20">
        <f t="shared" si="139"/>
        <v>54.7</v>
      </c>
      <c r="FS137" s="20">
        <f t="shared" si="139"/>
        <v>36</v>
      </c>
      <c r="FT137" s="20">
        <f t="shared" si="139"/>
        <v>26</v>
      </c>
      <c r="FU137" s="20">
        <f t="shared" si="139"/>
        <v>540.20000000000005</v>
      </c>
      <c r="FV137" s="20">
        <f t="shared" si="139"/>
        <v>385.9</v>
      </c>
      <c r="FW137" s="20">
        <f t="shared" si="139"/>
        <v>88</v>
      </c>
      <c r="FX137" s="20">
        <f t="shared" si="139"/>
        <v>20.2</v>
      </c>
      <c r="FY137" s="7"/>
      <c r="FZ137" s="20">
        <f>SUM(C137:FX137)</f>
        <v>327175.2</v>
      </c>
      <c r="GA137" s="7"/>
      <c r="GB137" s="20"/>
      <c r="GC137" s="20"/>
      <c r="GD137" s="20"/>
      <c r="GE137" s="20"/>
      <c r="GF137" s="20"/>
      <c r="GG137" s="7"/>
      <c r="GH137" s="33"/>
      <c r="GI137" s="33"/>
      <c r="GJ137" s="33"/>
      <c r="GK137" s="33"/>
      <c r="GL137" s="33"/>
      <c r="GM137" s="33"/>
    </row>
    <row r="138" spans="1:256" x14ac:dyDescent="0.2">
      <c r="A138" s="6"/>
      <c r="B138" s="7" t="s">
        <v>639</v>
      </c>
      <c r="C138" s="18">
        <f t="shared" ref="C138:BN138" si="140">MAX(C135,C136)</f>
        <v>4303.4328000000005</v>
      </c>
      <c r="D138" s="18">
        <f t="shared" si="140"/>
        <v>16058.083199999999</v>
      </c>
      <c r="E138" s="18">
        <f t="shared" si="140"/>
        <v>4628.3847999999998</v>
      </c>
      <c r="F138" s="18">
        <f t="shared" si="140"/>
        <v>6293.0594000000001</v>
      </c>
      <c r="G138" s="18">
        <f t="shared" si="140"/>
        <v>318.85360000000003</v>
      </c>
      <c r="H138" s="18">
        <f t="shared" si="140"/>
        <v>278.02170000000001</v>
      </c>
      <c r="I138" s="18">
        <f t="shared" si="140"/>
        <v>6523.9260000000004</v>
      </c>
      <c r="J138" s="18">
        <f t="shared" si="140"/>
        <v>1301.1320000000001</v>
      </c>
      <c r="K138" s="18">
        <f t="shared" si="140"/>
        <v>125</v>
      </c>
      <c r="L138" s="18">
        <f t="shared" si="140"/>
        <v>1285.24</v>
      </c>
      <c r="M138" s="18">
        <f t="shared" si="140"/>
        <v>962.58199999999999</v>
      </c>
      <c r="N138" s="18">
        <f t="shared" si="140"/>
        <v>14549.225999999999</v>
      </c>
      <c r="O138" s="18">
        <f t="shared" si="140"/>
        <v>1807.8480000000002</v>
      </c>
      <c r="P138" s="18">
        <f t="shared" si="140"/>
        <v>109.71</v>
      </c>
      <c r="Q138" s="18">
        <f t="shared" si="140"/>
        <v>27234.11</v>
      </c>
      <c r="R138" s="18">
        <f t="shared" si="140"/>
        <v>1759.6543999999999</v>
      </c>
      <c r="S138" s="18">
        <f t="shared" si="140"/>
        <v>842.28710000000001</v>
      </c>
      <c r="T138" s="18">
        <f t="shared" si="140"/>
        <v>78.37830000000001</v>
      </c>
      <c r="U138" s="18">
        <f t="shared" si="140"/>
        <v>44.451099999999997</v>
      </c>
      <c r="V138" s="18">
        <f t="shared" si="140"/>
        <v>145</v>
      </c>
      <c r="W138" s="18">
        <f t="shared" si="140"/>
        <v>105</v>
      </c>
      <c r="X138" s="18">
        <f t="shared" si="140"/>
        <v>21</v>
      </c>
      <c r="Y138" s="18">
        <f t="shared" si="140"/>
        <v>556.35119999999995</v>
      </c>
      <c r="Z138" s="18">
        <f t="shared" si="140"/>
        <v>91.68249999999999</v>
      </c>
      <c r="AA138" s="18">
        <f t="shared" si="140"/>
        <v>8829.482399999999</v>
      </c>
      <c r="AB138" s="18">
        <f t="shared" si="140"/>
        <v>5934.6543000000001</v>
      </c>
      <c r="AC138" s="18">
        <f t="shared" si="140"/>
        <v>195.65090000000001</v>
      </c>
      <c r="AD138" s="18">
        <f t="shared" si="140"/>
        <v>458.44040000000001</v>
      </c>
      <c r="AE138" s="18">
        <f t="shared" si="140"/>
        <v>33.567399999999999</v>
      </c>
      <c r="AF138" s="18">
        <f t="shared" si="140"/>
        <v>53</v>
      </c>
      <c r="AG138" s="18">
        <f t="shared" si="140"/>
        <v>134.9709</v>
      </c>
      <c r="AH138" s="18">
        <f t="shared" si="140"/>
        <v>604.40700000000004</v>
      </c>
      <c r="AI138" s="18">
        <f t="shared" si="140"/>
        <v>199.67099999999999</v>
      </c>
      <c r="AJ138" s="18">
        <f t="shared" si="140"/>
        <v>110.44600000000001</v>
      </c>
      <c r="AK138" s="18">
        <f t="shared" si="140"/>
        <v>162.65639999999999</v>
      </c>
      <c r="AL138" s="18">
        <f t="shared" si="140"/>
        <v>182.428</v>
      </c>
      <c r="AM138" s="18">
        <f t="shared" si="140"/>
        <v>288.11700000000002</v>
      </c>
      <c r="AN138" s="18">
        <f t="shared" si="140"/>
        <v>165.79199999999997</v>
      </c>
      <c r="AO138" s="18">
        <f t="shared" si="140"/>
        <v>1950.104</v>
      </c>
      <c r="AP138" s="18">
        <f t="shared" si="140"/>
        <v>50608.2955</v>
      </c>
      <c r="AQ138" s="18">
        <f t="shared" si="140"/>
        <v>124.19999999999999</v>
      </c>
      <c r="AR138" s="18">
        <f t="shared" si="140"/>
        <v>7049</v>
      </c>
      <c r="AS138" s="18">
        <f t="shared" si="140"/>
        <v>1889.9639999999997</v>
      </c>
      <c r="AT138" s="18">
        <f t="shared" si="140"/>
        <v>352.34910000000002</v>
      </c>
      <c r="AU138" s="18">
        <f t="shared" si="140"/>
        <v>89</v>
      </c>
      <c r="AV138" s="18">
        <f t="shared" si="140"/>
        <v>168.86189999999999</v>
      </c>
      <c r="AW138" s="18">
        <f t="shared" si="140"/>
        <v>71.038799999999995</v>
      </c>
      <c r="AX138" s="18">
        <f t="shared" si="140"/>
        <v>44.552499999999995</v>
      </c>
      <c r="AY138" s="18">
        <f t="shared" si="140"/>
        <v>212</v>
      </c>
      <c r="AZ138" s="18">
        <f t="shared" si="140"/>
        <v>7901.2665000000006</v>
      </c>
      <c r="BA138" s="18">
        <f t="shared" si="140"/>
        <v>3665.5684000000001</v>
      </c>
      <c r="BB138" s="18">
        <f t="shared" si="140"/>
        <v>3395.0069999999996</v>
      </c>
      <c r="BC138" s="18">
        <f t="shared" si="140"/>
        <v>14043.7153</v>
      </c>
      <c r="BD138" s="18">
        <f t="shared" si="140"/>
        <v>297.62989999999996</v>
      </c>
      <c r="BE138" s="18">
        <f t="shared" si="140"/>
        <v>362.94510000000002</v>
      </c>
      <c r="BF138" s="18">
        <f t="shared" si="140"/>
        <v>2538.9857999999999</v>
      </c>
      <c r="BG138" s="18">
        <f t="shared" si="140"/>
        <v>386</v>
      </c>
      <c r="BH138" s="18">
        <f t="shared" si="140"/>
        <v>127.3964</v>
      </c>
      <c r="BI138" s="18">
        <f t="shared" si="140"/>
        <v>176</v>
      </c>
      <c r="BJ138" s="18">
        <f t="shared" si="140"/>
        <v>687.45640000000003</v>
      </c>
      <c r="BK138" s="18">
        <f t="shared" si="140"/>
        <v>8836</v>
      </c>
      <c r="BL138" s="18">
        <f t="shared" si="140"/>
        <v>65</v>
      </c>
      <c r="BM138" s="18">
        <f t="shared" si="140"/>
        <v>151.56300000000002</v>
      </c>
      <c r="BN138" s="18">
        <f t="shared" si="140"/>
        <v>1726.2489</v>
      </c>
      <c r="BO138" s="18">
        <f t="shared" ref="BO138:DZ138" si="141">MAX(BO135,BO136)</f>
        <v>574.45960000000002</v>
      </c>
      <c r="BP138" s="18">
        <f t="shared" si="141"/>
        <v>124.2764</v>
      </c>
      <c r="BQ138" s="18">
        <f t="shared" si="141"/>
        <v>2178.6336000000001</v>
      </c>
      <c r="BR138" s="18">
        <f t="shared" si="141"/>
        <v>1737.8585</v>
      </c>
      <c r="BS138" s="18">
        <f t="shared" si="141"/>
        <v>736.404</v>
      </c>
      <c r="BT138" s="18">
        <f t="shared" si="141"/>
        <v>103.161</v>
      </c>
      <c r="BU138" s="18">
        <f t="shared" si="141"/>
        <v>130</v>
      </c>
      <c r="BV138" s="18">
        <f t="shared" si="141"/>
        <v>366.80929999999995</v>
      </c>
      <c r="BW138" s="18">
        <f t="shared" si="141"/>
        <v>346.58080000000001</v>
      </c>
      <c r="BX138" s="18">
        <f t="shared" si="141"/>
        <v>25.419599999999999</v>
      </c>
      <c r="BY138" s="18">
        <f t="shared" si="141"/>
        <v>385.64859999999999</v>
      </c>
      <c r="BZ138" s="18">
        <f t="shared" si="141"/>
        <v>101.77200000000001</v>
      </c>
      <c r="CA138" s="18">
        <f t="shared" si="141"/>
        <v>59</v>
      </c>
      <c r="CB138" s="18">
        <f t="shared" si="141"/>
        <v>22488.0396</v>
      </c>
      <c r="CC138" s="18">
        <f t="shared" si="141"/>
        <v>81</v>
      </c>
      <c r="CD138" s="18">
        <f t="shared" si="141"/>
        <v>28</v>
      </c>
      <c r="CE138" s="18">
        <f t="shared" si="141"/>
        <v>42</v>
      </c>
      <c r="CF138" s="18">
        <f t="shared" si="141"/>
        <v>69.16</v>
      </c>
      <c r="CG138" s="18">
        <f t="shared" si="141"/>
        <v>105.1767</v>
      </c>
      <c r="CH138" s="18">
        <f t="shared" si="141"/>
        <v>67</v>
      </c>
      <c r="CI138" s="18">
        <f t="shared" si="141"/>
        <v>447.86839999999995</v>
      </c>
      <c r="CJ138" s="18">
        <f t="shared" si="141"/>
        <v>480.0856</v>
      </c>
      <c r="CK138" s="18">
        <f t="shared" si="141"/>
        <v>1412.5650000000001</v>
      </c>
      <c r="CL138" s="18">
        <f t="shared" si="141"/>
        <v>398.286</v>
      </c>
      <c r="CM138" s="18">
        <f t="shared" si="141"/>
        <v>303.16800000000001</v>
      </c>
      <c r="CN138" s="18">
        <f t="shared" si="141"/>
        <v>8165.1040999999996</v>
      </c>
      <c r="CO138" s="18">
        <f t="shared" si="141"/>
        <v>4005.4212000000002</v>
      </c>
      <c r="CP138" s="18">
        <f t="shared" si="141"/>
        <v>355.7466</v>
      </c>
      <c r="CQ138" s="18">
        <f t="shared" si="141"/>
        <v>574.46299999999997</v>
      </c>
      <c r="CR138" s="18">
        <f t="shared" si="141"/>
        <v>102</v>
      </c>
      <c r="CS138" s="18">
        <f t="shared" si="141"/>
        <v>131</v>
      </c>
      <c r="CT138" s="18">
        <f t="shared" si="141"/>
        <v>81.406000000000006</v>
      </c>
      <c r="CU138" s="18">
        <f t="shared" si="141"/>
        <v>119.93940000000001</v>
      </c>
      <c r="CV138" s="18">
        <f t="shared" si="141"/>
        <v>9.3323999999999998</v>
      </c>
      <c r="CW138" s="18">
        <f t="shared" si="141"/>
        <v>79.287999999999997</v>
      </c>
      <c r="CX138" s="18">
        <f t="shared" si="141"/>
        <v>199.3152</v>
      </c>
      <c r="CY138" s="18">
        <f t="shared" si="141"/>
        <v>22.910399999999999</v>
      </c>
      <c r="CZ138" s="18">
        <f t="shared" si="141"/>
        <v>1061.6210000000001</v>
      </c>
      <c r="DA138" s="18">
        <f t="shared" si="141"/>
        <v>54.424500000000002</v>
      </c>
      <c r="DB138" s="18">
        <f t="shared" si="141"/>
        <v>94.702500000000001</v>
      </c>
      <c r="DC138" s="18">
        <f t="shared" si="141"/>
        <v>41</v>
      </c>
      <c r="DD138" s="18">
        <f t="shared" si="141"/>
        <v>60.527500000000003</v>
      </c>
      <c r="DE138" s="18">
        <f t="shared" si="141"/>
        <v>65.694199999999995</v>
      </c>
      <c r="DF138" s="18">
        <f t="shared" si="141"/>
        <v>9914.1566999999995</v>
      </c>
      <c r="DG138" s="18">
        <f t="shared" si="141"/>
        <v>33.189</v>
      </c>
      <c r="DH138" s="18">
        <f t="shared" si="141"/>
        <v>866.61080000000004</v>
      </c>
      <c r="DI138" s="18">
        <f t="shared" si="141"/>
        <v>1586.2079999999999</v>
      </c>
      <c r="DJ138" s="18">
        <f t="shared" si="141"/>
        <v>190</v>
      </c>
      <c r="DK138" s="18">
        <f t="shared" si="141"/>
        <v>276.28469999999999</v>
      </c>
      <c r="DL138" s="18">
        <f t="shared" si="141"/>
        <v>3041.0357999999997</v>
      </c>
      <c r="DM138" s="18">
        <f t="shared" si="141"/>
        <v>132.38819999999998</v>
      </c>
      <c r="DN138" s="18">
        <f t="shared" si="141"/>
        <v>659.79359999999997</v>
      </c>
      <c r="DO138" s="18">
        <f t="shared" si="141"/>
        <v>1479.6667</v>
      </c>
      <c r="DP138" s="18">
        <f t="shared" si="141"/>
        <v>69.12</v>
      </c>
      <c r="DQ138" s="18">
        <f t="shared" si="141"/>
        <v>255.14280000000002</v>
      </c>
      <c r="DR138" s="18">
        <f t="shared" si="141"/>
        <v>1035.5415</v>
      </c>
      <c r="DS138" s="18">
        <f t="shared" si="141"/>
        <v>557.31129999999996</v>
      </c>
      <c r="DT138" s="18">
        <f t="shared" si="141"/>
        <v>121.35000000000001</v>
      </c>
      <c r="DU138" s="18">
        <f t="shared" si="141"/>
        <v>211.03559999999999</v>
      </c>
      <c r="DV138" s="18">
        <f t="shared" si="141"/>
        <v>90.684299999999993</v>
      </c>
      <c r="DW138" s="18">
        <f t="shared" si="141"/>
        <v>144.86160000000001</v>
      </c>
      <c r="DX138" s="18">
        <f t="shared" si="141"/>
        <v>49.793999999999997</v>
      </c>
      <c r="DY138" s="18">
        <f t="shared" si="141"/>
        <v>48</v>
      </c>
      <c r="DZ138" s="18">
        <f t="shared" si="141"/>
        <v>125.11800000000001</v>
      </c>
      <c r="EA138" s="18">
        <f t="shared" ref="EA138:FX138" si="142">MAX(EA135,EA136)</f>
        <v>190.82669999999999</v>
      </c>
      <c r="EB138" s="18">
        <f t="shared" si="142"/>
        <v>301.65560000000005</v>
      </c>
      <c r="EC138" s="18">
        <f t="shared" si="142"/>
        <v>112.48559999999999</v>
      </c>
      <c r="ED138" s="18">
        <f t="shared" si="142"/>
        <v>61</v>
      </c>
      <c r="EE138" s="18">
        <f t="shared" si="142"/>
        <v>122.4465</v>
      </c>
      <c r="EF138" s="18">
        <f t="shared" si="142"/>
        <v>1017.5359000000001</v>
      </c>
      <c r="EG138" s="18">
        <f t="shared" si="142"/>
        <v>160.65479999999999</v>
      </c>
      <c r="EH138" s="18">
        <f t="shared" si="142"/>
        <v>102.61290000000001</v>
      </c>
      <c r="EI138" s="18">
        <f t="shared" si="142"/>
        <v>11131.725</v>
      </c>
      <c r="EJ138" s="18">
        <f t="shared" si="142"/>
        <v>4782.3468000000003</v>
      </c>
      <c r="EK138" s="18">
        <f t="shared" si="142"/>
        <v>244.75139999999999</v>
      </c>
      <c r="EL138" s="18">
        <f t="shared" si="142"/>
        <v>192.3648</v>
      </c>
      <c r="EM138" s="18">
        <f t="shared" si="142"/>
        <v>172.72579999999999</v>
      </c>
      <c r="EN138" s="18">
        <f t="shared" si="142"/>
        <v>698.8048</v>
      </c>
      <c r="EO138" s="18">
        <f t="shared" si="142"/>
        <v>108.98909999999999</v>
      </c>
      <c r="EP138" s="18">
        <f t="shared" si="142"/>
        <v>80.119200000000006</v>
      </c>
      <c r="EQ138" s="18">
        <f t="shared" si="142"/>
        <v>103</v>
      </c>
      <c r="ER138" s="18">
        <f t="shared" si="142"/>
        <v>99.293099999999995</v>
      </c>
      <c r="ES138" s="18">
        <f t="shared" si="142"/>
        <v>99</v>
      </c>
      <c r="ET138" s="18">
        <f t="shared" si="142"/>
        <v>166</v>
      </c>
      <c r="EU138" s="18">
        <f t="shared" si="142"/>
        <v>520.89250000000004</v>
      </c>
      <c r="EV138" s="18">
        <f t="shared" si="142"/>
        <v>51</v>
      </c>
      <c r="EW138" s="18">
        <f t="shared" si="142"/>
        <v>192.89520000000002</v>
      </c>
      <c r="EX138" s="18">
        <f t="shared" si="142"/>
        <v>59.148699999999998</v>
      </c>
      <c r="EY138" s="18">
        <f t="shared" si="142"/>
        <v>374.24099999999999</v>
      </c>
      <c r="EZ138" s="18">
        <f t="shared" si="142"/>
        <v>62.496699999999997</v>
      </c>
      <c r="FA138" s="18">
        <f t="shared" si="142"/>
        <v>1027.644</v>
      </c>
      <c r="FB138" s="18">
        <f t="shared" si="142"/>
        <v>151.29599999999999</v>
      </c>
      <c r="FC138" s="18">
        <f t="shared" si="142"/>
        <v>470.28629999999998</v>
      </c>
      <c r="FD138" s="18">
        <f t="shared" si="142"/>
        <v>196.71</v>
      </c>
      <c r="FE138" s="18">
        <f t="shared" si="142"/>
        <v>45.743400000000001</v>
      </c>
      <c r="FF138" s="18">
        <f t="shared" si="142"/>
        <v>102.7636</v>
      </c>
      <c r="FG138" s="18">
        <f t="shared" si="142"/>
        <v>27</v>
      </c>
      <c r="FH138" s="18">
        <f t="shared" si="142"/>
        <v>26</v>
      </c>
      <c r="FI138" s="18">
        <f t="shared" si="142"/>
        <v>753.51639999999998</v>
      </c>
      <c r="FJ138" s="18">
        <f t="shared" si="142"/>
        <v>582.38970000000006</v>
      </c>
      <c r="FK138" s="18">
        <f t="shared" si="142"/>
        <v>795.31240000000003</v>
      </c>
      <c r="FL138" s="18">
        <f t="shared" si="142"/>
        <v>1045.8356999999999</v>
      </c>
      <c r="FM138" s="18">
        <f t="shared" si="142"/>
        <v>434.48399999999998</v>
      </c>
      <c r="FN138" s="18">
        <f t="shared" si="142"/>
        <v>14506.372499999999</v>
      </c>
      <c r="FO138" s="18">
        <f t="shared" si="142"/>
        <v>507.6302</v>
      </c>
      <c r="FP138" s="18">
        <f t="shared" si="142"/>
        <v>1240.722</v>
      </c>
      <c r="FQ138" s="18">
        <f t="shared" si="142"/>
        <v>302</v>
      </c>
      <c r="FR138" s="18">
        <f t="shared" si="142"/>
        <v>54.651600000000002</v>
      </c>
      <c r="FS138" s="18">
        <f t="shared" si="142"/>
        <v>36</v>
      </c>
      <c r="FT138" s="18">
        <f t="shared" si="142"/>
        <v>26</v>
      </c>
      <c r="FU138" s="18">
        <f t="shared" si="142"/>
        <v>540.22360000000003</v>
      </c>
      <c r="FV138" s="18">
        <f t="shared" si="142"/>
        <v>385.85919999999999</v>
      </c>
      <c r="FW138" s="18">
        <f t="shared" si="142"/>
        <v>88</v>
      </c>
      <c r="FX138" s="18">
        <f t="shared" si="142"/>
        <v>20.193000000000001</v>
      </c>
      <c r="FY138" s="18"/>
      <c r="FZ138" s="20"/>
      <c r="GA138" s="7"/>
      <c r="GB138" s="20"/>
      <c r="GC138" s="20"/>
      <c r="GD138" s="20"/>
      <c r="GE138" s="20"/>
      <c r="GF138" s="20"/>
      <c r="GG138" s="7"/>
      <c r="GH138" s="18"/>
      <c r="GI138" s="18"/>
      <c r="GJ138" s="18"/>
      <c r="GK138" s="7"/>
      <c r="GL138" s="7"/>
      <c r="GM138" s="7"/>
      <c r="GN138" s="88"/>
      <c r="GO138" s="88"/>
      <c r="GP138" s="88"/>
      <c r="GQ138" s="88"/>
      <c r="GR138" s="88"/>
      <c r="GS138" s="88"/>
      <c r="GT138" s="88"/>
      <c r="GU138" s="88"/>
      <c r="GV138" s="88"/>
      <c r="GW138" s="88"/>
      <c r="GX138" s="88"/>
      <c r="GY138" s="88"/>
      <c r="GZ138" s="88"/>
      <c r="HA138" s="88"/>
      <c r="HB138" s="88"/>
      <c r="HC138" s="88"/>
      <c r="HD138" s="88"/>
      <c r="HE138" s="88"/>
      <c r="HF138" s="88"/>
      <c r="HG138" s="88"/>
      <c r="HH138" s="88"/>
      <c r="HI138" s="88"/>
      <c r="HJ138" s="88"/>
      <c r="HK138" s="88"/>
      <c r="HL138" s="88"/>
      <c r="HM138" s="88"/>
      <c r="HN138" s="88"/>
      <c r="HO138" s="88"/>
      <c r="HP138" s="88"/>
      <c r="HQ138" s="88"/>
      <c r="HR138" s="88"/>
      <c r="HS138" s="88"/>
      <c r="HT138" s="88"/>
      <c r="HU138" s="88"/>
      <c r="HV138" s="88"/>
      <c r="HW138" s="88"/>
      <c r="HX138" s="88"/>
      <c r="HY138" s="88"/>
      <c r="HZ138" s="88"/>
      <c r="IA138" s="88"/>
      <c r="IB138" s="88"/>
      <c r="IC138" s="88"/>
      <c r="ID138" s="88"/>
      <c r="IE138" s="88"/>
      <c r="IF138" s="88"/>
      <c r="IG138" s="88"/>
      <c r="IH138" s="88"/>
      <c r="II138" s="88"/>
      <c r="IJ138" s="88"/>
      <c r="IK138" s="88"/>
      <c r="IL138" s="88"/>
      <c r="IM138" s="88"/>
      <c r="IN138" s="88"/>
      <c r="IO138" s="88"/>
      <c r="IP138" s="88"/>
      <c r="IQ138" s="88"/>
      <c r="IR138" s="88"/>
      <c r="IS138" s="88"/>
      <c r="IT138" s="88"/>
      <c r="IU138" s="88"/>
      <c r="IV138" s="88"/>
    </row>
    <row r="139" spans="1:256" x14ac:dyDescent="0.2">
      <c r="A139" s="6" t="s">
        <v>640</v>
      </c>
      <c r="B139" s="7" t="s">
        <v>641</v>
      </c>
      <c r="C139" s="33">
        <f t="shared" ref="C139:BN139" si="143">ROUND((C137/C20),4)</f>
        <v>0.50760000000000005</v>
      </c>
      <c r="D139" s="33">
        <f t="shared" si="143"/>
        <v>0.40639999999999998</v>
      </c>
      <c r="E139" s="33">
        <f t="shared" si="143"/>
        <v>0.75429999999999997</v>
      </c>
      <c r="F139" s="33">
        <f t="shared" si="143"/>
        <v>0.31180000000000002</v>
      </c>
      <c r="G139" s="33">
        <f t="shared" si="143"/>
        <v>0.2666</v>
      </c>
      <c r="H139" s="33">
        <f t="shared" si="143"/>
        <v>0.25530000000000003</v>
      </c>
      <c r="I139" s="33">
        <f t="shared" si="143"/>
        <v>0.74850000000000005</v>
      </c>
      <c r="J139" s="33">
        <f t="shared" si="143"/>
        <v>0.59960000000000002</v>
      </c>
      <c r="K139" s="33">
        <f t="shared" si="143"/>
        <v>0.53649999999999998</v>
      </c>
      <c r="L139" s="33">
        <f t="shared" si="143"/>
        <v>0.58420000000000005</v>
      </c>
      <c r="M139" s="33">
        <f t="shared" si="143"/>
        <v>0.91239999999999999</v>
      </c>
      <c r="N139" s="33">
        <f t="shared" si="143"/>
        <v>0.28199999999999997</v>
      </c>
      <c r="O139" s="33">
        <f t="shared" si="143"/>
        <v>0.13600000000000001</v>
      </c>
      <c r="P139" s="33">
        <f t="shared" si="143"/>
        <v>0.41399999999999998</v>
      </c>
      <c r="Q139" s="33">
        <f t="shared" si="143"/>
        <v>0.73</v>
      </c>
      <c r="R139" s="33">
        <f t="shared" si="143"/>
        <v>0.33529999999999999</v>
      </c>
      <c r="S139" s="33">
        <f t="shared" si="143"/>
        <v>0.49809999999999999</v>
      </c>
      <c r="T139" s="33">
        <f t="shared" si="143"/>
        <v>0.54830000000000001</v>
      </c>
      <c r="U139" s="33">
        <f t="shared" si="143"/>
        <v>0.83960000000000001</v>
      </c>
      <c r="V139" s="33">
        <f t="shared" si="143"/>
        <v>0.5847</v>
      </c>
      <c r="W139" s="33">
        <f t="shared" si="143"/>
        <v>0.50239999999999996</v>
      </c>
      <c r="X139" s="33">
        <f t="shared" si="143"/>
        <v>0.4773</v>
      </c>
      <c r="Y139" s="33">
        <f t="shared" si="143"/>
        <v>0.71889999999999998</v>
      </c>
      <c r="Z139" s="33">
        <f t="shared" si="143"/>
        <v>0.42259999999999998</v>
      </c>
      <c r="AA139" s="33">
        <f t="shared" si="143"/>
        <v>0.28439999999999999</v>
      </c>
      <c r="AB139" s="33">
        <f t="shared" si="143"/>
        <v>0.21110000000000001</v>
      </c>
      <c r="AC139" s="33">
        <f t="shared" si="143"/>
        <v>0.2054</v>
      </c>
      <c r="AD139" s="33">
        <f t="shared" si="143"/>
        <v>0.33610000000000001</v>
      </c>
      <c r="AE139" s="33">
        <f t="shared" si="143"/>
        <v>0.3574</v>
      </c>
      <c r="AF139" s="33">
        <f t="shared" si="143"/>
        <v>0.30459999999999998</v>
      </c>
      <c r="AG139" s="33">
        <f t="shared" si="143"/>
        <v>0.21390000000000001</v>
      </c>
      <c r="AH139" s="33">
        <f t="shared" si="143"/>
        <v>0.60140000000000005</v>
      </c>
      <c r="AI139" s="33">
        <f t="shared" si="143"/>
        <v>0.58909999999999996</v>
      </c>
      <c r="AJ139" s="33">
        <f t="shared" si="143"/>
        <v>0.78859999999999997</v>
      </c>
      <c r="AK139" s="33">
        <f t="shared" si="143"/>
        <v>0.91400000000000003</v>
      </c>
      <c r="AL139" s="33">
        <f t="shared" si="143"/>
        <v>0.77290000000000003</v>
      </c>
      <c r="AM139" s="33">
        <f t="shared" si="143"/>
        <v>0.71140000000000003</v>
      </c>
      <c r="AN139" s="33">
        <f t="shared" si="143"/>
        <v>0.50239999999999996</v>
      </c>
      <c r="AO139" s="33">
        <f t="shared" si="143"/>
        <v>0.442</v>
      </c>
      <c r="AP139" s="33">
        <f t="shared" si="143"/>
        <v>0.60550000000000004</v>
      </c>
      <c r="AQ139" s="33">
        <f t="shared" si="143"/>
        <v>0.51749999999999996</v>
      </c>
      <c r="AR139" s="33">
        <f t="shared" si="143"/>
        <v>0.10970000000000001</v>
      </c>
      <c r="AS139" s="33">
        <f t="shared" si="143"/>
        <v>0.28199999999999997</v>
      </c>
      <c r="AT139" s="33">
        <f t="shared" si="143"/>
        <v>0.15570000000000001</v>
      </c>
      <c r="AU139" s="33">
        <f t="shared" si="143"/>
        <v>0.3589</v>
      </c>
      <c r="AV139" s="33">
        <f t="shared" si="143"/>
        <v>0.55740000000000001</v>
      </c>
      <c r="AW139" s="33">
        <f t="shared" si="143"/>
        <v>0.28170000000000001</v>
      </c>
      <c r="AX139" s="33">
        <f t="shared" si="143"/>
        <v>0.62819999999999998</v>
      </c>
      <c r="AY139" s="33">
        <f t="shared" si="143"/>
        <v>0.5</v>
      </c>
      <c r="AZ139" s="33">
        <f t="shared" si="143"/>
        <v>0.61350000000000005</v>
      </c>
      <c r="BA139" s="33">
        <f t="shared" si="143"/>
        <v>0.4108</v>
      </c>
      <c r="BB139" s="33">
        <f t="shared" si="143"/>
        <v>0.43469999999999998</v>
      </c>
      <c r="BC139" s="33">
        <f t="shared" si="143"/>
        <v>0.53210000000000002</v>
      </c>
      <c r="BD139" s="33">
        <f t="shared" si="143"/>
        <v>8.4099999999999994E-2</v>
      </c>
      <c r="BE139" s="33">
        <f t="shared" si="143"/>
        <v>0.28070000000000001</v>
      </c>
      <c r="BF139" s="33">
        <f t="shared" si="143"/>
        <v>9.7799999999999998E-2</v>
      </c>
      <c r="BG139" s="33">
        <f t="shared" si="143"/>
        <v>0.42509999999999998</v>
      </c>
      <c r="BH139" s="33">
        <f t="shared" si="143"/>
        <v>0.21740000000000001</v>
      </c>
      <c r="BI139" s="33">
        <f t="shared" si="143"/>
        <v>0.68479999999999996</v>
      </c>
      <c r="BJ139" s="33">
        <f t="shared" si="143"/>
        <v>0.1076</v>
      </c>
      <c r="BK139" s="33">
        <f t="shared" si="143"/>
        <v>0.36320000000000002</v>
      </c>
      <c r="BL139" s="33">
        <f t="shared" si="143"/>
        <v>0.5</v>
      </c>
      <c r="BM139" s="33">
        <f t="shared" si="143"/>
        <v>0.53190000000000004</v>
      </c>
      <c r="BN139" s="33">
        <f t="shared" si="143"/>
        <v>0.5323</v>
      </c>
      <c r="BO139" s="33">
        <f t="shared" ref="BO139:DZ139" si="144">ROUND((BO137/BO20),4)</f>
        <v>0.43159999999999998</v>
      </c>
      <c r="BP139" s="33">
        <f t="shared" si="144"/>
        <v>0.64070000000000005</v>
      </c>
      <c r="BQ139" s="33">
        <f t="shared" si="144"/>
        <v>0.37440000000000001</v>
      </c>
      <c r="BR139" s="33">
        <f t="shared" si="144"/>
        <v>0.39850000000000002</v>
      </c>
      <c r="BS139" s="33">
        <f t="shared" si="144"/>
        <v>0.65400000000000003</v>
      </c>
      <c r="BT139" s="33">
        <f t="shared" si="144"/>
        <v>0.25109999999999999</v>
      </c>
      <c r="BU139" s="33">
        <f t="shared" si="144"/>
        <v>0.33079999999999998</v>
      </c>
      <c r="BV139" s="33">
        <f t="shared" si="144"/>
        <v>0.29509999999999997</v>
      </c>
      <c r="BW139" s="33">
        <f t="shared" si="144"/>
        <v>0.1726</v>
      </c>
      <c r="BX139" s="33">
        <f t="shared" si="144"/>
        <v>0.36809999999999998</v>
      </c>
      <c r="BY139" s="33">
        <f t="shared" si="144"/>
        <v>0.82569999999999999</v>
      </c>
      <c r="BZ139" s="33">
        <f t="shared" si="144"/>
        <v>0.5141</v>
      </c>
      <c r="CA139" s="33">
        <f t="shared" si="144"/>
        <v>0.3831</v>
      </c>
      <c r="CB139" s="33">
        <f t="shared" si="144"/>
        <v>0.29380000000000001</v>
      </c>
      <c r="CC139" s="33">
        <f t="shared" si="144"/>
        <v>0.43780000000000002</v>
      </c>
      <c r="CD139" s="33">
        <f t="shared" si="144"/>
        <v>0.21210000000000001</v>
      </c>
      <c r="CE139" s="33">
        <f t="shared" si="144"/>
        <v>0.3387</v>
      </c>
      <c r="CF139" s="33">
        <f t="shared" si="144"/>
        <v>0.49430000000000002</v>
      </c>
      <c r="CG139" s="33">
        <f t="shared" si="144"/>
        <v>0.50819999999999999</v>
      </c>
      <c r="CH139" s="33">
        <f t="shared" si="144"/>
        <v>0.66339999999999999</v>
      </c>
      <c r="CI139" s="33">
        <f t="shared" si="144"/>
        <v>0.65959999999999996</v>
      </c>
      <c r="CJ139" s="33">
        <f t="shared" si="144"/>
        <v>0.52239999999999998</v>
      </c>
      <c r="CK139" s="33">
        <f t="shared" si="144"/>
        <v>0.23100000000000001</v>
      </c>
      <c r="CL139" s="33">
        <f t="shared" si="144"/>
        <v>0.30449999999999999</v>
      </c>
      <c r="CM139" s="33">
        <f t="shared" si="144"/>
        <v>0.4738</v>
      </c>
      <c r="CN139" s="33">
        <f t="shared" si="144"/>
        <v>0.24729999999999999</v>
      </c>
      <c r="CO139" s="33">
        <f t="shared" si="144"/>
        <v>0.27060000000000001</v>
      </c>
      <c r="CP139" s="33">
        <f t="shared" si="144"/>
        <v>0.3498</v>
      </c>
      <c r="CQ139" s="33">
        <f t="shared" si="144"/>
        <v>0.73180000000000001</v>
      </c>
      <c r="CR139" s="33">
        <f t="shared" si="144"/>
        <v>0.47889999999999999</v>
      </c>
      <c r="CS139" s="33">
        <f t="shared" si="144"/>
        <v>0.41720000000000002</v>
      </c>
      <c r="CT139" s="33">
        <f t="shared" si="144"/>
        <v>0.80589999999999995</v>
      </c>
      <c r="CU139" s="33">
        <f t="shared" si="144"/>
        <v>0.23930000000000001</v>
      </c>
      <c r="CV139" s="33">
        <f t="shared" si="144"/>
        <v>0.33210000000000001</v>
      </c>
      <c r="CW139" s="33">
        <f t="shared" si="144"/>
        <v>0.42409999999999998</v>
      </c>
      <c r="CX139" s="33">
        <f t="shared" si="144"/>
        <v>0.44490000000000002</v>
      </c>
      <c r="CY139" s="33">
        <f t="shared" si="144"/>
        <v>0.6361</v>
      </c>
      <c r="CZ139" s="33">
        <f t="shared" si="144"/>
        <v>0.5665</v>
      </c>
      <c r="DA139" s="33">
        <f t="shared" si="144"/>
        <v>0.27900000000000003</v>
      </c>
      <c r="DB139" s="33">
        <f t="shared" si="144"/>
        <v>0.3105</v>
      </c>
      <c r="DC139" s="33">
        <f t="shared" si="144"/>
        <v>0.29499999999999998</v>
      </c>
      <c r="DD139" s="33">
        <f t="shared" si="144"/>
        <v>0.39029999999999998</v>
      </c>
      <c r="DE139" s="33">
        <f t="shared" si="144"/>
        <v>0.22969999999999999</v>
      </c>
      <c r="DF139" s="33">
        <f t="shared" si="144"/>
        <v>0.46329999999999999</v>
      </c>
      <c r="DG139" s="33">
        <f t="shared" si="144"/>
        <v>0.42559999999999998</v>
      </c>
      <c r="DH139" s="33">
        <f t="shared" si="144"/>
        <v>0.44259999999999999</v>
      </c>
      <c r="DI139" s="33">
        <f t="shared" si="144"/>
        <v>0.63549999999999995</v>
      </c>
      <c r="DJ139" s="33">
        <f t="shared" si="144"/>
        <v>0.2883</v>
      </c>
      <c r="DK139" s="33">
        <f t="shared" si="144"/>
        <v>0.6099</v>
      </c>
      <c r="DL139" s="33">
        <f t="shared" si="144"/>
        <v>0.52859999999999996</v>
      </c>
      <c r="DM139" s="33">
        <f t="shared" si="144"/>
        <v>0.55859999999999999</v>
      </c>
      <c r="DN139" s="33">
        <f t="shared" si="144"/>
        <v>0.5091</v>
      </c>
      <c r="DO139" s="33">
        <f t="shared" si="144"/>
        <v>0.4637</v>
      </c>
      <c r="DP139" s="33">
        <f t="shared" si="144"/>
        <v>0.34549999999999997</v>
      </c>
      <c r="DQ139" s="33">
        <f t="shared" si="144"/>
        <v>0.34100000000000003</v>
      </c>
      <c r="DR139" s="33">
        <f t="shared" si="144"/>
        <v>0.76649999999999996</v>
      </c>
      <c r="DS139" s="33">
        <f t="shared" si="144"/>
        <v>0.82809999999999995</v>
      </c>
      <c r="DT139" s="33">
        <f t="shared" si="144"/>
        <v>0.80930000000000002</v>
      </c>
      <c r="DU139" s="33">
        <f t="shared" si="144"/>
        <v>0.57650000000000001</v>
      </c>
      <c r="DV139" s="33">
        <f t="shared" si="144"/>
        <v>0.41799999999999998</v>
      </c>
      <c r="DW139" s="33">
        <f t="shared" si="144"/>
        <v>0.46439999999999998</v>
      </c>
      <c r="DX139" s="33">
        <f t="shared" si="144"/>
        <v>0.28949999999999998</v>
      </c>
      <c r="DY139" s="33">
        <f t="shared" si="144"/>
        <v>0.15529999999999999</v>
      </c>
      <c r="DZ139" s="33">
        <f t="shared" si="144"/>
        <v>0.16550000000000001</v>
      </c>
      <c r="EA139" s="33">
        <f t="shared" ref="EA139:FX139" si="145">ROUND((EA137/EA20),4)</f>
        <v>0.36199999999999999</v>
      </c>
      <c r="EB139" s="33">
        <f t="shared" si="145"/>
        <v>0.52290000000000003</v>
      </c>
      <c r="EC139" s="33">
        <f t="shared" si="145"/>
        <v>0.36759999999999998</v>
      </c>
      <c r="ED139" s="33">
        <f t="shared" si="145"/>
        <v>3.73E-2</v>
      </c>
      <c r="EE139" s="33">
        <f t="shared" si="145"/>
        <v>0.67620000000000002</v>
      </c>
      <c r="EF139" s="33">
        <f t="shared" si="145"/>
        <v>0.70030000000000003</v>
      </c>
      <c r="EG139" s="33">
        <f t="shared" si="145"/>
        <v>0.64539999999999997</v>
      </c>
      <c r="EH139" s="33">
        <f t="shared" si="145"/>
        <v>0.41199999999999998</v>
      </c>
      <c r="EI139" s="33">
        <f t="shared" si="145"/>
        <v>0.77249999999999996</v>
      </c>
      <c r="EJ139" s="33">
        <f t="shared" si="145"/>
        <v>0.48180000000000001</v>
      </c>
      <c r="EK139" s="33">
        <f t="shared" si="145"/>
        <v>0.35949999999999999</v>
      </c>
      <c r="EL139" s="33">
        <f t="shared" si="145"/>
        <v>0.41289999999999999</v>
      </c>
      <c r="EM139" s="33">
        <f t="shared" si="145"/>
        <v>0.42849999999999999</v>
      </c>
      <c r="EN139" s="33">
        <f t="shared" si="145"/>
        <v>0.68779999999999997</v>
      </c>
      <c r="EO139" s="33">
        <f t="shared" si="145"/>
        <v>0.33329999999999999</v>
      </c>
      <c r="EP139" s="33">
        <f t="shared" si="145"/>
        <v>0.20080000000000001</v>
      </c>
      <c r="EQ139" s="33">
        <f t="shared" si="145"/>
        <v>3.7900000000000003E-2</v>
      </c>
      <c r="ER139" s="33">
        <f t="shared" si="145"/>
        <v>0.32769999999999999</v>
      </c>
      <c r="ES139" s="33">
        <f t="shared" si="145"/>
        <v>0.58240000000000003</v>
      </c>
      <c r="ET139" s="33">
        <f t="shared" si="145"/>
        <v>0.82179999999999997</v>
      </c>
      <c r="EU139" s="33">
        <f t="shared" si="145"/>
        <v>0.90590000000000004</v>
      </c>
      <c r="EV139" s="33">
        <f t="shared" si="145"/>
        <v>0.64559999999999995</v>
      </c>
      <c r="EW139" s="33">
        <f t="shared" si="145"/>
        <v>0.22020000000000001</v>
      </c>
      <c r="EX139" s="33">
        <f t="shared" si="145"/>
        <v>0.34160000000000001</v>
      </c>
      <c r="EY139" s="33">
        <f t="shared" si="145"/>
        <v>0.49690000000000001</v>
      </c>
      <c r="EZ139" s="33">
        <f t="shared" si="145"/>
        <v>0.46989999999999998</v>
      </c>
      <c r="FA139" s="33">
        <f t="shared" si="145"/>
        <v>0.29530000000000001</v>
      </c>
      <c r="FB139" s="33">
        <f t="shared" si="145"/>
        <v>0.4728</v>
      </c>
      <c r="FC139" s="33">
        <f t="shared" si="145"/>
        <v>0.27389999999999998</v>
      </c>
      <c r="FD139" s="33">
        <f t="shared" si="145"/>
        <v>0.498</v>
      </c>
      <c r="FE139" s="33">
        <f t="shared" si="145"/>
        <v>0.53139999999999998</v>
      </c>
      <c r="FF139" s="33">
        <f t="shared" si="145"/>
        <v>0.51659999999999995</v>
      </c>
      <c r="FG139" s="33">
        <f t="shared" si="145"/>
        <v>0.216</v>
      </c>
      <c r="FH139" s="33">
        <f t="shared" si="145"/>
        <v>0.4</v>
      </c>
      <c r="FI139" s="33">
        <f t="shared" si="145"/>
        <v>0.42380000000000001</v>
      </c>
      <c r="FJ139" s="33">
        <f t="shared" si="145"/>
        <v>0.29310000000000003</v>
      </c>
      <c r="FK139" s="33">
        <f t="shared" si="145"/>
        <v>0.31509999999999999</v>
      </c>
      <c r="FL139" s="33">
        <f t="shared" si="145"/>
        <v>0.1321</v>
      </c>
      <c r="FM139" s="33">
        <f t="shared" si="145"/>
        <v>0.1192</v>
      </c>
      <c r="FN139" s="33">
        <f t="shared" si="145"/>
        <v>0.66649999999999998</v>
      </c>
      <c r="FO139" s="33">
        <f t="shared" si="145"/>
        <v>0.47089999999999999</v>
      </c>
      <c r="FP139" s="33">
        <f t="shared" si="145"/>
        <v>0.54179999999999995</v>
      </c>
      <c r="FQ139" s="33">
        <f t="shared" si="145"/>
        <v>0.29899999999999999</v>
      </c>
      <c r="FR139" s="33">
        <f t="shared" si="145"/>
        <v>0.31990000000000002</v>
      </c>
      <c r="FS139" s="33">
        <f t="shared" si="145"/>
        <v>0.19670000000000001</v>
      </c>
      <c r="FT139" s="33">
        <f t="shared" si="145"/>
        <v>0.42620000000000002</v>
      </c>
      <c r="FU139" s="33">
        <f t="shared" si="145"/>
        <v>0.6653</v>
      </c>
      <c r="FV139" s="33">
        <f t="shared" si="145"/>
        <v>0.55769999999999997</v>
      </c>
      <c r="FW139" s="33">
        <f t="shared" si="145"/>
        <v>0.51160000000000005</v>
      </c>
      <c r="FX139" s="33">
        <f t="shared" si="145"/>
        <v>0.38109999999999999</v>
      </c>
      <c r="FY139" s="23"/>
      <c r="FZ139" s="33">
        <f>ROUND((FZ137/FZ20),4)</f>
        <v>0.38669999999999999</v>
      </c>
      <c r="GA139" s="7"/>
      <c r="GB139" s="20"/>
      <c r="GC139" s="20"/>
      <c r="GD139" s="20"/>
      <c r="GE139" s="20"/>
      <c r="GF139" s="20"/>
      <c r="GG139" s="7"/>
      <c r="GH139" s="7"/>
      <c r="GI139" s="7"/>
      <c r="GJ139" s="7"/>
      <c r="GK139" s="7"/>
      <c r="GL139" s="7"/>
      <c r="GM139" s="7"/>
    </row>
    <row r="140" spans="1:256" x14ac:dyDescent="0.2">
      <c r="A140" s="7"/>
      <c r="B140" s="7" t="s">
        <v>642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18"/>
      <c r="FZ140" s="7"/>
      <c r="GA140" s="7"/>
      <c r="GB140" s="20"/>
      <c r="GC140" s="20"/>
      <c r="GD140" s="20"/>
      <c r="GE140" s="20"/>
      <c r="GF140" s="20"/>
      <c r="GG140" s="7"/>
      <c r="GH140" s="18"/>
      <c r="GI140" s="18"/>
      <c r="GJ140" s="18"/>
      <c r="GK140" s="7"/>
      <c r="GL140" s="7"/>
      <c r="GM140" s="7"/>
    </row>
    <row r="141" spans="1:256" x14ac:dyDescent="0.2">
      <c r="A141" s="89" t="s">
        <v>643</v>
      </c>
      <c r="B141" s="48" t="s">
        <v>644</v>
      </c>
      <c r="C141" s="48">
        <f t="shared" ref="C141:BN141" si="146">C42</f>
        <v>0.12</v>
      </c>
      <c r="D141" s="48">
        <f t="shared" si="146"/>
        <v>0.12</v>
      </c>
      <c r="E141" s="48">
        <f t="shared" si="146"/>
        <v>0.12</v>
      </c>
      <c r="F141" s="48">
        <f t="shared" si="146"/>
        <v>0.12</v>
      </c>
      <c r="G141" s="48">
        <f t="shared" si="146"/>
        <v>0.12</v>
      </c>
      <c r="H141" s="48">
        <f t="shared" si="146"/>
        <v>0.12</v>
      </c>
      <c r="I141" s="48">
        <f t="shared" si="146"/>
        <v>0.12</v>
      </c>
      <c r="J141" s="48">
        <f t="shared" si="146"/>
        <v>0.12</v>
      </c>
      <c r="K141" s="48">
        <f t="shared" si="146"/>
        <v>0.12</v>
      </c>
      <c r="L141" s="48">
        <f t="shared" si="146"/>
        <v>0.12</v>
      </c>
      <c r="M141" s="48">
        <f t="shared" si="146"/>
        <v>0.12</v>
      </c>
      <c r="N141" s="48">
        <f t="shared" si="146"/>
        <v>0.12</v>
      </c>
      <c r="O141" s="48">
        <f t="shared" si="146"/>
        <v>0.12</v>
      </c>
      <c r="P141" s="48">
        <f t="shared" si="146"/>
        <v>0.12</v>
      </c>
      <c r="Q141" s="48">
        <f t="shared" si="146"/>
        <v>0.12</v>
      </c>
      <c r="R141" s="48">
        <f t="shared" si="146"/>
        <v>0.12</v>
      </c>
      <c r="S141" s="48">
        <f t="shared" si="146"/>
        <v>0.12</v>
      </c>
      <c r="T141" s="48">
        <f t="shared" si="146"/>
        <v>0.12</v>
      </c>
      <c r="U141" s="48">
        <f t="shared" si="146"/>
        <v>0.12</v>
      </c>
      <c r="V141" s="48">
        <f t="shared" si="146"/>
        <v>0.12</v>
      </c>
      <c r="W141" s="48">
        <f t="shared" si="146"/>
        <v>0.12</v>
      </c>
      <c r="X141" s="48">
        <f t="shared" si="146"/>
        <v>0.12</v>
      </c>
      <c r="Y141" s="48">
        <f t="shared" si="146"/>
        <v>0.12</v>
      </c>
      <c r="Z141" s="48">
        <f t="shared" si="146"/>
        <v>0.12</v>
      </c>
      <c r="AA141" s="48">
        <f t="shared" si="146"/>
        <v>0.12</v>
      </c>
      <c r="AB141" s="48">
        <f t="shared" si="146"/>
        <v>0.12</v>
      </c>
      <c r="AC141" s="48">
        <f t="shared" si="146"/>
        <v>0.12</v>
      </c>
      <c r="AD141" s="48">
        <f t="shared" si="146"/>
        <v>0.12</v>
      </c>
      <c r="AE141" s="48">
        <f t="shared" si="146"/>
        <v>0.12</v>
      </c>
      <c r="AF141" s="48">
        <f t="shared" si="146"/>
        <v>0.12</v>
      </c>
      <c r="AG141" s="48">
        <f t="shared" si="146"/>
        <v>0.12</v>
      </c>
      <c r="AH141" s="48">
        <f t="shared" si="146"/>
        <v>0.12</v>
      </c>
      <c r="AI141" s="48">
        <f t="shared" si="146"/>
        <v>0.12</v>
      </c>
      <c r="AJ141" s="48">
        <f t="shared" si="146"/>
        <v>0.12</v>
      </c>
      <c r="AK141" s="48">
        <f t="shared" si="146"/>
        <v>0.12</v>
      </c>
      <c r="AL141" s="48">
        <f t="shared" si="146"/>
        <v>0.12</v>
      </c>
      <c r="AM141" s="48">
        <f t="shared" si="146"/>
        <v>0.12</v>
      </c>
      <c r="AN141" s="48">
        <f t="shared" si="146"/>
        <v>0.12</v>
      </c>
      <c r="AO141" s="48">
        <f t="shared" si="146"/>
        <v>0.12</v>
      </c>
      <c r="AP141" s="48">
        <f t="shared" si="146"/>
        <v>0.12</v>
      </c>
      <c r="AQ141" s="48">
        <f t="shared" si="146"/>
        <v>0.12</v>
      </c>
      <c r="AR141" s="48">
        <f t="shared" si="146"/>
        <v>0.12</v>
      </c>
      <c r="AS141" s="48">
        <f t="shared" si="146"/>
        <v>0.12</v>
      </c>
      <c r="AT141" s="48">
        <f t="shared" si="146"/>
        <v>0.12</v>
      </c>
      <c r="AU141" s="48">
        <f t="shared" si="146"/>
        <v>0.12</v>
      </c>
      <c r="AV141" s="48">
        <f t="shared" si="146"/>
        <v>0.12</v>
      </c>
      <c r="AW141" s="48">
        <f t="shared" si="146"/>
        <v>0.12</v>
      </c>
      <c r="AX141" s="48">
        <f t="shared" si="146"/>
        <v>0.12</v>
      </c>
      <c r="AY141" s="48">
        <f t="shared" si="146"/>
        <v>0.12</v>
      </c>
      <c r="AZ141" s="48">
        <f t="shared" si="146"/>
        <v>0.12</v>
      </c>
      <c r="BA141" s="48">
        <f t="shared" si="146"/>
        <v>0.12</v>
      </c>
      <c r="BB141" s="48">
        <f t="shared" si="146"/>
        <v>0.12</v>
      </c>
      <c r="BC141" s="48">
        <f t="shared" si="146"/>
        <v>0.12</v>
      </c>
      <c r="BD141" s="48">
        <f t="shared" si="146"/>
        <v>0.12</v>
      </c>
      <c r="BE141" s="48">
        <f t="shared" si="146"/>
        <v>0.12</v>
      </c>
      <c r="BF141" s="48">
        <f t="shared" si="146"/>
        <v>0.12</v>
      </c>
      <c r="BG141" s="48">
        <f t="shared" si="146"/>
        <v>0.12</v>
      </c>
      <c r="BH141" s="48">
        <f t="shared" si="146"/>
        <v>0.12</v>
      </c>
      <c r="BI141" s="48">
        <f t="shared" si="146"/>
        <v>0.12</v>
      </c>
      <c r="BJ141" s="48">
        <f t="shared" si="146"/>
        <v>0.12</v>
      </c>
      <c r="BK141" s="48">
        <f t="shared" si="146"/>
        <v>0.12</v>
      </c>
      <c r="BL141" s="48">
        <f t="shared" si="146"/>
        <v>0.12</v>
      </c>
      <c r="BM141" s="48">
        <f t="shared" si="146"/>
        <v>0.12</v>
      </c>
      <c r="BN141" s="48">
        <f t="shared" si="146"/>
        <v>0.12</v>
      </c>
      <c r="BO141" s="48">
        <f t="shared" ref="BO141:DZ141" si="147">BO42</f>
        <v>0.12</v>
      </c>
      <c r="BP141" s="48">
        <f t="shared" si="147"/>
        <v>0.12</v>
      </c>
      <c r="BQ141" s="48">
        <f t="shared" si="147"/>
        <v>0.12</v>
      </c>
      <c r="BR141" s="48">
        <f t="shared" si="147"/>
        <v>0.12</v>
      </c>
      <c r="BS141" s="48">
        <f t="shared" si="147"/>
        <v>0.12</v>
      </c>
      <c r="BT141" s="48">
        <f t="shared" si="147"/>
        <v>0.12</v>
      </c>
      <c r="BU141" s="48">
        <f t="shared" si="147"/>
        <v>0.12</v>
      </c>
      <c r="BV141" s="48">
        <f t="shared" si="147"/>
        <v>0.12</v>
      </c>
      <c r="BW141" s="48">
        <f t="shared" si="147"/>
        <v>0.12</v>
      </c>
      <c r="BX141" s="48">
        <f t="shared" si="147"/>
        <v>0.12</v>
      </c>
      <c r="BY141" s="48">
        <f t="shared" si="147"/>
        <v>0.12</v>
      </c>
      <c r="BZ141" s="48">
        <f t="shared" si="147"/>
        <v>0.12</v>
      </c>
      <c r="CA141" s="48">
        <f t="shared" si="147"/>
        <v>0.12</v>
      </c>
      <c r="CB141" s="48">
        <f t="shared" si="147"/>
        <v>0.12</v>
      </c>
      <c r="CC141" s="48">
        <f t="shared" si="147"/>
        <v>0.12</v>
      </c>
      <c r="CD141" s="48">
        <f t="shared" si="147"/>
        <v>0.12</v>
      </c>
      <c r="CE141" s="48">
        <f t="shared" si="147"/>
        <v>0.12</v>
      </c>
      <c r="CF141" s="48">
        <f t="shared" si="147"/>
        <v>0.12</v>
      </c>
      <c r="CG141" s="48">
        <f t="shared" si="147"/>
        <v>0.12</v>
      </c>
      <c r="CH141" s="48">
        <f t="shared" si="147"/>
        <v>0.12</v>
      </c>
      <c r="CI141" s="48">
        <f t="shared" si="147"/>
        <v>0.12</v>
      </c>
      <c r="CJ141" s="48">
        <f t="shared" si="147"/>
        <v>0.12</v>
      </c>
      <c r="CK141" s="48">
        <f t="shared" si="147"/>
        <v>0.12</v>
      </c>
      <c r="CL141" s="48">
        <f t="shared" si="147"/>
        <v>0.12</v>
      </c>
      <c r="CM141" s="48">
        <f t="shared" si="147"/>
        <v>0.12</v>
      </c>
      <c r="CN141" s="48">
        <f t="shared" si="147"/>
        <v>0.12</v>
      </c>
      <c r="CO141" s="48">
        <f t="shared" si="147"/>
        <v>0.12</v>
      </c>
      <c r="CP141" s="48">
        <f t="shared" si="147"/>
        <v>0.12</v>
      </c>
      <c r="CQ141" s="48">
        <f t="shared" si="147"/>
        <v>0.12</v>
      </c>
      <c r="CR141" s="48">
        <f t="shared" si="147"/>
        <v>0.12</v>
      </c>
      <c r="CS141" s="48">
        <f t="shared" si="147"/>
        <v>0.12</v>
      </c>
      <c r="CT141" s="48">
        <f t="shared" si="147"/>
        <v>0.12</v>
      </c>
      <c r="CU141" s="48">
        <f t="shared" si="147"/>
        <v>0.12</v>
      </c>
      <c r="CV141" s="48">
        <f t="shared" si="147"/>
        <v>0.12</v>
      </c>
      <c r="CW141" s="48">
        <f t="shared" si="147"/>
        <v>0.12</v>
      </c>
      <c r="CX141" s="48">
        <f t="shared" si="147"/>
        <v>0.12</v>
      </c>
      <c r="CY141" s="48">
        <f t="shared" si="147"/>
        <v>0.12</v>
      </c>
      <c r="CZ141" s="48">
        <f t="shared" si="147"/>
        <v>0.12</v>
      </c>
      <c r="DA141" s="48">
        <f t="shared" si="147"/>
        <v>0.12</v>
      </c>
      <c r="DB141" s="48">
        <f t="shared" si="147"/>
        <v>0.12</v>
      </c>
      <c r="DC141" s="48">
        <f t="shared" si="147"/>
        <v>0.12</v>
      </c>
      <c r="DD141" s="48">
        <f t="shared" si="147"/>
        <v>0.12</v>
      </c>
      <c r="DE141" s="48">
        <f t="shared" si="147"/>
        <v>0.12</v>
      </c>
      <c r="DF141" s="48">
        <f t="shared" si="147"/>
        <v>0.12</v>
      </c>
      <c r="DG141" s="48">
        <f t="shared" si="147"/>
        <v>0.12</v>
      </c>
      <c r="DH141" s="48">
        <f t="shared" si="147"/>
        <v>0.12</v>
      </c>
      <c r="DI141" s="48">
        <f t="shared" si="147"/>
        <v>0.12</v>
      </c>
      <c r="DJ141" s="48">
        <f t="shared" si="147"/>
        <v>0.12</v>
      </c>
      <c r="DK141" s="48">
        <f t="shared" si="147"/>
        <v>0.12</v>
      </c>
      <c r="DL141" s="48">
        <f t="shared" si="147"/>
        <v>0.12</v>
      </c>
      <c r="DM141" s="48">
        <f t="shared" si="147"/>
        <v>0.12</v>
      </c>
      <c r="DN141" s="48">
        <f t="shared" si="147"/>
        <v>0.12</v>
      </c>
      <c r="DO141" s="48">
        <f t="shared" si="147"/>
        <v>0.12</v>
      </c>
      <c r="DP141" s="48">
        <f t="shared" si="147"/>
        <v>0.12</v>
      </c>
      <c r="DQ141" s="48">
        <f t="shared" si="147"/>
        <v>0.12</v>
      </c>
      <c r="DR141" s="48">
        <f t="shared" si="147"/>
        <v>0.12</v>
      </c>
      <c r="DS141" s="48">
        <f t="shared" si="147"/>
        <v>0.12</v>
      </c>
      <c r="DT141" s="48">
        <f t="shared" si="147"/>
        <v>0.12</v>
      </c>
      <c r="DU141" s="48">
        <f t="shared" si="147"/>
        <v>0.12</v>
      </c>
      <c r="DV141" s="48">
        <f t="shared" si="147"/>
        <v>0.12</v>
      </c>
      <c r="DW141" s="48">
        <f t="shared" si="147"/>
        <v>0.12</v>
      </c>
      <c r="DX141" s="48">
        <f t="shared" si="147"/>
        <v>0.12</v>
      </c>
      <c r="DY141" s="48">
        <f t="shared" si="147"/>
        <v>0.12</v>
      </c>
      <c r="DZ141" s="48">
        <f t="shared" si="147"/>
        <v>0.12</v>
      </c>
      <c r="EA141" s="48">
        <f t="shared" ref="EA141:FX141" si="148">EA42</f>
        <v>0.12</v>
      </c>
      <c r="EB141" s="48">
        <f t="shared" si="148"/>
        <v>0.12</v>
      </c>
      <c r="EC141" s="48">
        <f t="shared" si="148"/>
        <v>0.12</v>
      </c>
      <c r="ED141" s="48">
        <f t="shared" si="148"/>
        <v>0.12</v>
      </c>
      <c r="EE141" s="48">
        <f t="shared" si="148"/>
        <v>0.12</v>
      </c>
      <c r="EF141" s="48">
        <f t="shared" si="148"/>
        <v>0.12</v>
      </c>
      <c r="EG141" s="48">
        <f t="shared" si="148"/>
        <v>0.12</v>
      </c>
      <c r="EH141" s="48">
        <f t="shared" si="148"/>
        <v>0.12</v>
      </c>
      <c r="EI141" s="48">
        <f t="shared" si="148"/>
        <v>0.12</v>
      </c>
      <c r="EJ141" s="48">
        <f t="shared" si="148"/>
        <v>0.12</v>
      </c>
      <c r="EK141" s="48">
        <f t="shared" si="148"/>
        <v>0.12</v>
      </c>
      <c r="EL141" s="48">
        <f t="shared" si="148"/>
        <v>0.12</v>
      </c>
      <c r="EM141" s="48">
        <f t="shared" si="148"/>
        <v>0.12</v>
      </c>
      <c r="EN141" s="48">
        <f t="shared" si="148"/>
        <v>0.12</v>
      </c>
      <c r="EO141" s="48">
        <f t="shared" si="148"/>
        <v>0.12</v>
      </c>
      <c r="EP141" s="48">
        <f t="shared" si="148"/>
        <v>0.12</v>
      </c>
      <c r="EQ141" s="48">
        <f t="shared" si="148"/>
        <v>0.12</v>
      </c>
      <c r="ER141" s="48">
        <f t="shared" si="148"/>
        <v>0.12</v>
      </c>
      <c r="ES141" s="48">
        <f t="shared" si="148"/>
        <v>0.12</v>
      </c>
      <c r="ET141" s="48">
        <f t="shared" si="148"/>
        <v>0.12</v>
      </c>
      <c r="EU141" s="48">
        <f t="shared" si="148"/>
        <v>0.12</v>
      </c>
      <c r="EV141" s="48">
        <f t="shared" si="148"/>
        <v>0.12</v>
      </c>
      <c r="EW141" s="48">
        <f t="shared" si="148"/>
        <v>0.12</v>
      </c>
      <c r="EX141" s="48">
        <f t="shared" si="148"/>
        <v>0.12</v>
      </c>
      <c r="EY141" s="48">
        <f t="shared" si="148"/>
        <v>0.12</v>
      </c>
      <c r="EZ141" s="48">
        <f t="shared" si="148"/>
        <v>0.12</v>
      </c>
      <c r="FA141" s="48">
        <f t="shared" si="148"/>
        <v>0.12</v>
      </c>
      <c r="FB141" s="48">
        <f t="shared" si="148"/>
        <v>0.12</v>
      </c>
      <c r="FC141" s="48">
        <f t="shared" si="148"/>
        <v>0.12</v>
      </c>
      <c r="FD141" s="48">
        <f t="shared" si="148"/>
        <v>0.12</v>
      </c>
      <c r="FE141" s="48">
        <f t="shared" si="148"/>
        <v>0.12</v>
      </c>
      <c r="FF141" s="48">
        <f t="shared" si="148"/>
        <v>0.12</v>
      </c>
      <c r="FG141" s="48">
        <f t="shared" si="148"/>
        <v>0.12</v>
      </c>
      <c r="FH141" s="48">
        <f t="shared" si="148"/>
        <v>0.12</v>
      </c>
      <c r="FI141" s="48">
        <f t="shared" si="148"/>
        <v>0.12</v>
      </c>
      <c r="FJ141" s="48">
        <f t="shared" si="148"/>
        <v>0.12</v>
      </c>
      <c r="FK141" s="48">
        <f t="shared" si="148"/>
        <v>0.12</v>
      </c>
      <c r="FL141" s="48">
        <f t="shared" si="148"/>
        <v>0.12</v>
      </c>
      <c r="FM141" s="48">
        <f t="shared" si="148"/>
        <v>0.12</v>
      </c>
      <c r="FN141" s="48">
        <f t="shared" si="148"/>
        <v>0.12</v>
      </c>
      <c r="FO141" s="48">
        <f t="shared" si="148"/>
        <v>0.12</v>
      </c>
      <c r="FP141" s="48">
        <f t="shared" si="148"/>
        <v>0.12</v>
      </c>
      <c r="FQ141" s="48">
        <f t="shared" si="148"/>
        <v>0.12</v>
      </c>
      <c r="FR141" s="48">
        <f t="shared" si="148"/>
        <v>0.12</v>
      </c>
      <c r="FS141" s="48">
        <f t="shared" si="148"/>
        <v>0.12</v>
      </c>
      <c r="FT141" s="48">
        <f t="shared" si="148"/>
        <v>0.12</v>
      </c>
      <c r="FU141" s="48">
        <f t="shared" si="148"/>
        <v>0.12</v>
      </c>
      <c r="FV141" s="48">
        <f t="shared" si="148"/>
        <v>0.12</v>
      </c>
      <c r="FW141" s="48">
        <f t="shared" si="148"/>
        <v>0.12</v>
      </c>
      <c r="FX141" s="48">
        <f t="shared" si="148"/>
        <v>0.12</v>
      </c>
      <c r="FY141" s="33"/>
      <c r="FZ141" s="48"/>
      <c r="GA141" s="33"/>
      <c r="GB141" s="20"/>
      <c r="GC141" s="20"/>
      <c r="GD141" s="20"/>
      <c r="GE141" s="20"/>
      <c r="GF141" s="20"/>
      <c r="GG141" s="7"/>
      <c r="GH141" s="18"/>
      <c r="GI141" s="18"/>
      <c r="GJ141" s="18"/>
      <c r="GK141" s="7"/>
      <c r="GL141" s="7"/>
      <c r="GM141" s="7"/>
    </row>
    <row r="142" spans="1:256" x14ac:dyDescent="0.2">
      <c r="A142" s="6" t="s">
        <v>645</v>
      </c>
      <c r="B142" s="7" t="s">
        <v>646</v>
      </c>
      <c r="C142" s="33">
        <f t="shared" ref="C142:BN142" si="149">ROUND(IF((C139-C18)*0.3&lt;0=TRUE(),0,IF((C103&lt;=50000),ROUND((C139-C18)*0.3,6),0)),4)</f>
        <v>3.6299999999999999E-2</v>
      </c>
      <c r="D142" s="33">
        <f t="shared" si="149"/>
        <v>5.8999999999999999E-3</v>
      </c>
      <c r="E142" s="33">
        <f t="shared" si="149"/>
        <v>0.1103</v>
      </c>
      <c r="F142" s="33">
        <f t="shared" si="149"/>
        <v>0</v>
      </c>
      <c r="G142" s="33">
        <f t="shared" si="149"/>
        <v>0</v>
      </c>
      <c r="H142" s="33">
        <f t="shared" si="149"/>
        <v>0</v>
      </c>
      <c r="I142" s="33">
        <f t="shared" si="149"/>
        <v>0.1085</v>
      </c>
      <c r="J142" s="33">
        <f t="shared" si="149"/>
        <v>6.3899999999999998E-2</v>
      </c>
      <c r="K142" s="33">
        <f t="shared" si="149"/>
        <v>4.4900000000000002E-2</v>
      </c>
      <c r="L142" s="33">
        <f t="shared" si="149"/>
        <v>5.9299999999999999E-2</v>
      </c>
      <c r="M142" s="33">
        <f t="shared" si="149"/>
        <v>0.15770000000000001</v>
      </c>
      <c r="N142" s="33">
        <f t="shared" si="149"/>
        <v>0</v>
      </c>
      <c r="O142" s="33">
        <f t="shared" si="149"/>
        <v>0</v>
      </c>
      <c r="P142" s="33">
        <f t="shared" si="149"/>
        <v>8.2000000000000007E-3</v>
      </c>
      <c r="Q142" s="33">
        <f t="shared" si="149"/>
        <v>0.10299999999999999</v>
      </c>
      <c r="R142" s="33">
        <f t="shared" si="149"/>
        <v>0</v>
      </c>
      <c r="S142" s="33">
        <f t="shared" si="149"/>
        <v>3.3399999999999999E-2</v>
      </c>
      <c r="T142" s="33">
        <f t="shared" si="149"/>
        <v>4.8500000000000001E-2</v>
      </c>
      <c r="U142" s="33">
        <f t="shared" si="149"/>
        <v>0.13589999999999999</v>
      </c>
      <c r="V142" s="33">
        <f t="shared" si="149"/>
        <v>5.9400000000000001E-2</v>
      </c>
      <c r="W142" s="33">
        <f t="shared" si="149"/>
        <v>3.4700000000000002E-2</v>
      </c>
      <c r="X142" s="33">
        <f t="shared" si="149"/>
        <v>2.7199999999999998E-2</v>
      </c>
      <c r="Y142" s="33">
        <f t="shared" si="149"/>
        <v>9.9699999999999997E-2</v>
      </c>
      <c r="Z142" s="33">
        <f t="shared" si="149"/>
        <v>1.0800000000000001E-2</v>
      </c>
      <c r="AA142" s="33">
        <f t="shared" si="149"/>
        <v>0</v>
      </c>
      <c r="AB142" s="33">
        <f t="shared" si="149"/>
        <v>0</v>
      </c>
      <c r="AC142" s="33">
        <f t="shared" si="149"/>
        <v>0</v>
      </c>
      <c r="AD142" s="33">
        <f t="shared" si="149"/>
        <v>0</v>
      </c>
      <c r="AE142" s="33">
        <f t="shared" si="149"/>
        <v>0</v>
      </c>
      <c r="AF142" s="33">
        <f t="shared" si="149"/>
        <v>0</v>
      </c>
      <c r="AG142" s="33">
        <f t="shared" si="149"/>
        <v>0</v>
      </c>
      <c r="AH142" s="33">
        <f t="shared" si="149"/>
        <v>6.4399999999999999E-2</v>
      </c>
      <c r="AI142" s="33">
        <f t="shared" si="149"/>
        <v>6.0699999999999997E-2</v>
      </c>
      <c r="AJ142" s="33">
        <f t="shared" si="149"/>
        <v>0.1206</v>
      </c>
      <c r="AK142" s="33">
        <f t="shared" si="149"/>
        <v>0.15820000000000001</v>
      </c>
      <c r="AL142" s="33">
        <f t="shared" si="149"/>
        <v>0.1159</v>
      </c>
      <c r="AM142" s="33">
        <f t="shared" si="149"/>
        <v>9.74E-2</v>
      </c>
      <c r="AN142" s="33">
        <f t="shared" si="149"/>
        <v>3.4700000000000002E-2</v>
      </c>
      <c r="AO142" s="33">
        <f t="shared" si="149"/>
        <v>1.66E-2</v>
      </c>
      <c r="AP142" s="33">
        <f t="shared" si="149"/>
        <v>0</v>
      </c>
      <c r="AQ142" s="33">
        <f t="shared" si="149"/>
        <v>3.9199999999999999E-2</v>
      </c>
      <c r="AR142" s="33">
        <f t="shared" si="149"/>
        <v>0</v>
      </c>
      <c r="AS142" s="33">
        <f t="shared" si="149"/>
        <v>0</v>
      </c>
      <c r="AT142" s="33">
        <f t="shared" si="149"/>
        <v>0</v>
      </c>
      <c r="AU142" s="33">
        <f t="shared" si="149"/>
        <v>0</v>
      </c>
      <c r="AV142" s="33">
        <f t="shared" si="149"/>
        <v>5.1200000000000002E-2</v>
      </c>
      <c r="AW142" s="33">
        <f t="shared" si="149"/>
        <v>0</v>
      </c>
      <c r="AX142" s="33">
        <f t="shared" si="149"/>
        <v>7.2499999999999995E-2</v>
      </c>
      <c r="AY142" s="33">
        <f t="shared" si="149"/>
        <v>3.4000000000000002E-2</v>
      </c>
      <c r="AZ142" s="33">
        <f t="shared" si="149"/>
        <v>6.8000000000000005E-2</v>
      </c>
      <c r="BA142" s="33">
        <f t="shared" si="149"/>
        <v>7.1999999999999998E-3</v>
      </c>
      <c r="BB142" s="33">
        <f t="shared" si="149"/>
        <v>1.44E-2</v>
      </c>
      <c r="BC142" s="33">
        <f t="shared" si="149"/>
        <v>4.36E-2</v>
      </c>
      <c r="BD142" s="33">
        <f t="shared" si="149"/>
        <v>0</v>
      </c>
      <c r="BE142" s="33">
        <f t="shared" si="149"/>
        <v>0</v>
      </c>
      <c r="BF142" s="33">
        <f t="shared" si="149"/>
        <v>0</v>
      </c>
      <c r="BG142" s="33">
        <f t="shared" si="149"/>
        <v>1.15E-2</v>
      </c>
      <c r="BH142" s="33">
        <f t="shared" si="149"/>
        <v>0</v>
      </c>
      <c r="BI142" s="33">
        <f t="shared" si="149"/>
        <v>8.9399999999999993E-2</v>
      </c>
      <c r="BJ142" s="33">
        <f t="shared" si="149"/>
        <v>0</v>
      </c>
      <c r="BK142" s="33">
        <f t="shared" si="149"/>
        <v>0</v>
      </c>
      <c r="BL142" s="33">
        <f t="shared" si="149"/>
        <v>3.4000000000000002E-2</v>
      </c>
      <c r="BM142" s="33">
        <f t="shared" si="149"/>
        <v>4.36E-2</v>
      </c>
      <c r="BN142" s="33">
        <f t="shared" si="149"/>
        <v>4.3700000000000003E-2</v>
      </c>
      <c r="BO142" s="33">
        <f t="shared" ref="BO142:DZ142" si="150">ROUND(IF((BO139-BO18)*0.3&lt;0=TRUE(),0,IF((BO103&lt;=50000),ROUND((BO139-BO18)*0.3,6),0)),4)</f>
        <v>1.35E-2</v>
      </c>
      <c r="BP142" s="33">
        <f t="shared" si="150"/>
        <v>7.6200000000000004E-2</v>
      </c>
      <c r="BQ142" s="33">
        <f t="shared" si="150"/>
        <v>0</v>
      </c>
      <c r="BR142" s="33">
        <f t="shared" si="150"/>
        <v>3.5000000000000001E-3</v>
      </c>
      <c r="BS142" s="33">
        <f t="shared" si="150"/>
        <v>8.0199999999999994E-2</v>
      </c>
      <c r="BT142" s="33">
        <f t="shared" si="150"/>
        <v>0</v>
      </c>
      <c r="BU142" s="33">
        <f t="shared" si="150"/>
        <v>0</v>
      </c>
      <c r="BV142" s="33">
        <f t="shared" si="150"/>
        <v>0</v>
      </c>
      <c r="BW142" s="33">
        <f t="shared" si="150"/>
        <v>0</v>
      </c>
      <c r="BX142" s="33">
        <f t="shared" si="150"/>
        <v>0</v>
      </c>
      <c r="BY142" s="33">
        <f t="shared" si="150"/>
        <v>0.13170000000000001</v>
      </c>
      <c r="BZ142" s="33">
        <f t="shared" si="150"/>
        <v>3.8199999999999998E-2</v>
      </c>
      <c r="CA142" s="33">
        <f t="shared" si="150"/>
        <v>0</v>
      </c>
      <c r="CB142" s="33">
        <f t="shared" si="150"/>
        <v>0</v>
      </c>
      <c r="CC142" s="33">
        <f t="shared" si="150"/>
        <v>1.5299999999999999E-2</v>
      </c>
      <c r="CD142" s="33">
        <f t="shared" si="150"/>
        <v>0</v>
      </c>
      <c r="CE142" s="33">
        <f t="shared" si="150"/>
        <v>0</v>
      </c>
      <c r="CF142" s="33">
        <f t="shared" si="150"/>
        <v>3.2300000000000002E-2</v>
      </c>
      <c r="CG142" s="33">
        <f t="shared" si="150"/>
        <v>3.6499999999999998E-2</v>
      </c>
      <c r="CH142" s="33">
        <f t="shared" si="150"/>
        <v>8.3000000000000004E-2</v>
      </c>
      <c r="CI142" s="33">
        <f t="shared" si="150"/>
        <v>8.1900000000000001E-2</v>
      </c>
      <c r="CJ142" s="33">
        <f t="shared" si="150"/>
        <v>4.07E-2</v>
      </c>
      <c r="CK142" s="33">
        <f t="shared" si="150"/>
        <v>0</v>
      </c>
      <c r="CL142" s="33">
        <f t="shared" si="150"/>
        <v>0</v>
      </c>
      <c r="CM142" s="33">
        <f t="shared" si="150"/>
        <v>2.6100000000000002E-2</v>
      </c>
      <c r="CN142" s="33">
        <f t="shared" si="150"/>
        <v>0</v>
      </c>
      <c r="CO142" s="33">
        <f t="shared" si="150"/>
        <v>0</v>
      </c>
      <c r="CP142" s="33">
        <f t="shared" si="150"/>
        <v>0</v>
      </c>
      <c r="CQ142" s="33">
        <f t="shared" si="150"/>
        <v>0.10349999999999999</v>
      </c>
      <c r="CR142" s="33">
        <f t="shared" si="150"/>
        <v>2.7699999999999999E-2</v>
      </c>
      <c r="CS142" s="33">
        <f t="shared" si="150"/>
        <v>9.1999999999999998E-3</v>
      </c>
      <c r="CT142" s="33">
        <f t="shared" si="150"/>
        <v>0.1258</v>
      </c>
      <c r="CU142" s="33">
        <f t="shared" si="150"/>
        <v>0</v>
      </c>
      <c r="CV142" s="33">
        <f t="shared" si="150"/>
        <v>0</v>
      </c>
      <c r="CW142" s="33">
        <f t="shared" si="150"/>
        <v>1.12E-2</v>
      </c>
      <c r="CX142" s="33">
        <f t="shared" si="150"/>
        <v>1.7500000000000002E-2</v>
      </c>
      <c r="CY142" s="33">
        <f t="shared" si="150"/>
        <v>7.4800000000000005E-2</v>
      </c>
      <c r="CZ142" s="33">
        <f t="shared" si="150"/>
        <v>5.3900000000000003E-2</v>
      </c>
      <c r="DA142" s="33">
        <f t="shared" si="150"/>
        <v>0</v>
      </c>
      <c r="DB142" s="33">
        <f t="shared" si="150"/>
        <v>0</v>
      </c>
      <c r="DC142" s="33">
        <f t="shared" si="150"/>
        <v>0</v>
      </c>
      <c r="DD142" s="33">
        <f t="shared" si="150"/>
        <v>1.1000000000000001E-3</v>
      </c>
      <c r="DE142" s="33">
        <f t="shared" si="150"/>
        <v>0</v>
      </c>
      <c r="DF142" s="33">
        <f t="shared" si="150"/>
        <v>2.3E-2</v>
      </c>
      <c r="DG142" s="33">
        <f t="shared" si="150"/>
        <v>1.17E-2</v>
      </c>
      <c r="DH142" s="33">
        <f t="shared" si="150"/>
        <v>1.6799999999999999E-2</v>
      </c>
      <c r="DI142" s="33">
        <f t="shared" si="150"/>
        <v>7.46E-2</v>
      </c>
      <c r="DJ142" s="33">
        <f t="shared" si="150"/>
        <v>0</v>
      </c>
      <c r="DK142" s="33">
        <f t="shared" si="150"/>
        <v>6.7000000000000004E-2</v>
      </c>
      <c r="DL142" s="33">
        <f t="shared" si="150"/>
        <v>4.2599999999999999E-2</v>
      </c>
      <c r="DM142" s="33">
        <f t="shared" si="150"/>
        <v>5.16E-2</v>
      </c>
      <c r="DN142" s="33">
        <f t="shared" si="150"/>
        <v>3.6700000000000003E-2</v>
      </c>
      <c r="DO142" s="33">
        <f t="shared" si="150"/>
        <v>2.3099999999999999E-2</v>
      </c>
      <c r="DP142" s="33">
        <f t="shared" si="150"/>
        <v>0</v>
      </c>
      <c r="DQ142" s="33">
        <f t="shared" si="150"/>
        <v>0</v>
      </c>
      <c r="DR142" s="33">
        <f t="shared" si="150"/>
        <v>0.1139</v>
      </c>
      <c r="DS142" s="33">
        <f t="shared" si="150"/>
        <v>0.13239999999999999</v>
      </c>
      <c r="DT142" s="33">
        <f t="shared" si="150"/>
        <v>0.1268</v>
      </c>
      <c r="DU142" s="33">
        <f t="shared" si="150"/>
        <v>5.6899999999999999E-2</v>
      </c>
      <c r="DV142" s="33">
        <f t="shared" si="150"/>
        <v>9.4000000000000004E-3</v>
      </c>
      <c r="DW142" s="33">
        <f t="shared" si="150"/>
        <v>2.3300000000000001E-2</v>
      </c>
      <c r="DX142" s="33">
        <f t="shared" si="150"/>
        <v>0</v>
      </c>
      <c r="DY142" s="33">
        <f t="shared" si="150"/>
        <v>0</v>
      </c>
      <c r="DZ142" s="33">
        <f t="shared" si="150"/>
        <v>0</v>
      </c>
      <c r="EA142" s="33">
        <f t="shared" ref="EA142:FX142" si="151">ROUND(IF((EA139-EA18)*0.3&lt;0=TRUE(),0,IF((EA103&lt;=50000),ROUND((EA139-EA18)*0.3,6),0)),4)</f>
        <v>0</v>
      </c>
      <c r="EB142" s="33">
        <f t="shared" si="151"/>
        <v>4.0899999999999999E-2</v>
      </c>
      <c r="EC142" s="33">
        <f t="shared" si="151"/>
        <v>0</v>
      </c>
      <c r="ED142" s="33">
        <f t="shared" si="151"/>
        <v>0</v>
      </c>
      <c r="EE142" s="33">
        <f t="shared" si="151"/>
        <v>8.6900000000000005E-2</v>
      </c>
      <c r="EF142" s="33">
        <f t="shared" si="151"/>
        <v>9.4100000000000003E-2</v>
      </c>
      <c r="EG142" s="33">
        <f t="shared" si="151"/>
        <v>7.7600000000000002E-2</v>
      </c>
      <c r="EH142" s="33">
        <f t="shared" si="151"/>
        <v>7.6E-3</v>
      </c>
      <c r="EI142" s="33">
        <f t="shared" si="151"/>
        <v>0.1157</v>
      </c>
      <c r="EJ142" s="33">
        <f t="shared" si="151"/>
        <v>2.8500000000000001E-2</v>
      </c>
      <c r="EK142" s="33">
        <f t="shared" si="151"/>
        <v>0</v>
      </c>
      <c r="EL142" s="33">
        <f t="shared" si="151"/>
        <v>7.9000000000000008E-3</v>
      </c>
      <c r="EM142" s="33">
        <f t="shared" si="151"/>
        <v>1.2500000000000001E-2</v>
      </c>
      <c r="EN142" s="33">
        <f t="shared" si="151"/>
        <v>9.0300000000000005E-2</v>
      </c>
      <c r="EO142" s="33">
        <f t="shared" si="151"/>
        <v>0</v>
      </c>
      <c r="EP142" s="33">
        <f t="shared" si="151"/>
        <v>0</v>
      </c>
      <c r="EQ142" s="33">
        <f t="shared" si="151"/>
        <v>0</v>
      </c>
      <c r="ER142" s="33">
        <f t="shared" si="151"/>
        <v>0</v>
      </c>
      <c r="ES142" s="33">
        <f t="shared" si="151"/>
        <v>5.8700000000000002E-2</v>
      </c>
      <c r="ET142" s="33">
        <f t="shared" si="151"/>
        <v>0.1305</v>
      </c>
      <c r="EU142" s="33">
        <f t="shared" si="151"/>
        <v>0.15579999999999999</v>
      </c>
      <c r="EV142" s="33">
        <f t="shared" si="151"/>
        <v>7.7700000000000005E-2</v>
      </c>
      <c r="EW142" s="33">
        <f t="shared" si="151"/>
        <v>0</v>
      </c>
      <c r="EX142" s="33">
        <f t="shared" si="151"/>
        <v>0</v>
      </c>
      <c r="EY142" s="33">
        <f t="shared" si="151"/>
        <v>3.3099999999999997E-2</v>
      </c>
      <c r="EZ142" s="33">
        <f t="shared" si="151"/>
        <v>2.5000000000000001E-2</v>
      </c>
      <c r="FA142" s="33">
        <f t="shared" si="151"/>
        <v>0</v>
      </c>
      <c r="FB142" s="33">
        <f t="shared" si="151"/>
        <v>2.58E-2</v>
      </c>
      <c r="FC142" s="33">
        <f t="shared" si="151"/>
        <v>0</v>
      </c>
      <c r="FD142" s="33">
        <f t="shared" si="151"/>
        <v>3.3399999999999999E-2</v>
      </c>
      <c r="FE142" s="33">
        <f t="shared" si="151"/>
        <v>4.3400000000000001E-2</v>
      </c>
      <c r="FF142" s="33">
        <f t="shared" si="151"/>
        <v>3.9E-2</v>
      </c>
      <c r="FG142" s="33">
        <f t="shared" si="151"/>
        <v>0</v>
      </c>
      <c r="FH142" s="33">
        <f t="shared" si="151"/>
        <v>4.0000000000000001E-3</v>
      </c>
      <c r="FI142" s="33">
        <f t="shared" si="151"/>
        <v>1.11E-2</v>
      </c>
      <c r="FJ142" s="33">
        <f t="shared" si="151"/>
        <v>0</v>
      </c>
      <c r="FK142" s="33">
        <f t="shared" si="151"/>
        <v>0</v>
      </c>
      <c r="FL142" s="33">
        <f t="shared" si="151"/>
        <v>0</v>
      </c>
      <c r="FM142" s="33">
        <f t="shared" si="151"/>
        <v>0</v>
      </c>
      <c r="FN142" s="33">
        <f t="shared" si="151"/>
        <v>8.3900000000000002E-2</v>
      </c>
      <c r="FO142" s="33">
        <f t="shared" si="151"/>
        <v>2.53E-2</v>
      </c>
      <c r="FP142" s="33">
        <f t="shared" si="151"/>
        <v>4.65E-2</v>
      </c>
      <c r="FQ142" s="33">
        <f t="shared" si="151"/>
        <v>0</v>
      </c>
      <c r="FR142" s="33">
        <f t="shared" si="151"/>
        <v>0</v>
      </c>
      <c r="FS142" s="33">
        <f t="shared" si="151"/>
        <v>0</v>
      </c>
      <c r="FT142" s="33">
        <f t="shared" si="151"/>
        <v>1.1900000000000001E-2</v>
      </c>
      <c r="FU142" s="33">
        <f t="shared" si="151"/>
        <v>8.3599999999999994E-2</v>
      </c>
      <c r="FV142" s="33">
        <f t="shared" si="151"/>
        <v>5.1299999999999998E-2</v>
      </c>
      <c r="FW142" s="33">
        <f t="shared" si="151"/>
        <v>3.7499999999999999E-2</v>
      </c>
      <c r="FX142" s="33">
        <f t="shared" si="151"/>
        <v>0</v>
      </c>
      <c r="FY142" s="7"/>
      <c r="FZ142" s="33"/>
      <c r="GA142" s="7"/>
      <c r="GB142" s="20"/>
      <c r="GC142" s="20"/>
      <c r="GD142" s="20"/>
      <c r="GE142" s="20"/>
      <c r="GF142" s="20"/>
      <c r="GG142" s="7"/>
      <c r="GH142" s="18"/>
      <c r="GI142" s="18"/>
      <c r="GJ142" s="18"/>
      <c r="GK142" s="7"/>
      <c r="GL142" s="7"/>
      <c r="GM142" s="7"/>
    </row>
    <row r="143" spans="1:256" x14ac:dyDescent="0.2">
      <c r="A143" s="7"/>
      <c r="B143" s="7" t="s">
        <v>647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48"/>
      <c r="FZ143" s="7"/>
      <c r="GA143" s="7"/>
      <c r="GB143" s="33"/>
      <c r="GC143" s="33"/>
      <c r="GD143" s="33"/>
      <c r="GE143" s="33"/>
      <c r="GF143" s="33"/>
      <c r="GG143" s="7"/>
      <c r="GH143" s="7"/>
      <c r="GI143" s="7"/>
      <c r="GJ143" s="7"/>
      <c r="GK143" s="7"/>
      <c r="GL143" s="7"/>
      <c r="GM143" s="7"/>
    </row>
    <row r="144" spans="1:256" x14ac:dyDescent="0.2">
      <c r="A144" s="6" t="s">
        <v>648</v>
      </c>
      <c r="B144" s="7" t="s">
        <v>649</v>
      </c>
      <c r="C144" s="33">
        <f t="shared" ref="C144:BN144" si="152">ROUND(IF((C139-C18)*0.36&lt;0=TRUE(),0,IF((C103&gt;50000),(C139-C18)*0.36,0)),4)</f>
        <v>0</v>
      </c>
      <c r="D144" s="33">
        <f t="shared" si="152"/>
        <v>0</v>
      </c>
      <c r="E144" s="33">
        <f t="shared" si="152"/>
        <v>0</v>
      </c>
      <c r="F144" s="33">
        <f t="shared" si="152"/>
        <v>0</v>
      </c>
      <c r="G144" s="33">
        <f t="shared" si="152"/>
        <v>0</v>
      </c>
      <c r="H144" s="33">
        <f t="shared" si="152"/>
        <v>0</v>
      </c>
      <c r="I144" s="33">
        <f t="shared" si="152"/>
        <v>0</v>
      </c>
      <c r="J144" s="33">
        <f t="shared" si="152"/>
        <v>0</v>
      </c>
      <c r="K144" s="33">
        <f t="shared" si="152"/>
        <v>0</v>
      </c>
      <c r="L144" s="33">
        <f t="shared" si="152"/>
        <v>0</v>
      </c>
      <c r="M144" s="33">
        <f t="shared" si="152"/>
        <v>0</v>
      </c>
      <c r="N144" s="33">
        <f t="shared" si="152"/>
        <v>0</v>
      </c>
      <c r="O144" s="33">
        <f t="shared" si="152"/>
        <v>0</v>
      </c>
      <c r="P144" s="33">
        <f t="shared" si="152"/>
        <v>0</v>
      </c>
      <c r="Q144" s="33">
        <f t="shared" si="152"/>
        <v>0</v>
      </c>
      <c r="R144" s="33">
        <f t="shared" si="152"/>
        <v>0</v>
      </c>
      <c r="S144" s="33">
        <f t="shared" si="152"/>
        <v>0</v>
      </c>
      <c r="T144" s="33">
        <f t="shared" si="152"/>
        <v>0</v>
      </c>
      <c r="U144" s="33">
        <f t="shared" si="152"/>
        <v>0</v>
      </c>
      <c r="V144" s="33">
        <f t="shared" si="152"/>
        <v>0</v>
      </c>
      <c r="W144" s="33">
        <f t="shared" si="152"/>
        <v>0</v>
      </c>
      <c r="X144" s="33">
        <f t="shared" si="152"/>
        <v>0</v>
      </c>
      <c r="Y144" s="33">
        <f t="shared" si="152"/>
        <v>0</v>
      </c>
      <c r="Z144" s="33">
        <f t="shared" si="152"/>
        <v>0</v>
      </c>
      <c r="AA144" s="33">
        <f t="shared" si="152"/>
        <v>0</v>
      </c>
      <c r="AB144" s="33">
        <f t="shared" si="152"/>
        <v>0</v>
      </c>
      <c r="AC144" s="33">
        <f t="shared" si="152"/>
        <v>0</v>
      </c>
      <c r="AD144" s="33">
        <f t="shared" si="152"/>
        <v>0</v>
      </c>
      <c r="AE144" s="33">
        <f t="shared" si="152"/>
        <v>0</v>
      </c>
      <c r="AF144" s="33">
        <f t="shared" si="152"/>
        <v>0</v>
      </c>
      <c r="AG144" s="33">
        <f t="shared" si="152"/>
        <v>0</v>
      </c>
      <c r="AH144" s="33">
        <f t="shared" si="152"/>
        <v>0</v>
      </c>
      <c r="AI144" s="33">
        <f t="shared" si="152"/>
        <v>0</v>
      </c>
      <c r="AJ144" s="33">
        <f t="shared" si="152"/>
        <v>0</v>
      </c>
      <c r="AK144" s="33">
        <f t="shared" si="152"/>
        <v>0</v>
      </c>
      <c r="AL144" s="33">
        <f t="shared" si="152"/>
        <v>0</v>
      </c>
      <c r="AM144" s="33">
        <f t="shared" si="152"/>
        <v>0</v>
      </c>
      <c r="AN144" s="33">
        <f t="shared" si="152"/>
        <v>0</v>
      </c>
      <c r="AO144" s="33">
        <f t="shared" si="152"/>
        <v>0</v>
      </c>
      <c r="AP144" s="33">
        <f t="shared" si="152"/>
        <v>7.8799999999999995E-2</v>
      </c>
      <c r="AQ144" s="33">
        <f t="shared" si="152"/>
        <v>0</v>
      </c>
      <c r="AR144" s="33">
        <f t="shared" si="152"/>
        <v>0</v>
      </c>
      <c r="AS144" s="33">
        <f t="shared" si="152"/>
        <v>0</v>
      </c>
      <c r="AT144" s="33">
        <f t="shared" si="152"/>
        <v>0</v>
      </c>
      <c r="AU144" s="33">
        <f t="shared" si="152"/>
        <v>0</v>
      </c>
      <c r="AV144" s="33">
        <f t="shared" si="152"/>
        <v>0</v>
      </c>
      <c r="AW144" s="33">
        <f t="shared" si="152"/>
        <v>0</v>
      </c>
      <c r="AX144" s="33">
        <f t="shared" si="152"/>
        <v>0</v>
      </c>
      <c r="AY144" s="33">
        <f t="shared" si="152"/>
        <v>0</v>
      </c>
      <c r="AZ144" s="33">
        <f t="shared" si="152"/>
        <v>0</v>
      </c>
      <c r="BA144" s="33">
        <f t="shared" si="152"/>
        <v>0</v>
      </c>
      <c r="BB144" s="33">
        <f t="shared" si="152"/>
        <v>0</v>
      </c>
      <c r="BC144" s="33">
        <f t="shared" si="152"/>
        <v>0</v>
      </c>
      <c r="BD144" s="33">
        <f t="shared" si="152"/>
        <v>0</v>
      </c>
      <c r="BE144" s="33">
        <f t="shared" si="152"/>
        <v>0</v>
      </c>
      <c r="BF144" s="33">
        <f t="shared" si="152"/>
        <v>0</v>
      </c>
      <c r="BG144" s="33">
        <f t="shared" si="152"/>
        <v>0</v>
      </c>
      <c r="BH144" s="33">
        <f t="shared" si="152"/>
        <v>0</v>
      </c>
      <c r="BI144" s="33">
        <f t="shared" si="152"/>
        <v>0</v>
      </c>
      <c r="BJ144" s="33">
        <f t="shared" si="152"/>
        <v>0</v>
      </c>
      <c r="BK144" s="33">
        <f t="shared" si="152"/>
        <v>0</v>
      </c>
      <c r="BL144" s="33">
        <f t="shared" si="152"/>
        <v>0</v>
      </c>
      <c r="BM144" s="33">
        <f t="shared" si="152"/>
        <v>0</v>
      </c>
      <c r="BN144" s="33">
        <f t="shared" si="152"/>
        <v>0</v>
      </c>
      <c r="BO144" s="33">
        <f t="shared" ref="BO144:DZ144" si="153">ROUND(IF((BO139-BO18)*0.36&lt;0=TRUE(),0,IF((BO103&gt;50000),(BO139-BO18)*0.36,0)),4)</f>
        <v>0</v>
      </c>
      <c r="BP144" s="33">
        <f t="shared" si="153"/>
        <v>0</v>
      </c>
      <c r="BQ144" s="33">
        <f t="shared" si="153"/>
        <v>0</v>
      </c>
      <c r="BR144" s="33">
        <f t="shared" si="153"/>
        <v>0</v>
      </c>
      <c r="BS144" s="33">
        <f t="shared" si="153"/>
        <v>0</v>
      </c>
      <c r="BT144" s="33">
        <f t="shared" si="153"/>
        <v>0</v>
      </c>
      <c r="BU144" s="33">
        <f t="shared" si="153"/>
        <v>0</v>
      </c>
      <c r="BV144" s="33">
        <f t="shared" si="153"/>
        <v>0</v>
      </c>
      <c r="BW144" s="33">
        <f t="shared" si="153"/>
        <v>0</v>
      </c>
      <c r="BX144" s="33">
        <f t="shared" si="153"/>
        <v>0</v>
      </c>
      <c r="BY144" s="33">
        <f t="shared" si="153"/>
        <v>0</v>
      </c>
      <c r="BZ144" s="33">
        <f t="shared" si="153"/>
        <v>0</v>
      </c>
      <c r="CA144" s="33">
        <f t="shared" si="153"/>
        <v>0</v>
      </c>
      <c r="CB144" s="33">
        <f t="shared" si="153"/>
        <v>0</v>
      </c>
      <c r="CC144" s="33">
        <f t="shared" si="153"/>
        <v>0</v>
      </c>
      <c r="CD144" s="33">
        <f t="shared" si="153"/>
        <v>0</v>
      </c>
      <c r="CE144" s="33">
        <f t="shared" si="153"/>
        <v>0</v>
      </c>
      <c r="CF144" s="33">
        <f t="shared" si="153"/>
        <v>0</v>
      </c>
      <c r="CG144" s="33">
        <f t="shared" si="153"/>
        <v>0</v>
      </c>
      <c r="CH144" s="33">
        <f t="shared" si="153"/>
        <v>0</v>
      </c>
      <c r="CI144" s="33">
        <f t="shared" si="153"/>
        <v>0</v>
      </c>
      <c r="CJ144" s="33">
        <f t="shared" si="153"/>
        <v>0</v>
      </c>
      <c r="CK144" s="33">
        <f t="shared" si="153"/>
        <v>0</v>
      </c>
      <c r="CL144" s="33">
        <f t="shared" si="153"/>
        <v>0</v>
      </c>
      <c r="CM144" s="33">
        <f t="shared" si="153"/>
        <v>0</v>
      </c>
      <c r="CN144" s="33">
        <f t="shared" si="153"/>
        <v>0</v>
      </c>
      <c r="CO144" s="33">
        <f t="shared" si="153"/>
        <v>0</v>
      </c>
      <c r="CP144" s="33">
        <f t="shared" si="153"/>
        <v>0</v>
      </c>
      <c r="CQ144" s="33">
        <f t="shared" si="153"/>
        <v>0</v>
      </c>
      <c r="CR144" s="33">
        <f t="shared" si="153"/>
        <v>0</v>
      </c>
      <c r="CS144" s="33">
        <f t="shared" si="153"/>
        <v>0</v>
      </c>
      <c r="CT144" s="33">
        <f t="shared" si="153"/>
        <v>0</v>
      </c>
      <c r="CU144" s="33">
        <f t="shared" si="153"/>
        <v>0</v>
      </c>
      <c r="CV144" s="33">
        <f t="shared" si="153"/>
        <v>0</v>
      </c>
      <c r="CW144" s="33">
        <f t="shared" si="153"/>
        <v>0</v>
      </c>
      <c r="CX144" s="33">
        <f t="shared" si="153"/>
        <v>0</v>
      </c>
      <c r="CY144" s="33">
        <f t="shared" si="153"/>
        <v>0</v>
      </c>
      <c r="CZ144" s="33">
        <f t="shared" si="153"/>
        <v>0</v>
      </c>
      <c r="DA144" s="33">
        <f t="shared" si="153"/>
        <v>0</v>
      </c>
      <c r="DB144" s="33">
        <f t="shared" si="153"/>
        <v>0</v>
      </c>
      <c r="DC144" s="33">
        <f t="shared" si="153"/>
        <v>0</v>
      </c>
      <c r="DD144" s="33">
        <f t="shared" si="153"/>
        <v>0</v>
      </c>
      <c r="DE144" s="33">
        <f t="shared" si="153"/>
        <v>0</v>
      </c>
      <c r="DF144" s="33">
        <f t="shared" si="153"/>
        <v>0</v>
      </c>
      <c r="DG144" s="33">
        <f t="shared" si="153"/>
        <v>0</v>
      </c>
      <c r="DH144" s="33">
        <f t="shared" si="153"/>
        <v>0</v>
      </c>
      <c r="DI144" s="33">
        <f t="shared" si="153"/>
        <v>0</v>
      </c>
      <c r="DJ144" s="33">
        <f t="shared" si="153"/>
        <v>0</v>
      </c>
      <c r="DK144" s="33">
        <f t="shared" si="153"/>
        <v>0</v>
      </c>
      <c r="DL144" s="33">
        <f t="shared" si="153"/>
        <v>0</v>
      </c>
      <c r="DM144" s="33">
        <f t="shared" si="153"/>
        <v>0</v>
      </c>
      <c r="DN144" s="33">
        <f t="shared" si="153"/>
        <v>0</v>
      </c>
      <c r="DO144" s="33">
        <f t="shared" si="153"/>
        <v>0</v>
      </c>
      <c r="DP144" s="33">
        <f t="shared" si="153"/>
        <v>0</v>
      </c>
      <c r="DQ144" s="33">
        <f t="shared" si="153"/>
        <v>0</v>
      </c>
      <c r="DR144" s="33">
        <f t="shared" si="153"/>
        <v>0</v>
      </c>
      <c r="DS144" s="33">
        <f t="shared" si="153"/>
        <v>0</v>
      </c>
      <c r="DT144" s="33">
        <f t="shared" si="153"/>
        <v>0</v>
      </c>
      <c r="DU144" s="33">
        <f t="shared" si="153"/>
        <v>0</v>
      </c>
      <c r="DV144" s="33">
        <f t="shared" si="153"/>
        <v>0</v>
      </c>
      <c r="DW144" s="33">
        <f t="shared" si="153"/>
        <v>0</v>
      </c>
      <c r="DX144" s="33">
        <f t="shared" si="153"/>
        <v>0</v>
      </c>
      <c r="DY144" s="33">
        <f t="shared" si="153"/>
        <v>0</v>
      </c>
      <c r="DZ144" s="33">
        <f t="shared" si="153"/>
        <v>0</v>
      </c>
      <c r="EA144" s="33">
        <f t="shared" ref="EA144:FX144" si="154">ROUND(IF((EA139-EA18)*0.36&lt;0=TRUE(),0,IF((EA103&gt;50000),(EA139-EA18)*0.36,0)),4)</f>
        <v>0</v>
      </c>
      <c r="EB144" s="33">
        <f t="shared" si="154"/>
        <v>0</v>
      </c>
      <c r="EC144" s="33">
        <f t="shared" si="154"/>
        <v>0</v>
      </c>
      <c r="ED144" s="33">
        <f t="shared" si="154"/>
        <v>0</v>
      </c>
      <c r="EE144" s="33">
        <f t="shared" si="154"/>
        <v>0</v>
      </c>
      <c r="EF144" s="33">
        <f t="shared" si="154"/>
        <v>0</v>
      </c>
      <c r="EG144" s="33">
        <f t="shared" si="154"/>
        <v>0</v>
      </c>
      <c r="EH144" s="33">
        <f t="shared" si="154"/>
        <v>0</v>
      </c>
      <c r="EI144" s="33">
        <f t="shared" si="154"/>
        <v>0</v>
      </c>
      <c r="EJ144" s="33">
        <f t="shared" si="154"/>
        <v>0</v>
      </c>
      <c r="EK144" s="33">
        <f t="shared" si="154"/>
        <v>0</v>
      </c>
      <c r="EL144" s="33">
        <f t="shared" si="154"/>
        <v>0</v>
      </c>
      <c r="EM144" s="33">
        <f t="shared" si="154"/>
        <v>0</v>
      </c>
      <c r="EN144" s="33">
        <f t="shared" si="154"/>
        <v>0</v>
      </c>
      <c r="EO144" s="33">
        <f t="shared" si="154"/>
        <v>0</v>
      </c>
      <c r="EP144" s="33">
        <f t="shared" si="154"/>
        <v>0</v>
      </c>
      <c r="EQ144" s="33">
        <f t="shared" si="154"/>
        <v>0</v>
      </c>
      <c r="ER144" s="33">
        <f t="shared" si="154"/>
        <v>0</v>
      </c>
      <c r="ES144" s="33">
        <f t="shared" si="154"/>
        <v>0</v>
      </c>
      <c r="ET144" s="33">
        <f t="shared" si="154"/>
        <v>0</v>
      </c>
      <c r="EU144" s="33">
        <f t="shared" si="154"/>
        <v>0</v>
      </c>
      <c r="EV144" s="33">
        <f t="shared" si="154"/>
        <v>0</v>
      </c>
      <c r="EW144" s="33">
        <f t="shared" si="154"/>
        <v>0</v>
      </c>
      <c r="EX144" s="33">
        <f t="shared" si="154"/>
        <v>0</v>
      </c>
      <c r="EY144" s="33">
        <f t="shared" si="154"/>
        <v>0</v>
      </c>
      <c r="EZ144" s="33">
        <f t="shared" si="154"/>
        <v>0</v>
      </c>
      <c r="FA144" s="33">
        <f t="shared" si="154"/>
        <v>0</v>
      </c>
      <c r="FB144" s="33">
        <f t="shared" si="154"/>
        <v>0</v>
      </c>
      <c r="FC144" s="33">
        <f t="shared" si="154"/>
        <v>0</v>
      </c>
      <c r="FD144" s="33">
        <f t="shared" si="154"/>
        <v>0</v>
      </c>
      <c r="FE144" s="33">
        <f t="shared" si="154"/>
        <v>0</v>
      </c>
      <c r="FF144" s="33">
        <f t="shared" si="154"/>
        <v>0</v>
      </c>
      <c r="FG144" s="33">
        <f t="shared" si="154"/>
        <v>0</v>
      </c>
      <c r="FH144" s="33">
        <f t="shared" si="154"/>
        <v>0</v>
      </c>
      <c r="FI144" s="33">
        <f t="shared" si="154"/>
        <v>0</v>
      </c>
      <c r="FJ144" s="33">
        <f t="shared" si="154"/>
        <v>0</v>
      </c>
      <c r="FK144" s="33">
        <f t="shared" si="154"/>
        <v>0</v>
      </c>
      <c r="FL144" s="33">
        <f t="shared" si="154"/>
        <v>0</v>
      </c>
      <c r="FM144" s="33">
        <f t="shared" si="154"/>
        <v>0</v>
      </c>
      <c r="FN144" s="33">
        <f t="shared" si="154"/>
        <v>0</v>
      </c>
      <c r="FO144" s="33">
        <f t="shared" si="154"/>
        <v>0</v>
      </c>
      <c r="FP144" s="33">
        <f t="shared" si="154"/>
        <v>0</v>
      </c>
      <c r="FQ144" s="33">
        <f t="shared" si="154"/>
        <v>0</v>
      </c>
      <c r="FR144" s="33">
        <f t="shared" si="154"/>
        <v>0</v>
      </c>
      <c r="FS144" s="33">
        <f t="shared" si="154"/>
        <v>0</v>
      </c>
      <c r="FT144" s="33">
        <f t="shared" si="154"/>
        <v>0</v>
      </c>
      <c r="FU144" s="33">
        <f t="shared" si="154"/>
        <v>0</v>
      </c>
      <c r="FV144" s="33">
        <f t="shared" si="154"/>
        <v>0</v>
      </c>
      <c r="FW144" s="33">
        <f t="shared" si="154"/>
        <v>0</v>
      </c>
      <c r="FX144" s="33">
        <f t="shared" si="154"/>
        <v>0</v>
      </c>
      <c r="FY144" s="33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</row>
    <row r="145" spans="1:195" x14ac:dyDescent="0.2">
      <c r="A145" s="7"/>
      <c r="B145" s="7" t="s">
        <v>650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48"/>
      <c r="GC145" s="48"/>
      <c r="GD145" s="48"/>
      <c r="GE145" s="48"/>
      <c r="GF145" s="48"/>
      <c r="GG145" s="7"/>
      <c r="GH145" s="48"/>
      <c r="GI145" s="48"/>
      <c r="GJ145" s="48"/>
      <c r="GK145" s="48"/>
      <c r="GL145" s="48"/>
      <c r="GM145" s="48"/>
    </row>
    <row r="146" spans="1:195" x14ac:dyDescent="0.2">
      <c r="A146" s="6" t="s">
        <v>651</v>
      </c>
      <c r="B146" s="7" t="s">
        <v>652</v>
      </c>
      <c r="C146" s="90">
        <f t="shared" ref="C146:BN146" si="155">MAX(C142,C144)</f>
        <v>3.6299999999999999E-2</v>
      </c>
      <c r="D146" s="90">
        <f t="shared" si="155"/>
        <v>5.8999999999999999E-3</v>
      </c>
      <c r="E146" s="90">
        <f t="shared" si="155"/>
        <v>0.1103</v>
      </c>
      <c r="F146" s="90">
        <f t="shared" si="155"/>
        <v>0</v>
      </c>
      <c r="G146" s="90">
        <f t="shared" si="155"/>
        <v>0</v>
      </c>
      <c r="H146" s="90">
        <f t="shared" si="155"/>
        <v>0</v>
      </c>
      <c r="I146" s="90">
        <f t="shared" si="155"/>
        <v>0.1085</v>
      </c>
      <c r="J146" s="90">
        <f t="shared" si="155"/>
        <v>6.3899999999999998E-2</v>
      </c>
      <c r="K146" s="90">
        <f t="shared" si="155"/>
        <v>4.4900000000000002E-2</v>
      </c>
      <c r="L146" s="90">
        <f t="shared" si="155"/>
        <v>5.9299999999999999E-2</v>
      </c>
      <c r="M146" s="90">
        <f t="shared" si="155"/>
        <v>0.15770000000000001</v>
      </c>
      <c r="N146" s="90">
        <f t="shared" si="155"/>
        <v>0</v>
      </c>
      <c r="O146" s="90">
        <f t="shared" si="155"/>
        <v>0</v>
      </c>
      <c r="P146" s="90">
        <f t="shared" si="155"/>
        <v>8.2000000000000007E-3</v>
      </c>
      <c r="Q146" s="90">
        <f t="shared" si="155"/>
        <v>0.10299999999999999</v>
      </c>
      <c r="R146" s="90">
        <f t="shared" si="155"/>
        <v>0</v>
      </c>
      <c r="S146" s="90">
        <f t="shared" si="155"/>
        <v>3.3399999999999999E-2</v>
      </c>
      <c r="T146" s="90">
        <f t="shared" si="155"/>
        <v>4.8500000000000001E-2</v>
      </c>
      <c r="U146" s="90">
        <f t="shared" si="155"/>
        <v>0.13589999999999999</v>
      </c>
      <c r="V146" s="90">
        <f t="shared" si="155"/>
        <v>5.9400000000000001E-2</v>
      </c>
      <c r="W146" s="90">
        <f t="shared" si="155"/>
        <v>3.4700000000000002E-2</v>
      </c>
      <c r="X146" s="90">
        <f t="shared" si="155"/>
        <v>2.7199999999999998E-2</v>
      </c>
      <c r="Y146" s="90">
        <f t="shared" si="155"/>
        <v>9.9699999999999997E-2</v>
      </c>
      <c r="Z146" s="90">
        <f t="shared" si="155"/>
        <v>1.0800000000000001E-2</v>
      </c>
      <c r="AA146" s="90">
        <f t="shared" si="155"/>
        <v>0</v>
      </c>
      <c r="AB146" s="90">
        <f t="shared" si="155"/>
        <v>0</v>
      </c>
      <c r="AC146" s="90">
        <f t="shared" si="155"/>
        <v>0</v>
      </c>
      <c r="AD146" s="90">
        <f t="shared" si="155"/>
        <v>0</v>
      </c>
      <c r="AE146" s="90">
        <f t="shared" si="155"/>
        <v>0</v>
      </c>
      <c r="AF146" s="90">
        <f t="shared" si="155"/>
        <v>0</v>
      </c>
      <c r="AG146" s="90">
        <f t="shared" si="155"/>
        <v>0</v>
      </c>
      <c r="AH146" s="90">
        <f t="shared" si="155"/>
        <v>6.4399999999999999E-2</v>
      </c>
      <c r="AI146" s="90">
        <f t="shared" si="155"/>
        <v>6.0699999999999997E-2</v>
      </c>
      <c r="AJ146" s="90">
        <f t="shared" si="155"/>
        <v>0.1206</v>
      </c>
      <c r="AK146" s="90">
        <f t="shared" si="155"/>
        <v>0.15820000000000001</v>
      </c>
      <c r="AL146" s="90">
        <f t="shared" si="155"/>
        <v>0.1159</v>
      </c>
      <c r="AM146" s="90">
        <f t="shared" si="155"/>
        <v>9.74E-2</v>
      </c>
      <c r="AN146" s="90">
        <f t="shared" si="155"/>
        <v>3.4700000000000002E-2</v>
      </c>
      <c r="AO146" s="90">
        <f t="shared" si="155"/>
        <v>1.66E-2</v>
      </c>
      <c r="AP146" s="90">
        <f t="shared" si="155"/>
        <v>7.8799999999999995E-2</v>
      </c>
      <c r="AQ146" s="90">
        <f t="shared" si="155"/>
        <v>3.9199999999999999E-2</v>
      </c>
      <c r="AR146" s="90">
        <f t="shared" si="155"/>
        <v>0</v>
      </c>
      <c r="AS146" s="90">
        <f t="shared" si="155"/>
        <v>0</v>
      </c>
      <c r="AT146" s="90">
        <f t="shared" si="155"/>
        <v>0</v>
      </c>
      <c r="AU146" s="90">
        <f t="shared" si="155"/>
        <v>0</v>
      </c>
      <c r="AV146" s="90">
        <f t="shared" si="155"/>
        <v>5.1200000000000002E-2</v>
      </c>
      <c r="AW146" s="90">
        <f t="shared" si="155"/>
        <v>0</v>
      </c>
      <c r="AX146" s="90">
        <f t="shared" si="155"/>
        <v>7.2499999999999995E-2</v>
      </c>
      <c r="AY146" s="90">
        <f t="shared" si="155"/>
        <v>3.4000000000000002E-2</v>
      </c>
      <c r="AZ146" s="90">
        <f t="shared" si="155"/>
        <v>6.8000000000000005E-2</v>
      </c>
      <c r="BA146" s="90">
        <f t="shared" si="155"/>
        <v>7.1999999999999998E-3</v>
      </c>
      <c r="BB146" s="90">
        <f t="shared" si="155"/>
        <v>1.44E-2</v>
      </c>
      <c r="BC146" s="90">
        <f t="shared" si="155"/>
        <v>4.36E-2</v>
      </c>
      <c r="BD146" s="90">
        <f t="shared" si="155"/>
        <v>0</v>
      </c>
      <c r="BE146" s="90">
        <f t="shared" si="155"/>
        <v>0</v>
      </c>
      <c r="BF146" s="90">
        <f t="shared" si="155"/>
        <v>0</v>
      </c>
      <c r="BG146" s="90">
        <f t="shared" si="155"/>
        <v>1.15E-2</v>
      </c>
      <c r="BH146" s="90">
        <f t="shared" si="155"/>
        <v>0</v>
      </c>
      <c r="BI146" s="90">
        <f t="shared" si="155"/>
        <v>8.9399999999999993E-2</v>
      </c>
      <c r="BJ146" s="90">
        <f t="shared" si="155"/>
        <v>0</v>
      </c>
      <c r="BK146" s="90">
        <f t="shared" si="155"/>
        <v>0</v>
      </c>
      <c r="BL146" s="90">
        <f t="shared" si="155"/>
        <v>3.4000000000000002E-2</v>
      </c>
      <c r="BM146" s="90">
        <f t="shared" si="155"/>
        <v>4.36E-2</v>
      </c>
      <c r="BN146" s="90">
        <f t="shared" si="155"/>
        <v>4.3700000000000003E-2</v>
      </c>
      <c r="BO146" s="90">
        <f t="shared" ref="BO146:DZ146" si="156">MAX(BO142,BO144)</f>
        <v>1.35E-2</v>
      </c>
      <c r="BP146" s="90">
        <f t="shared" si="156"/>
        <v>7.6200000000000004E-2</v>
      </c>
      <c r="BQ146" s="90">
        <f t="shared" si="156"/>
        <v>0</v>
      </c>
      <c r="BR146" s="90">
        <f t="shared" si="156"/>
        <v>3.5000000000000001E-3</v>
      </c>
      <c r="BS146" s="90">
        <f t="shared" si="156"/>
        <v>8.0199999999999994E-2</v>
      </c>
      <c r="BT146" s="90">
        <f t="shared" si="156"/>
        <v>0</v>
      </c>
      <c r="BU146" s="90">
        <f t="shared" si="156"/>
        <v>0</v>
      </c>
      <c r="BV146" s="90">
        <f t="shared" si="156"/>
        <v>0</v>
      </c>
      <c r="BW146" s="90">
        <f t="shared" si="156"/>
        <v>0</v>
      </c>
      <c r="BX146" s="90">
        <f t="shared" si="156"/>
        <v>0</v>
      </c>
      <c r="BY146" s="90">
        <f t="shared" si="156"/>
        <v>0.13170000000000001</v>
      </c>
      <c r="BZ146" s="90">
        <f t="shared" si="156"/>
        <v>3.8199999999999998E-2</v>
      </c>
      <c r="CA146" s="90">
        <f t="shared" si="156"/>
        <v>0</v>
      </c>
      <c r="CB146" s="90">
        <f t="shared" si="156"/>
        <v>0</v>
      </c>
      <c r="CC146" s="90">
        <f t="shared" si="156"/>
        <v>1.5299999999999999E-2</v>
      </c>
      <c r="CD146" s="90">
        <f t="shared" si="156"/>
        <v>0</v>
      </c>
      <c r="CE146" s="90">
        <f t="shared" si="156"/>
        <v>0</v>
      </c>
      <c r="CF146" s="90">
        <f t="shared" si="156"/>
        <v>3.2300000000000002E-2</v>
      </c>
      <c r="CG146" s="90">
        <f t="shared" si="156"/>
        <v>3.6499999999999998E-2</v>
      </c>
      <c r="CH146" s="90">
        <f t="shared" si="156"/>
        <v>8.3000000000000004E-2</v>
      </c>
      <c r="CI146" s="90">
        <f t="shared" si="156"/>
        <v>8.1900000000000001E-2</v>
      </c>
      <c r="CJ146" s="90">
        <f t="shared" si="156"/>
        <v>4.07E-2</v>
      </c>
      <c r="CK146" s="90">
        <f t="shared" si="156"/>
        <v>0</v>
      </c>
      <c r="CL146" s="90">
        <f t="shared" si="156"/>
        <v>0</v>
      </c>
      <c r="CM146" s="90">
        <f t="shared" si="156"/>
        <v>2.6100000000000002E-2</v>
      </c>
      <c r="CN146" s="90">
        <f t="shared" si="156"/>
        <v>0</v>
      </c>
      <c r="CO146" s="90">
        <f t="shared" si="156"/>
        <v>0</v>
      </c>
      <c r="CP146" s="90">
        <f t="shared" si="156"/>
        <v>0</v>
      </c>
      <c r="CQ146" s="90">
        <f t="shared" si="156"/>
        <v>0.10349999999999999</v>
      </c>
      <c r="CR146" s="90">
        <f t="shared" si="156"/>
        <v>2.7699999999999999E-2</v>
      </c>
      <c r="CS146" s="90">
        <f t="shared" si="156"/>
        <v>9.1999999999999998E-3</v>
      </c>
      <c r="CT146" s="90">
        <f t="shared" si="156"/>
        <v>0.1258</v>
      </c>
      <c r="CU146" s="90">
        <f t="shared" si="156"/>
        <v>0</v>
      </c>
      <c r="CV146" s="90">
        <f t="shared" si="156"/>
        <v>0</v>
      </c>
      <c r="CW146" s="90">
        <f t="shared" si="156"/>
        <v>1.12E-2</v>
      </c>
      <c r="CX146" s="90">
        <f t="shared" si="156"/>
        <v>1.7500000000000002E-2</v>
      </c>
      <c r="CY146" s="90">
        <f t="shared" si="156"/>
        <v>7.4800000000000005E-2</v>
      </c>
      <c r="CZ146" s="90">
        <f t="shared" si="156"/>
        <v>5.3900000000000003E-2</v>
      </c>
      <c r="DA146" s="90">
        <f t="shared" si="156"/>
        <v>0</v>
      </c>
      <c r="DB146" s="90">
        <f t="shared" si="156"/>
        <v>0</v>
      </c>
      <c r="DC146" s="90">
        <f t="shared" si="156"/>
        <v>0</v>
      </c>
      <c r="DD146" s="90">
        <f t="shared" si="156"/>
        <v>1.1000000000000001E-3</v>
      </c>
      <c r="DE146" s="90">
        <f t="shared" si="156"/>
        <v>0</v>
      </c>
      <c r="DF146" s="90">
        <f t="shared" si="156"/>
        <v>2.3E-2</v>
      </c>
      <c r="DG146" s="90">
        <f t="shared" si="156"/>
        <v>1.17E-2</v>
      </c>
      <c r="DH146" s="90">
        <f t="shared" si="156"/>
        <v>1.6799999999999999E-2</v>
      </c>
      <c r="DI146" s="90">
        <f t="shared" si="156"/>
        <v>7.46E-2</v>
      </c>
      <c r="DJ146" s="90">
        <f t="shared" si="156"/>
        <v>0</v>
      </c>
      <c r="DK146" s="90">
        <f t="shared" si="156"/>
        <v>6.7000000000000004E-2</v>
      </c>
      <c r="DL146" s="90">
        <f t="shared" si="156"/>
        <v>4.2599999999999999E-2</v>
      </c>
      <c r="DM146" s="90">
        <f t="shared" si="156"/>
        <v>5.16E-2</v>
      </c>
      <c r="DN146" s="90">
        <f t="shared" si="156"/>
        <v>3.6700000000000003E-2</v>
      </c>
      <c r="DO146" s="90">
        <f t="shared" si="156"/>
        <v>2.3099999999999999E-2</v>
      </c>
      <c r="DP146" s="90">
        <f t="shared" si="156"/>
        <v>0</v>
      </c>
      <c r="DQ146" s="90">
        <f t="shared" si="156"/>
        <v>0</v>
      </c>
      <c r="DR146" s="90">
        <f t="shared" si="156"/>
        <v>0.1139</v>
      </c>
      <c r="DS146" s="90">
        <f t="shared" si="156"/>
        <v>0.13239999999999999</v>
      </c>
      <c r="DT146" s="90">
        <f t="shared" si="156"/>
        <v>0.1268</v>
      </c>
      <c r="DU146" s="90">
        <f t="shared" si="156"/>
        <v>5.6899999999999999E-2</v>
      </c>
      <c r="DV146" s="90">
        <f t="shared" si="156"/>
        <v>9.4000000000000004E-3</v>
      </c>
      <c r="DW146" s="90">
        <f t="shared" si="156"/>
        <v>2.3300000000000001E-2</v>
      </c>
      <c r="DX146" s="90">
        <f t="shared" si="156"/>
        <v>0</v>
      </c>
      <c r="DY146" s="90">
        <f t="shared" si="156"/>
        <v>0</v>
      </c>
      <c r="DZ146" s="90">
        <f t="shared" si="156"/>
        <v>0</v>
      </c>
      <c r="EA146" s="90">
        <f t="shared" ref="EA146:FX146" si="157">MAX(EA142,EA144)</f>
        <v>0</v>
      </c>
      <c r="EB146" s="90">
        <f t="shared" si="157"/>
        <v>4.0899999999999999E-2</v>
      </c>
      <c r="EC146" s="90">
        <f t="shared" si="157"/>
        <v>0</v>
      </c>
      <c r="ED146" s="90">
        <f t="shared" si="157"/>
        <v>0</v>
      </c>
      <c r="EE146" s="90">
        <f t="shared" si="157"/>
        <v>8.6900000000000005E-2</v>
      </c>
      <c r="EF146" s="90">
        <f t="shared" si="157"/>
        <v>9.4100000000000003E-2</v>
      </c>
      <c r="EG146" s="90">
        <f t="shared" si="157"/>
        <v>7.7600000000000002E-2</v>
      </c>
      <c r="EH146" s="90">
        <f t="shared" si="157"/>
        <v>7.6E-3</v>
      </c>
      <c r="EI146" s="90">
        <f t="shared" si="157"/>
        <v>0.1157</v>
      </c>
      <c r="EJ146" s="90">
        <f t="shared" si="157"/>
        <v>2.8500000000000001E-2</v>
      </c>
      <c r="EK146" s="90">
        <f t="shared" si="157"/>
        <v>0</v>
      </c>
      <c r="EL146" s="90">
        <f t="shared" si="157"/>
        <v>7.9000000000000008E-3</v>
      </c>
      <c r="EM146" s="90">
        <f t="shared" si="157"/>
        <v>1.2500000000000001E-2</v>
      </c>
      <c r="EN146" s="90">
        <f t="shared" si="157"/>
        <v>9.0300000000000005E-2</v>
      </c>
      <c r="EO146" s="90">
        <f t="shared" si="157"/>
        <v>0</v>
      </c>
      <c r="EP146" s="90">
        <f t="shared" si="157"/>
        <v>0</v>
      </c>
      <c r="EQ146" s="90">
        <f t="shared" si="157"/>
        <v>0</v>
      </c>
      <c r="ER146" s="90">
        <f t="shared" si="157"/>
        <v>0</v>
      </c>
      <c r="ES146" s="90">
        <f t="shared" si="157"/>
        <v>5.8700000000000002E-2</v>
      </c>
      <c r="ET146" s="90">
        <f t="shared" si="157"/>
        <v>0.1305</v>
      </c>
      <c r="EU146" s="90">
        <f t="shared" si="157"/>
        <v>0.15579999999999999</v>
      </c>
      <c r="EV146" s="90">
        <f t="shared" si="157"/>
        <v>7.7700000000000005E-2</v>
      </c>
      <c r="EW146" s="90">
        <f t="shared" si="157"/>
        <v>0</v>
      </c>
      <c r="EX146" s="90">
        <f t="shared" si="157"/>
        <v>0</v>
      </c>
      <c r="EY146" s="90">
        <f t="shared" si="157"/>
        <v>3.3099999999999997E-2</v>
      </c>
      <c r="EZ146" s="90">
        <f t="shared" si="157"/>
        <v>2.5000000000000001E-2</v>
      </c>
      <c r="FA146" s="90">
        <f t="shared" si="157"/>
        <v>0</v>
      </c>
      <c r="FB146" s="90">
        <f t="shared" si="157"/>
        <v>2.58E-2</v>
      </c>
      <c r="FC146" s="90">
        <f t="shared" si="157"/>
        <v>0</v>
      </c>
      <c r="FD146" s="90">
        <f t="shared" si="157"/>
        <v>3.3399999999999999E-2</v>
      </c>
      <c r="FE146" s="90">
        <f t="shared" si="157"/>
        <v>4.3400000000000001E-2</v>
      </c>
      <c r="FF146" s="90">
        <f t="shared" si="157"/>
        <v>3.9E-2</v>
      </c>
      <c r="FG146" s="90">
        <f t="shared" si="157"/>
        <v>0</v>
      </c>
      <c r="FH146" s="90">
        <f t="shared" si="157"/>
        <v>4.0000000000000001E-3</v>
      </c>
      <c r="FI146" s="90">
        <f t="shared" si="157"/>
        <v>1.11E-2</v>
      </c>
      <c r="FJ146" s="90">
        <f t="shared" si="157"/>
        <v>0</v>
      </c>
      <c r="FK146" s="90">
        <f t="shared" si="157"/>
        <v>0</v>
      </c>
      <c r="FL146" s="90">
        <f t="shared" si="157"/>
        <v>0</v>
      </c>
      <c r="FM146" s="90">
        <f t="shared" si="157"/>
        <v>0</v>
      </c>
      <c r="FN146" s="90">
        <f t="shared" si="157"/>
        <v>8.3900000000000002E-2</v>
      </c>
      <c r="FO146" s="90">
        <f t="shared" si="157"/>
        <v>2.53E-2</v>
      </c>
      <c r="FP146" s="90">
        <f t="shared" si="157"/>
        <v>4.65E-2</v>
      </c>
      <c r="FQ146" s="90">
        <f t="shared" si="157"/>
        <v>0</v>
      </c>
      <c r="FR146" s="90">
        <f t="shared" si="157"/>
        <v>0</v>
      </c>
      <c r="FS146" s="90">
        <f t="shared" si="157"/>
        <v>0</v>
      </c>
      <c r="FT146" s="90">
        <f t="shared" si="157"/>
        <v>1.1900000000000001E-2</v>
      </c>
      <c r="FU146" s="90">
        <f t="shared" si="157"/>
        <v>8.3599999999999994E-2</v>
      </c>
      <c r="FV146" s="90">
        <f t="shared" si="157"/>
        <v>5.1299999999999998E-2</v>
      </c>
      <c r="FW146" s="90">
        <f t="shared" si="157"/>
        <v>3.7499999999999999E-2</v>
      </c>
      <c r="FX146" s="90">
        <f t="shared" si="157"/>
        <v>0</v>
      </c>
      <c r="FY146" s="33"/>
      <c r="FZ146" s="7"/>
      <c r="GA146" s="7"/>
      <c r="GB146" s="33"/>
      <c r="GC146" s="33"/>
      <c r="GD146" s="33"/>
      <c r="GE146" s="33"/>
      <c r="GF146" s="33"/>
      <c r="GG146" s="7"/>
      <c r="GH146" s="7"/>
      <c r="GI146" s="7"/>
      <c r="GJ146" s="7"/>
      <c r="GK146" s="7"/>
      <c r="GL146" s="7"/>
      <c r="GM146" s="7"/>
    </row>
    <row r="147" spans="1:195" x14ac:dyDescent="0.2">
      <c r="A147" s="7"/>
      <c r="B147" s="7" t="s">
        <v>653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</row>
    <row r="148" spans="1:195" x14ac:dyDescent="0.2">
      <c r="A148" s="6" t="s">
        <v>654</v>
      </c>
      <c r="B148" s="7" t="s">
        <v>655</v>
      </c>
      <c r="C148" s="33">
        <f t="shared" ref="C148:BN148" si="158">MIN(0.3,(C141+C146))</f>
        <v>0.15629999999999999</v>
      </c>
      <c r="D148" s="33">
        <f t="shared" si="158"/>
        <v>0.12589999999999998</v>
      </c>
      <c r="E148" s="33">
        <f t="shared" si="158"/>
        <v>0.2303</v>
      </c>
      <c r="F148" s="33">
        <f t="shared" si="158"/>
        <v>0.12</v>
      </c>
      <c r="G148" s="33">
        <f t="shared" si="158"/>
        <v>0.12</v>
      </c>
      <c r="H148" s="33">
        <f t="shared" si="158"/>
        <v>0.12</v>
      </c>
      <c r="I148" s="33">
        <f t="shared" si="158"/>
        <v>0.22849999999999998</v>
      </c>
      <c r="J148" s="33">
        <f t="shared" si="158"/>
        <v>0.18390000000000001</v>
      </c>
      <c r="K148" s="33">
        <f t="shared" si="158"/>
        <v>0.16489999999999999</v>
      </c>
      <c r="L148" s="33">
        <f t="shared" si="158"/>
        <v>0.17929999999999999</v>
      </c>
      <c r="M148" s="33">
        <f t="shared" si="158"/>
        <v>0.2777</v>
      </c>
      <c r="N148" s="33">
        <f t="shared" si="158"/>
        <v>0.12</v>
      </c>
      <c r="O148" s="33">
        <f t="shared" si="158"/>
        <v>0.12</v>
      </c>
      <c r="P148" s="33">
        <f t="shared" si="158"/>
        <v>0.12820000000000001</v>
      </c>
      <c r="Q148" s="33">
        <f t="shared" si="158"/>
        <v>0.22299999999999998</v>
      </c>
      <c r="R148" s="33">
        <f t="shared" si="158"/>
        <v>0.12</v>
      </c>
      <c r="S148" s="33">
        <f t="shared" si="158"/>
        <v>0.15339999999999998</v>
      </c>
      <c r="T148" s="33">
        <f t="shared" si="158"/>
        <v>0.16849999999999998</v>
      </c>
      <c r="U148" s="33">
        <f t="shared" si="158"/>
        <v>0.25590000000000002</v>
      </c>
      <c r="V148" s="33">
        <f t="shared" si="158"/>
        <v>0.1794</v>
      </c>
      <c r="W148" s="33">
        <f t="shared" si="158"/>
        <v>0.1547</v>
      </c>
      <c r="X148" s="33">
        <f t="shared" si="158"/>
        <v>0.1472</v>
      </c>
      <c r="Y148" s="33">
        <f t="shared" si="158"/>
        <v>0.21970000000000001</v>
      </c>
      <c r="Z148" s="33">
        <f t="shared" si="158"/>
        <v>0.1308</v>
      </c>
      <c r="AA148" s="33">
        <f t="shared" si="158"/>
        <v>0.12</v>
      </c>
      <c r="AB148" s="33">
        <f t="shared" si="158"/>
        <v>0.12</v>
      </c>
      <c r="AC148" s="33">
        <f t="shared" si="158"/>
        <v>0.12</v>
      </c>
      <c r="AD148" s="33">
        <f t="shared" si="158"/>
        <v>0.12</v>
      </c>
      <c r="AE148" s="33">
        <f t="shared" si="158"/>
        <v>0.12</v>
      </c>
      <c r="AF148" s="33">
        <f t="shared" si="158"/>
        <v>0.12</v>
      </c>
      <c r="AG148" s="33">
        <f t="shared" si="158"/>
        <v>0.12</v>
      </c>
      <c r="AH148" s="33">
        <f t="shared" si="158"/>
        <v>0.18440000000000001</v>
      </c>
      <c r="AI148" s="33">
        <f t="shared" si="158"/>
        <v>0.1807</v>
      </c>
      <c r="AJ148" s="33">
        <f t="shared" si="158"/>
        <v>0.24059999999999998</v>
      </c>
      <c r="AK148" s="33">
        <f t="shared" si="158"/>
        <v>0.2782</v>
      </c>
      <c r="AL148" s="33">
        <f t="shared" si="158"/>
        <v>0.2359</v>
      </c>
      <c r="AM148" s="33">
        <f t="shared" si="158"/>
        <v>0.21739999999999998</v>
      </c>
      <c r="AN148" s="33">
        <f t="shared" si="158"/>
        <v>0.1547</v>
      </c>
      <c r="AO148" s="33">
        <f t="shared" si="158"/>
        <v>0.1366</v>
      </c>
      <c r="AP148" s="33">
        <f t="shared" si="158"/>
        <v>0.19879999999999998</v>
      </c>
      <c r="AQ148" s="33">
        <f t="shared" si="158"/>
        <v>0.15920000000000001</v>
      </c>
      <c r="AR148" s="33">
        <f t="shared" si="158"/>
        <v>0.12</v>
      </c>
      <c r="AS148" s="33">
        <f t="shared" si="158"/>
        <v>0.12</v>
      </c>
      <c r="AT148" s="33">
        <f t="shared" si="158"/>
        <v>0.12</v>
      </c>
      <c r="AU148" s="33">
        <f t="shared" si="158"/>
        <v>0.12</v>
      </c>
      <c r="AV148" s="33">
        <f t="shared" si="158"/>
        <v>0.17119999999999999</v>
      </c>
      <c r="AW148" s="33">
        <f t="shared" si="158"/>
        <v>0.12</v>
      </c>
      <c r="AX148" s="33">
        <f t="shared" si="158"/>
        <v>0.1925</v>
      </c>
      <c r="AY148" s="33">
        <f t="shared" si="158"/>
        <v>0.154</v>
      </c>
      <c r="AZ148" s="33">
        <f t="shared" si="158"/>
        <v>0.188</v>
      </c>
      <c r="BA148" s="33">
        <f t="shared" si="158"/>
        <v>0.12720000000000001</v>
      </c>
      <c r="BB148" s="33">
        <f t="shared" si="158"/>
        <v>0.13439999999999999</v>
      </c>
      <c r="BC148" s="33">
        <f t="shared" si="158"/>
        <v>0.1636</v>
      </c>
      <c r="BD148" s="33">
        <f t="shared" si="158"/>
        <v>0.12</v>
      </c>
      <c r="BE148" s="33">
        <f t="shared" si="158"/>
        <v>0.12</v>
      </c>
      <c r="BF148" s="33">
        <f t="shared" si="158"/>
        <v>0.12</v>
      </c>
      <c r="BG148" s="33">
        <f t="shared" si="158"/>
        <v>0.13150000000000001</v>
      </c>
      <c r="BH148" s="33">
        <f t="shared" si="158"/>
        <v>0.12</v>
      </c>
      <c r="BI148" s="33">
        <f t="shared" si="158"/>
        <v>0.20939999999999998</v>
      </c>
      <c r="BJ148" s="33">
        <f t="shared" si="158"/>
        <v>0.12</v>
      </c>
      <c r="BK148" s="33">
        <f t="shared" si="158"/>
        <v>0.12</v>
      </c>
      <c r="BL148" s="33">
        <f t="shared" si="158"/>
        <v>0.154</v>
      </c>
      <c r="BM148" s="33">
        <f t="shared" si="158"/>
        <v>0.1636</v>
      </c>
      <c r="BN148" s="33">
        <f t="shared" si="158"/>
        <v>0.16370000000000001</v>
      </c>
      <c r="BO148" s="33">
        <f t="shared" ref="BO148:DZ148" si="159">MIN(0.3,(BO141+BO146))</f>
        <v>0.13350000000000001</v>
      </c>
      <c r="BP148" s="33">
        <f t="shared" si="159"/>
        <v>0.19619999999999999</v>
      </c>
      <c r="BQ148" s="33">
        <f t="shared" si="159"/>
        <v>0.12</v>
      </c>
      <c r="BR148" s="33">
        <f t="shared" si="159"/>
        <v>0.1235</v>
      </c>
      <c r="BS148" s="33">
        <f t="shared" si="159"/>
        <v>0.20019999999999999</v>
      </c>
      <c r="BT148" s="33">
        <f t="shared" si="159"/>
        <v>0.12</v>
      </c>
      <c r="BU148" s="33">
        <f t="shared" si="159"/>
        <v>0.12</v>
      </c>
      <c r="BV148" s="33">
        <f t="shared" si="159"/>
        <v>0.12</v>
      </c>
      <c r="BW148" s="33">
        <f t="shared" si="159"/>
        <v>0.12</v>
      </c>
      <c r="BX148" s="33">
        <f t="shared" si="159"/>
        <v>0.12</v>
      </c>
      <c r="BY148" s="33">
        <f t="shared" si="159"/>
        <v>0.25170000000000003</v>
      </c>
      <c r="BZ148" s="33">
        <f t="shared" si="159"/>
        <v>0.15820000000000001</v>
      </c>
      <c r="CA148" s="33">
        <f t="shared" si="159"/>
        <v>0.12</v>
      </c>
      <c r="CB148" s="33">
        <f t="shared" si="159"/>
        <v>0.12</v>
      </c>
      <c r="CC148" s="33">
        <f t="shared" si="159"/>
        <v>0.1353</v>
      </c>
      <c r="CD148" s="33">
        <f t="shared" si="159"/>
        <v>0.12</v>
      </c>
      <c r="CE148" s="33">
        <f t="shared" si="159"/>
        <v>0.12</v>
      </c>
      <c r="CF148" s="33">
        <f t="shared" si="159"/>
        <v>0.15229999999999999</v>
      </c>
      <c r="CG148" s="33">
        <f t="shared" si="159"/>
        <v>0.1565</v>
      </c>
      <c r="CH148" s="33">
        <f t="shared" si="159"/>
        <v>0.20300000000000001</v>
      </c>
      <c r="CI148" s="33">
        <f t="shared" si="159"/>
        <v>0.2019</v>
      </c>
      <c r="CJ148" s="33">
        <f t="shared" si="159"/>
        <v>0.16070000000000001</v>
      </c>
      <c r="CK148" s="33">
        <f t="shared" si="159"/>
        <v>0.12</v>
      </c>
      <c r="CL148" s="33">
        <f t="shared" si="159"/>
        <v>0.12</v>
      </c>
      <c r="CM148" s="33">
        <f t="shared" si="159"/>
        <v>0.14610000000000001</v>
      </c>
      <c r="CN148" s="33">
        <f t="shared" si="159"/>
        <v>0.12</v>
      </c>
      <c r="CO148" s="33">
        <f t="shared" si="159"/>
        <v>0.12</v>
      </c>
      <c r="CP148" s="33">
        <f t="shared" si="159"/>
        <v>0.12</v>
      </c>
      <c r="CQ148" s="33">
        <f t="shared" si="159"/>
        <v>0.22349999999999998</v>
      </c>
      <c r="CR148" s="33">
        <f t="shared" si="159"/>
        <v>0.1477</v>
      </c>
      <c r="CS148" s="33">
        <f t="shared" si="159"/>
        <v>0.12919999999999998</v>
      </c>
      <c r="CT148" s="33">
        <f t="shared" si="159"/>
        <v>0.24579999999999999</v>
      </c>
      <c r="CU148" s="33">
        <f t="shared" si="159"/>
        <v>0.12</v>
      </c>
      <c r="CV148" s="33">
        <f t="shared" si="159"/>
        <v>0.12</v>
      </c>
      <c r="CW148" s="33">
        <f t="shared" si="159"/>
        <v>0.13119999999999998</v>
      </c>
      <c r="CX148" s="33">
        <f t="shared" si="159"/>
        <v>0.13750000000000001</v>
      </c>
      <c r="CY148" s="33">
        <f t="shared" si="159"/>
        <v>0.1948</v>
      </c>
      <c r="CZ148" s="33">
        <f t="shared" si="159"/>
        <v>0.1739</v>
      </c>
      <c r="DA148" s="33">
        <f t="shared" si="159"/>
        <v>0.12</v>
      </c>
      <c r="DB148" s="33">
        <f t="shared" si="159"/>
        <v>0.12</v>
      </c>
      <c r="DC148" s="33">
        <f t="shared" si="159"/>
        <v>0.12</v>
      </c>
      <c r="DD148" s="33">
        <f t="shared" si="159"/>
        <v>0.1211</v>
      </c>
      <c r="DE148" s="33">
        <f t="shared" si="159"/>
        <v>0.12</v>
      </c>
      <c r="DF148" s="33">
        <f t="shared" si="159"/>
        <v>0.14299999999999999</v>
      </c>
      <c r="DG148" s="33">
        <f t="shared" si="159"/>
        <v>0.13169999999999998</v>
      </c>
      <c r="DH148" s="33">
        <f t="shared" si="159"/>
        <v>0.1368</v>
      </c>
      <c r="DI148" s="33">
        <f t="shared" si="159"/>
        <v>0.1946</v>
      </c>
      <c r="DJ148" s="33">
        <f t="shared" si="159"/>
        <v>0.12</v>
      </c>
      <c r="DK148" s="33">
        <f t="shared" si="159"/>
        <v>0.187</v>
      </c>
      <c r="DL148" s="33">
        <f t="shared" si="159"/>
        <v>0.16259999999999999</v>
      </c>
      <c r="DM148" s="33">
        <f t="shared" si="159"/>
        <v>0.1716</v>
      </c>
      <c r="DN148" s="33">
        <f t="shared" si="159"/>
        <v>0.15670000000000001</v>
      </c>
      <c r="DO148" s="33">
        <f t="shared" si="159"/>
        <v>0.1431</v>
      </c>
      <c r="DP148" s="33">
        <f t="shared" si="159"/>
        <v>0.12</v>
      </c>
      <c r="DQ148" s="33">
        <f t="shared" si="159"/>
        <v>0.12</v>
      </c>
      <c r="DR148" s="33">
        <f t="shared" si="159"/>
        <v>0.2339</v>
      </c>
      <c r="DS148" s="33">
        <f t="shared" si="159"/>
        <v>0.25239999999999996</v>
      </c>
      <c r="DT148" s="33">
        <f t="shared" si="159"/>
        <v>0.24679999999999999</v>
      </c>
      <c r="DU148" s="33">
        <f t="shared" si="159"/>
        <v>0.1769</v>
      </c>
      <c r="DV148" s="33">
        <f t="shared" si="159"/>
        <v>0.12939999999999999</v>
      </c>
      <c r="DW148" s="33">
        <f t="shared" si="159"/>
        <v>0.14329999999999998</v>
      </c>
      <c r="DX148" s="33">
        <f t="shared" si="159"/>
        <v>0.12</v>
      </c>
      <c r="DY148" s="33">
        <f t="shared" si="159"/>
        <v>0.12</v>
      </c>
      <c r="DZ148" s="33">
        <f t="shared" si="159"/>
        <v>0.12</v>
      </c>
      <c r="EA148" s="33">
        <f t="shared" ref="EA148:FX148" si="160">MIN(0.3,(EA141+EA146))</f>
        <v>0.12</v>
      </c>
      <c r="EB148" s="33">
        <f t="shared" si="160"/>
        <v>0.16089999999999999</v>
      </c>
      <c r="EC148" s="33">
        <f t="shared" si="160"/>
        <v>0.12</v>
      </c>
      <c r="ED148" s="33">
        <f t="shared" si="160"/>
        <v>0.12</v>
      </c>
      <c r="EE148" s="33">
        <f t="shared" si="160"/>
        <v>0.2069</v>
      </c>
      <c r="EF148" s="33">
        <f t="shared" si="160"/>
        <v>0.21410000000000001</v>
      </c>
      <c r="EG148" s="33">
        <f t="shared" si="160"/>
        <v>0.1976</v>
      </c>
      <c r="EH148" s="33">
        <f t="shared" si="160"/>
        <v>0.12759999999999999</v>
      </c>
      <c r="EI148" s="33">
        <f t="shared" si="160"/>
        <v>0.23569999999999999</v>
      </c>
      <c r="EJ148" s="33">
        <f t="shared" si="160"/>
        <v>0.14849999999999999</v>
      </c>
      <c r="EK148" s="33">
        <f t="shared" si="160"/>
        <v>0.12</v>
      </c>
      <c r="EL148" s="33">
        <f t="shared" si="160"/>
        <v>0.12789999999999999</v>
      </c>
      <c r="EM148" s="33">
        <f t="shared" si="160"/>
        <v>0.13250000000000001</v>
      </c>
      <c r="EN148" s="33">
        <f t="shared" si="160"/>
        <v>0.21029999999999999</v>
      </c>
      <c r="EO148" s="33">
        <f t="shared" si="160"/>
        <v>0.12</v>
      </c>
      <c r="EP148" s="33">
        <f t="shared" si="160"/>
        <v>0.12</v>
      </c>
      <c r="EQ148" s="33">
        <f t="shared" si="160"/>
        <v>0.12</v>
      </c>
      <c r="ER148" s="33">
        <f t="shared" si="160"/>
        <v>0.12</v>
      </c>
      <c r="ES148" s="33">
        <f t="shared" si="160"/>
        <v>0.1787</v>
      </c>
      <c r="ET148" s="33">
        <f t="shared" si="160"/>
        <v>0.2505</v>
      </c>
      <c r="EU148" s="33">
        <f t="shared" si="160"/>
        <v>0.27579999999999999</v>
      </c>
      <c r="EV148" s="33">
        <f t="shared" si="160"/>
        <v>0.19769999999999999</v>
      </c>
      <c r="EW148" s="33">
        <f t="shared" si="160"/>
        <v>0.12</v>
      </c>
      <c r="EX148" s="33">
        <f t="shared" si="160"/>
        <v>0.12</v>
      </c>
      <c r="EY148" s="33">
        <f t="shared" si="160"/>
        <v>0.15309999999999999</v>
      </c>
      <c r="EZ148" s="33">
        <f t="shared" si="160"/>
        <v>0.14499999999999999</v>
      </c>
      <c r="FA148" s="33">
        <f t="shared" si="160"/>
        <v>0.12</v>
      </c>
      <c r="FB148" s="33">
        <f t="shared" si="160"/>
        <v>0.14579999999999999</v>
      </c>
      <c r="FC148" s="33">
        <f t="shared" si="160"/>
        <v>0.12</v>
      </c>
      <c r="FD148" s="33">
        <f t="shared" si="160"/>
        <v>0.15339999999999998</v>
      </c>
      <c r="FE148" s="33">
        <f t="shared" si="160"/>
        <v>0.16339999999999999</v>
      </c>
      <c r="FF148" s="33">
        <f t="shared" si="160"/>
        <v>0.159</v>
      </c>
      <c r="FG148" s="33">
        <f t="shared" si="160"/>
        <v>0.12</v>
      </c>
      <c r="FH148" s="33">
        <f t="shared" si="160"/>
        <v>0.124</v>
      </c>
      <c r="FI148" s="33">
        <f t="shared" si="160"/>
        <v>0.13109999999999999</v>
      </c>
      <c r="FJ148" s="33">
        <f t="shared" si="160"/>
        <v>0.12</v>
      </c>
      <c r="FK148" s="33">
        <f t="shared" si="160"/>
        <v>0.12</v>
      </c>
      <c r="FL148" s="33">
        <f t="shared" si="160"/>
        <v>0.12</v>
      </c>
      <c r="FM148" s="33">
        <f t="shared" si="160"/>
        <v>0.12</v>
      </c>
      <c r="FN148" s="33">
        <f t="shared" si="160"/>
        <v>0.2039</v>
      </c>
      <c r="FO148" s="33">
        <f t="shared" si="160"/>
        <v>0.14529999999999998</v>
      </c>
      <c r="FP148" s="33">
        <f t="shared" si="160"/>
        <v>0.16649999999999998</v>
      </c>
      <c r="FQ148" s="33">
        <f t="shared" si="160"/>
        <v>0.12</v>
      </c>
      <c r="FR148" s="33">
        <f t="shared" si="160"/>
        <v>0.12</v>
      </c>
      <c r="FS148" s="33">
        <f t="shared" si="160"/>
        <v>0.12</v>
      </c>
      <c r="FT148" s="33">
        <f t="shared" si="160"/>
        <v>0.13189999999999999</v>
      </c>
      <c r="FU148" s="33">
        <f t="shared" si="160"/>
        <v>0.2036</v>
      </c>
      <c r="FV148" s="33">
        <f t="shared" si="160"/>
        <v>0.17130000000000001</v>
      </c>
      <c r="FW148" s="33">
        <f t="shared" si="160"/>
        <v>0.1575</v>
      </c>
      <c r="FX148" s="33">
        <f t="shared" si="160"/>
        <v>0.12</v>
      </c>
      <c r="FY148" s="90"/>
      <c r="FZ148" s="11">
        <f>SUM(C148:FX148)</f>
        <v>27.240300000000019</v>
      </c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</row>
    <row r="149" spans="1:195" x14ac:dyDescent="0.2">
      <c r="A149" s="7"/>
      <c r="B149" s="7" t="s">
        <v>656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</row>
    <row r="150" spans="1:195" x14ac:dyDescent="0.2">
      <c r="A150" s="6" t="s">
        <v>657</v>
      </c>
      <c r="B150" s="7" t="s">
        <v>658</v>
      </c>
      <c r="C150" s="7">
        <f t="shared" ref="C150:BN150" si="161">ROUND(IF(C103&lt;=459,C124*C141*C137,0),2)</f>
        <v>0</v>
      </c>
      <c r="D150" s="7">
        <f t="shared" si="161"/>
        <v>0</v>
      </c>
      <c r="E150" s="7">
        <f t="shared" si="161"/>
        <v>0</v>
      </c>
      <c r="F150" s="7">
        <f t="shared" si="161"/>
        <v>0</v>
      </c>
      <c r="G150" s="7">
        <f t="shared" si="161"/>
        <v>0</v>
      </c>
      <c r="H150" s="7">
        <f t="shared" si="161"/>
        <v>0</v>
      </c>
      <c r="I150" s="7">
        <f t="shared" si="161"/>
        <v>0</v>
      </c>
      <c r="J150" s="7">
        <f t="shared" si="161"/>
        <v>0</v>
      </c>
      <c r="K150" s="7">
        <f t="shared" si="161"/>
        <v>186105.26</v>
      </c>
      <c r="L150" s="7">
        <f t="shared" si="161"/>
        <v>0</v>
      </c>
      <c r="M150" s="7">
        <f t="shared" si="161"/>
        <v>0</v>
      </c>
      <c r="N150" s="7">
        <f t="shared" si="161"/>
        <v>0</v>
      </c>
      <c r="O150" s="7">
        <f t="shared" si="161"/>
        <v>0</v>
      </c>
      <c r="P150" s="7">
        <f t="shared" si="161"/>
        <v>173660.84</v>
      </c>
      <c r="Q150" s="7">
        <f t="shared" si="161"/>
        <v>0</v>
      </c>
      <c r="R150" s="7">
        <f t="shared" si="161"/>
        <v>0</v>
      </c>
      <c r="S150" s="7">
        <f t="shared" si="161"/>
        <v>0</v>
      </c>
      <c r="T150" s="7">
        <f t="shared" si="161"/>
        <v>147260.34</v>
      </c>
      <c r="U150" s="7">
        <f t="shared" si="161"/>
        <v>96444.92</v>
      </c>
      <c r="V150" s="7">
        <f t="shared" si="161"/>
        <v>206353.65</v>
      </c>
      <c r="W150" s="7">
        <f t="shared" si="161"/>
        <v>196174.28</v>
      </c>
      <c r="X150" s="7">
        <f t="shared" si="161"/>
        <v>46201.86</v>
      </c>
      <c r="Y150" s="7">
        <f t="shared" si="161"/>
        <v>0</v>
      </c>
      <c r="Z150" s="7">
        <f t="shared" si="161"/>
        <v>141636.44</v>
      </c>
      <c r="AA150" s="7">
        <f t="shared" si="161"/>
        <v>0</v>
      </c>
      <c r="AB150" s="7">
        <f t="shared" si="161"/>
        <v>0</v>
      </c>
      <c r="AC150" s="7">
        <f t="shared" si="161"/>
        <v>0</v>
      </c>
      <c r="AD150" s="7">
        <f t="shared" si="161"/>
        <v>0</v>
      </c>
      <c r="AE150" s="7">
        <f t="shared" si="161"/>
        <v>67439.34</v>
      </c>
      <c r="AF150" s="7">
        <f t="shared" si="161"/>
        <v>96561.42</v>
      </c>
      <c r="AG150" s="7">
        <f t="shared" si="161"/>
        <v>0</v>
      </c>
      <c r="AH150" s="7">
        <f t="shared" si="161"/>
        <v>0</v>
      </c>
      <c r="AI150" s="7">
        <f t="shared" si="161"/>
        <v>264789.08</v>
      </c>
      <c r="AJ150" s="7">
        <f t="shared" si="161"/>
        <v>206527.26</v>
      </c>
      <c r="AK150" s="7">
        <f t="shared" si="161"/>
        <v>269205.92</v>
      </c>
      <c r="AL150" s="7">
        <f t="shared" si="161"/>
        <v>264440.59000000003</v>
      </c>
      <c r="AM150" s="7">
        <f t="shared" si="161"/>
        <v>345678.24</v>
      </c>
      <c r="AN150" s="7">
        <f t="shared" si="161"/>
        <v>227366.53</v>
      </c>
      <c r="AO150" s="7">
        <f t="shared" si="161"/>
        <v>0</v>
      </c>
      <c r="AP150" s="7">
        <f t="shared" si="161"/>
        <v>0</v>
      </c>
      <c r="AQ150" s="7">
        <f t="shared" si="161"/>
        <v>203790.89</v>
      </c>
      <c r="AR150" s="7">
        <f t="shared" si="161"/>
        <v>0</v>
      </c>
      <c r="AS150" s="7">
        <f t="shared" si="161"/>
        <v>0</v>
      </c>
      <c r="AT150" s="7">
        <f t="shared" si="161"/>
        <v>0</v>
      </c>
      <c r="AU150" s="7">
        <f t="shared" si="161"/>
        <v>144046.92000000001</v>
      </c>
      <c r="AV150" s="7">
        <f t="shared" si="161"/>
        <v>253607.2</v>
      </c>
      <c r="AW150" s="7">
        <f t="shared" si="161"/>
        <v>115511.51</v>
      </c>
      <c r="AX150" s="7">
        <f t="shared" si="161"/>
        <v>101424.85</v>
      </c>
      <c r="AY150" s="7">
        <f t="shared" si="161"/>
        <v>270645</v>
      </c>
      <c r="AZ150" s="7">
        <f t="shared" si="161"/>
        <v>0</v>
      </c>
      <c r="BA150" s="7">
        <f t="shared" si="161"/>
        <v>0</v>
      </c>
      <c r="BB150" s="7">
        <f t="shared" si="161"/>
        <v>0</v>
      </c>
      <c r="BC150" s="7">
        <f t="shared" si="161"/>
        <v>0</v>
      </c>
      <c r="BD150" s="7">
        <f t="shared" si="161"/>
        <v>0</v>
      </c>
      <c r="BE150" s="7">
        <f t="shared" si="161"/>
        <v>0</v>
      </c>
      <c r="BF150" s="7">
        <f t="shared" si="161"/>
        <v>0</v>
      </c>
      <c r="BG150" s="7">
        <f t="shared" si="161"/>
        <v>0</v>
      </c>
      <c r="BH150" s="7">
        <f t="shared" si="161"/>
        <v>0</v>
      </c>
      <c r="BI150" s="7">
        <f t="shared" si="161"/>
        <v>275930.34999999998</v>
      </c>
      <c r="BJ150" s="7">
        <f t="shared" si="161"/>
        <v>0</v>
      </c>
      <c r="BK150" s="7">
        <f t="shared" si="161"/>
        <v>0</v>
      </c>
      <c r="BL150" s="7">
        <f t="shared" si="161"/>
        <v>122540.24</v>
      </c>
      <c r="BM150" s="7">
        <f t="shared" si="161"/>
        <v>225154.16</v>
      </c>
      <c r="BN150" s="7">
        <f t="shared" si="161"/>
        <v>0</v>
      </c>
      <c r="BO150" s="7">
        <f t="shared" ref="BO150:DZ150" si="162">ROUND(IF(BO103&lt;=459,BO124*BO141*BO137,0),2)</f>
        <v>0</v>
      </c>
      <c r="BP150" s="7">
        <f t="shared" si="162"/>
        <v>215164.38</v>
      </c>
      <c r="BQ150" s="7">
        <f t="shared" si="162"/>
        <v>0</v>
      </c>
      <c r="BR150" s="7">
        <f t="shared" si="162"/>
        <v>0</v>
      </c>
      <c r="BS150" s="7">
        <f t="shared" si="162"/>
        <v>0</v>
      </c>
      <c r="BT150" s="7">
        <f t="shared" si="162"/>
        <v>135847.14000000001</v>
      </c>
      <c r="BU150" s="7">
        <f t="shared" si="162"/>
        <v>175230.47</v>
      </c>
      <c r="BV150" s="7">
        <f t="shared" si="162"/>
        <v>0</v>
      </c>
      <c r="BW150" s="7">
        <f t="shared" si="162"/>
        <v>0</v>
      </c>
      <c r="BX150" s="7">
        <f t="shared" si="162"/>
        <v>59518.73</v>
      </c>
      <c r="BY150" s="7">
        <f t="shared" si="162"/>
        <v>0</v>
      </c>
      <c r="BZ150" s="7">
        <f t="shared" si="162"/>
        <v>166554.54</v>
      </c>
      <c r="CA150" s="7">
        <f t="shared" si="162"/>
        <v>114530.18</v>
      </c>
      <c r="CB150" s="7">
        <f t="shared" si="162"/>
        <v>0</v>
      </c>
      <c r="CC150" s="7">
        <f t="shared" si="162"/>
        <v>137616.04</v>
      </c>
      <c r="CD150" s="7">
        <f t="shared" si="162"/>
        <v>56618.879999999997</v>
      </c>
      <c r="CE150" s="7">
        <f t="shared" si="162"/>
        <v>78224.58</v>
      </c>
      <c r="CF150" s="7">
        <f t="shared" si="162"/>
        <v>126062.9</v>
      </c>
      <c r="CG150" s="7">
        <f t="shared" si="162"/>
        <v>171516.79</v>
      </c>
      <c r="CH150" s="7">
        <f t="shared" si="162"/>
        <v>133715.06</v>
      </c>
      <c r="CI150" s="7">
        <f t="shared" si="162"/>
        <v>0</v>
      </c>
      <c r="CJ150" s="7">
        <f t="shared" si="162"/>
        <v>0</v>
      </c>
      <c r="CK150" s="7">
        <f t="shared" si="162"/>
        <v>0</v>
      </c>
      <c r="CL150" s="7">
        <f t="shared" si="162"/>
        <v>0</v>
      </c>
      <c r="CM150" s="7">
        <f t="shared" si="162"/>
        <v>0</v>
      </c>
      <c r="CN150" s="7">
        <f t="shared" si="162"/>
        <v>0</v>
      </c>
      <c r="CO150" s="7">
        <f t="shared" si="162"/>
        <v>0</v>
      </c>
      <c r="CP150" s="7">
        <f t="shared" si="162"/>
        <v>0</v>
      </c>
      <c r="CQ150" s="7">
        <f t="shared" si="162"/>
        <v>0</v>
      </c>
      <c r="CR150" s="7">
        <f t="shared" si="162"/>
        <v>169541.09</v>
      </c>
      <c r="CS150" s="7">
        <f t="shared" si="162"/>
        <v>177426.59</v>
      </c>
      <c r="CT150" s="7">
        <f t="shared" si="162"/>
        <v>162755.12</v>
      </c>
      <c r="CU150" s="7">
        <f t="shared" si="162"/>
        <v>0</v>
      </c>
      <c r="CV150" s="7">
        <f t="shared" si="162"/>
        <v>19534.47</v>
      </c>
      <c r="CW150" s="7">
        <f t="shared" si="162"/>
        <v>138155.92000000001</v>
      </c>
      <c r="CX150" s="7">
        <f t="shared" si="162"/>
        <v>0</v>
      </c>
      <c r="CY150" s="7">
        <f t="shared" si="162"/>
        <v>50800.22</v>
      </c>
      <c r="CZ150" s="7">
        <f t="shared" si="162"/>
        <v>0</v>
      </c>
      <c r="DA150" s="7">
        <f t="shared" si="162"/>
        <v>93846.33</v>
      </c>
      <c r="DB150" s="7">
        <f t="shared" si="162"/>
        <v>137153.45000000001</v>
      </c>
      <c r="DC150" s="7">
        <f t="shared" si="162"/>
        <v>79074.45</v>
      </c>
      <c r="DD150" s="7">
        <f t="shared" si="162"/>
        <v>113858.17</v>
      </c>
      <c r="DE150" s="7">
        <f t="shared" si="162"/>
        <v>87248.1</v>
      </c>
      <c r="DF150" s="7">
        <f t="shared" si="162"/>
        <v>0</v>
      </c>
      <c r="DG150" s="7">
        <f t="shared" si="162"/>
        <v>72769.960000000006</v>
      </c>
      <c r="DH150" s="7">
        <f t="shared" si="162"/>
        <v>0</v>
      </c>
      <c r="DI150" s="7">
        <f t="shared" si="162"/>
        <v>0</v>
      </c>
      <c r="DJ150" s="7">
        <f t="shared" si="162"/>
        <v>0</v>
      </c>
      <c r="DK150" s="7">
        <f t="shared" si="162"/>
        <v>0</v>
      </c>
      <c r="DL150" s="7">
        <f t="shared" si="162"/>
        <v>0</v>
      </c>
      <c r="DM150" s="7">
        <f t="shared" si="162"/>
        <v>228583.48</v>
      </c>
      <c r="DN150" s="7">
        <f t="shared" si="162"/>
        <v>0</v>
      </c>
      <c r="DO150" s="7">
        <f t="shared" si="162"/>
        <v>0</v>
      </c>
      <c r="DP150" s="7">
        <f t="shared" si="162"/>
        <v>122578.4</v>
      </c>
      <c r="DQ150" s="7">
        <f t="shared" si="162"/>
        <v>0</v>
      </c>
      <c r="DR150" s="7">
        <f t="shared" si="162"/>
        <v>0</v>
      </c>
      <c r="DS150" s="7">
        <f t="shared" si="162"/>
        <v>0</v>
      </c>
      <c r="DT150" s="7">
        <f t="shared" si="162"/>
        <v>230522.2</v>
      </c>
      <c r="DU150" s="7">
        <f t="shared" si="162"/>
        <v>275548.83</v>
      </c>
      <c r="DV150" s="7">
        <f t="shared" si="162"/>
        <v>150472.74</v>
      </c>
      <c r="DW150" s="7">
        <f t="shared" si="162"/>
        <v>202097.01</v>
      </c>
      <c r="DX150" s="7">
        <f t="shared" si="162"/>
        <v>103211.04</v>
      </c>
      <c r="DY150" s="7">
        <f t="shared" si="162"/>
        <v>75024.320000000007</v>
      </c>
      <c r="DZ150" s="7">
        <f t="shared" si="162"/>
        <v>0</v>
      </c>
      <c r="EA150" s="7">
        <f t="shared" ref="EA150:FX150" si="163">ROUND(IF(EA103&lt;=459,EA124*EA141*EA137,0),2)</f>
        <v>0</v>
      </c>
      <c r="EB150" s="7">
        <f t="shared" si="163"/>
        <v>0</v>
      </c>
      <c r="EC150" s="7">
        <f t="shared" si="163"/>
        <v>152300.82999999999</v>
      </c>
      <c r="ED150" s="7">
        <f t="shared" si="163"/>
        <v>0</v>
      </c>
      <c r="EE150" s="7">
        <f t="shared" si="163"/>
        <v>211579.19</v>
      </c>
      <c r="EF150" s="7">
        <f t="shared" si="163"/>
        <v>0</v>
      </c>
      <c r="EG150" s="7">
        <f t="shared" si="163"/>
        <v>220728.45</v>
      </c>
      <c r="EH150" s="7">
        <f t="shared" si="163"/>
        <v>152178.4</v>
      </c>
      <c r="EI150" s="7">
        <f t="shared" si="163"/>
        <v>0</v>
      </c>
      <c r="EJ150" s="7">
        <f t="shared" si="163"/>
        <v>0</v>
      </c>
      <c r="EK150" s="7">
        <f t="shared" si="163"/>
        <v>0</v>
      </c>
      <c r="EL150" s="7">
        <f t="shared" si="163"/>
        <v>0</v>
      </c>
      <c r="EM150" s="7">
        <f t="shared" si="163"/>
        <v>212729.01</v>
      </c>
      <c r="EN150" s="7">
        <f t="shared" si="163"/>
        <v>0</v>
      </c>
      <c r="EO150" s="7">
        <f t="shared" si="163"/>
        <v>144937.69</v>
      </c>
      <c r="EP150" s="7">
        <f t="shared" si="163"/>
        <v>110988.38</v>
      </c>
      <c r="EQ150" s="7">
        <f t="shared" si="163"/>
        <v>0</v>
      </c>
      <c r="ER150" s="7">
        <f t="shared" si="163"/>
        <v>153653.31</v>
      </c>
      <c r="ES150" s="7">
        <f t="shared" si="163"/>
        <v>180799.76</v>
      </c>
      <c r="ET150" s="7">
        <f t="shared" si="163"/>
        <v>301857.31</v>
      </c>
      <c r="EU150" s="7">
        <f t="shared" si="163"/>
        <v>0</v>
      </c>
      <c r="EV150" s="7">
        <f t="shared" si="163"/>
        <v>114291.94</v>
      </c>
      <c r="EW150" s="7">
        <f t="shared" si="163"/>
        <v>0</v>
      </c>
      <c r="EX150" s="7">
        <f t="shared" si="163"/>
        <v>113364.75</v>
      </c>
      <c r="EY150" s="7">
        <f t="shared" si="163"/>
        <v>0</v>
      </c>
      <c r="EZ150" s="7">
        <f t="shared" si="163"/>
        <v>120243.36</v>
      </c>
      <c r="FA150" s="7">
        <f t="shared" si="163"/>
        <v>0</v>
      </c>
      <c r="FB150" s="7">
        <f t="shared" si="163"/>
        <v>209179.35</v>
      </c>
      <c r="FC150" s="7">
        <f t="shared" si="163"/>
        <v>0</v>
      </c>
      <c r="FD150" s="7">
        <f t="shared" si="163"/>
        <v>250196.46</v>
      </c>
      <c r="FE150" s="7">
        <f t="shared" si="163"/>
        <v>95407.63</v>
      </c>
      <c r="FF150" s="7">
        <f t="shared" si="163"/>
        <v>174389.31</v>
      </c>
      <c r="FG150" s="7">
        <f t="shared" si="163"/>
        <v>54526.85</v>
      </c>
      <c r="FH150" s="7">
        <f t="shared" si="163"/>
        <v>55508.94</v>
      </c>
      <c r="FI150" s="7">
        <f t="shared" si="163"/>
        <v>0</v>
      </c>
      <c r="FJ150" s="7">
        <f t="shared" si="163"/>
        <v>0</v>
      </c>
      <c r="FK150" s="7">
        <f t="shared" si="163"/>
        <v>0</v>
      </c>
      <c r="FL150" s="7">
        <f t="shared" si="163"/>
        <v>0</v>
      </c>
      <c r="FM150" s="7">
        <f t="shared" si="163"/>
        <v>0</v>
      </c>
      <c r="FN150" s="7">
        <f t="shared" si="163"/>
        <v>0</v>
      </c>
      <c r="FO150" s="7">
        <f t="shared" si="163"/>
        <v>0</v>
      </c>
      <c r="FP150" s="7">
        <f t="shared" si="163"/>
        <v>0</v>
      </c>
      <c r="FQ150" s="7">
        <f t="shared" si="163"/>
        <v>0</v>
      </c>
      <c r="FR150" s="7">
        <f t="shared" si="163"/>
        <v>100671.88</v>
      </c>
      <c r="FS150" s="7">
        <f t="shared" si="163"/>
        <v>63350.67</v>
      </c>
      <c r="FT150" s="7">
        <f t="shared" si="163"/>
        <v>58357.42</v>
      </c>
      <c r="FU150" s="7">
        <f t="shared" si="163"/>
        <v>0</v>
      </c>
      <c r="FV150" s="7">
        <f t="shared" si="163"/>
        <v>0</v>
      </c>
      <c r="FW150" s="7">
        <f t="shared" si="163"/>
        <v>159365.46</v>
      </c>
      <c r="FX150" s="7">
        <f t="shared" si="163"/>
        <v>47880.02</v>
      </c>
      <c r="FY150" s="33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</row>
    <row r="151" spans="1:195" x14ac:dyDescent="0.2">
      <c r="A151" s="7"/>
      <c r="B151" s="7" t="s">
        <v>659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</row>
    <row r="152" spans="1:195" x14ac:dyDescent="0.2">
      <c r="A152" s="6" t="s">
        <v>660</v>
      </c>
      <c r="B152" s="7" t="s">
        <v>661</v>
      </c>
      <c r="C152" s="7">
        <f t="shared" ref="C152:BN152" si="164">ROUND(IF(C103&lt;=459,0,IF(C139&lt;=C18,C124*C141*C137,0)),2)</f>
        <v>0</v>
      </c>
      <c r="D152" s="7">
        <f t="shared" si="164"/>
        <v>0</v>
      </c>
      <c r="E152" s="7">
        <f t="shared" si="164"/>
        <v>0</v>
      </c>
      <c r="F152" s="7">
        <f t="shared" si="164"/>
        <v>6701311.2300000004</v>
      </c>
      <c r="G152" s="7">
        <f t="shared" si="164"/>
        <v>363508.31</v>
      </c>
      <c r="H152" s="7">
        <f t="shared" si="164"/>
        <v>316323.94</v>
      </c>
      <c r="I152" s="7">
        <f t="shared" si="164"/>
        <v>0</v>
      </c>
      <c r="J152" s="7">
        <f t="shared" si="164"/>
        <v>0</v>
      </c>
      <c r="K152" s="7">
        <f t="shared" si="164"/>
        <v>0</v>
      </c>
      <c r="L152" s="7">
        <f t="shared" si="164"/>
        <v>0</v>
      </c>
      <c r="M152" s="7">
        <f t="shared" si="164"/>
        <v>0</v>
      </c>
      <c r="N152" s="7">
        <f t="shared" si="164"/>
        <v>16092703.83</v>
      </c>
      <c r="O152" s="7">
        <f t="shared" si="164"/>
        <v>1951880.21</v>
      </c>
      <c r="P152" s="7">
        <f t="shared" si="164"/>
        <v>0</v>
      </c>
      <c r="Q152" s="7">
        <f t="shared" si="164"/>
        <v>0</v>
      </c>
      <c r="R152" s="7">
        <f t="shared" si="164"/>
        <v>1868009.06</v>
      </c>
      <c r="S152" s="7">
        <f t="shared" si="164"/>
        <v>0</v>
      </c>
      <c r="T152" s="7">
        <f t="shared" si="164"/>
        <v>0</v>
      </c>
      <c r="U152" s="7">
        <f t="shared" si="164"/>
        <v>0</v>
      </c>
      <c r="V152" s="7">
        <f t="shared" si="164"/>
        <v>0</v>
      </c>
      <c r="W152" s="7">
        <f t="shared" si="164"/>
        <v>0</v>
      </c>
      <c r="X152" s="7">
        <f t="shared" si="164"/>
        <v>0</v>
      </c>
      <c r="Y152" s="7">
        <f t="shared" si="164"/>
        <v>0</v>
      </c>
      <c r="Z152" s="7">
        <f t="shared" si="164"/>
        <v>0</v>
      </c>
      <c r="AA152" s="7">
        <f t="shared" si="164"/>
        <v>9559323.8800000008</v>
      </c>
      <c r="AB152" s="7">
        <f t="shared" si="164"/>
        <v>6568396.8600000003</v>
      </c>
      <c r="AC152" s="7">
        <f t="shared" si="164"/>
        <v>219069.58</v>
      </c>
      <c r="AD152" s="7">
        <f t="shared" si="164"/>
        <v>495845.72</v>
      </c>
      <c r="AE152" s="7">
        <f t="shared" si="164"/>
        <v>0</v>
      </c>
      <c r="AF152" s="7">
        <f t="shared" si="164"/>
        <v>0</v>
      </c>
      <c r="AG152" s="7">
        <f t="shared" si="164"/>
        <v>164343.24</v>
      </c>
      <c r="AH152" s="7">
        <f t="shared" si="164"/>
        <v>0</v>
      </c>
      <c r="AI152" s="7">
        <f t="shared" si="164"/>
        <v>0</v>
      </c>
      <c r="AJ152" s="7">
        <f t="shared" si="164"/>
        <v>0</v>
      </c>
      <c r="AK152" s="7">
        <f t="shared" si="164"/>
        <v>0</v>
      </c>
      <c r="AL152" s="7">
        <f t="shared" si="164"/>
        <v>0</v>
      </c>
      <c r="AM152" s="7">
        <f t="shared" si="164"/>
        <v>0</v>
      </c>
      <c r="AN152" s="7">
        <f t="shared" si="164"/>
        <v>0</v>
      </c>
      <c r="AO152" s="7">
        <f t="shared" si="164"/>
        <v>0</v>
      </c>
      <c r="AP152" s="7">
        <f t="shared" si="164"/>
        <v>0</v>
      </c>
      <c r="AQ152" s="7">
        <f t="shared" si="164"/>
        <v>0</v>
      </c>
      <c r="AR152" s="7">
        <f t="shared" si="164"/>
        <v>7688606.0999999996</v>
      </c>
      <c r="AS152" s="7">
        <f t="shared" si="164"/>
        <v>2163353.71</v>
      </c>
      <c r="AT152" s="7">
        <f t="shared" si="164"/>
        <v>391154.84</v>
      </c>
      <c r="AU152" s="7">
        <f t="shared" si="164"/>
        <v>0</v>
      </c>
      <c r="AV152" s="7">
        <f t="shared" si="164"/>
        <v>0</v>
      </c>
      <c r="AW152" s="7">
        <f t="shared" si="164"/>
        <v>0</v>
      </c>
      <c r="AX152" s="7">
        <f t="shared" si="164"/>
        <v>0</v>
      </c>
      <c r="AY152" s="7">
        <f t="shared" si="164"/>
        <v>0</v>
      </c>
      <c r="AZ152" s="7">
        <f t="shared" si="164"/>
        <v>0</v>
      </c>
      <c r="BA152" s="7">
        <f t="shared" si="164"/>
        <v>0</v>
      </c>
      <c r="BB152" s="7">
        <f t="shared" si="164"/>
        <v>0</v>
      </c>
      <c r="BC152" s="7">
        <f t="shared" si="164"/>
        <v>0</v>
      </c>
      <c r="BD152" s="7">
        <f t="shared" si="164"/>
        <v>316126.78000000003</v>
      </c>
      <c r="BE152" s="7">
        <f t="shared" si="164"/>
        <v>408659.86</v>
      </c>
      <c r="BF152" s="7">
        <f t="shared" si="164"/>
        <v>2709924.65</v>
      </c>
      <c r="BG152" s="7">
        <f t="shared" si="164"/>
        <v>0</v>
      </c>
      <c r="BH152" s="7">
        <f t="shared" si="164"/>
        <v>156508.44</v>
      </c>
      <c r="BI152" s="7">
        <f t="shared" si="164"/>
        <v>0</v>
      </c>
      <c r="BJ152" s="7">
        <f t="shared" si="164"/>
        <v>737986.18</v>
      </c>
      <c r="BK152" s="7">
        <f t="shared" si="164"/>
        <v>9370812.7100000009</v>
      </c>
      <c r="BL152" s="7">
        <f t="shared" si="164"/>
        <v>0</v>
      </c>
      <c r="BM152" s="7">
        <f t="shared" si="164"/>
        <v>0</v>
      </c>
      <c r="BN152" s="7">
        <f t="shared" si="164"/>
        <v>0</v>
      </c>
      <c r="BO152" s="7">
        <f t="shared" ref="BO152:DZ152" si="165">ROUND(IF(BO103&lt;=459,0,IF(BO139&lt;=BO18,BO124*BO141*BO137,0)),2)</f>
        <v>0</v>
      </c>
      <c r="BP152" s="7">
        <f t="shared" si="165"/>
        <v>0</v>
      </c>
      <c r="BQ152" s="7">
        <f t="shared" si="165"/>
        <v>2475412.7599999998</v>
      </c>
      <c r="BR152" s="7">
        <f t="shared" si="165"/>
        <v>0</v>
      </c>
      <c r="BS152" s="7">
        <f t="shared" si="165"/>
        <v>0</v>
      </c>
      <c r="BT152" s="7">
        <f t="shared" si="165"/>
        <v>0</v>
      </c>
      <c r="BU152" s="7">
        <f t="shared" si="165"/>
        <v>0</v>
      </c>
      <c r="BV152" s="7">
        <f t="shared" si="165"/>
        <v>408651.13</v>
      </c>
      <c r="BW152" s="7">
        <f t="shared" si="165"/>
        <v>380746.45</v>
      </c>
      <c r="BX152" s="7">
        <f t="shared" si="165"/>
        <v>0</v>
      </c>
      <c r="BY152" s="7">
        <f t="shared" si="165"/>
        <v>0</v>
      </c>
      <c r="BZ152" s="7">
        <f t="shared" si="165"/>
        <v>0</v>
      </c>
      <c r="CA152" s="7">
        <f t="shared" si="165"/>
        <v>0</v>
      </c>
      <c r="CB152" s="7">
        <f t="shared" si="165"/>
        <v>24328630.899999999</v>
      </c>
      <c r="CC152" s="7">
        <f t="shared" si="165"/>
        <v>0</v>
      </c>
      <c r="CD152" s="7">
        <f t="shared" si="165"/>
        <v>0</v>
      </c>
      <c r="CE152" s="7">
        <f t="shared" si="165"/>
        <v>0</v>
      </c>
      <c r="CF152" s="7">
        <f t="shared" si="165"/>
        <v>0</v>
      </c>
      <c r="CG152" s="7">
        <f t="shared" si="165"/>
        <v>0</v>
      </c>
      <c r="CH152" s="7">
        <f t="shared" si="165"/>
        <v>0</v>
      </c>
      <c r="CI152" s="7">
        <f t="shared" si="165"/>
        <v>0</v>
      </c>
      <c r="CJ152" s="7">
        <f t="shared" si="165"/>
        <v>0</v>
      </c>
      <c r="CK152" s="7">
        <f t="shared" si="165"/>
        <v>1546001.23</v>
      </c>
      <c r="CL152" s="7">
        <f t="shared" si="165"/>
        <v>457477.54</v>
      </c>
      <c r="CM152" s="7">
        <f t="shared" si="165"/>
        <v>0</v>
      </c>
      <c r="CN152" s="7">
        <f t="shared" si="165"/>
        <v>8510148.4900000002</v>
      </c>
      <c r="CO152" s="7">
        <f t="shared" si="165"/>
        <v>4168987.49</v>
      </c>
      <c r="CP152" s="7">
        <f t="shared" si="165"/>
        <v>410523.5</v>
      </c>
      <c r="CQ152" s="7">
        <f t="shared" si="165"/>
        <v>0</v>
      </c>
      <c r="CR152" s="7">
        <f t="shared" si="165"/>
        <v>0</v>
      </c>
      <c r="CS152" s="7">
        <f t="shared" si="165"/>
        <v>0</v>
      </c>
      <c r="CT152" s="7">
        <f t="shared" si="165"/>
        <v>0</v>
      </c>
      <c r="CU152" s="7">
        <f t="shared" si="165"/>
        <v>129442.04</v>
      </c>
      <c r="CV152" s="7">
        <f t="shared" si="165"/>
        <v>0</v>
      </c>
      <c r="CW152" s="7">
        <f t="shared" si="165"/>
        <v>0</v>
      </c>
      <c r="CX152" s="7">
        <f t="shared" si="165"/>
        <v>0</v>
      </c>
      <c r="CY152" s="7">
        <f t="shared" si="165"/>
        <v>0</v>
      </c>
      <c r="CZ152" s="7">
        <f t="shared" si="165"/>
        <v>0</v>
      </c>
      <c r="DA152" s="7">
        <f t="shared" si="165"/>
        <v>0</v>
      </c>
      <c r="DB152" s="7">
        <f t="shared" si="165"/>
        <v>0</v>
      </c>
      <c r="DC152" s="7">
        <f t="shared" si="165"/>
        <v>0</v>
      </c>
      <c r="DD152" s="7">
        <f t="shared" si="165"/>
        <v>0</v>
      </c>
      <c r="DE152" s="7">
        <f t="shared" si="165"/>
        <v>0</v>
      </c>
      <c r="DF152" s="7">
        <f t="shared" si="165"/>
        <v>0</v>
      </c>
      <c r="DG152" s="7">
        <f t="shared" si="165"/>
        <v>0</v>
      </c>
      <c r="DH152" s="7">
        <f t="shared" si="165"/>
        <v>0</v>
      </c>
      <c r="DI152" s="7">
        <f t="shared" si="165"/>
        <v>0</v>
      </c>
      <c r="DJ152" s="7">
        <f t="shared" si="165"/>
        <v>222600.62</v>
      </c>
      <c r="DK152" s="7">
        <f t="shared" si="165"/>
        <v>0</v>
      </c>
      <c r="DL152" s="7">
        <f t="shared" si="165"/>
        <v>0</v>
      </c>
      <c r="DM152" s="7">
        <f t="shared" si="165"/>
        <v>0</v>
      </c>
      <c r="DN152" s="7">
        <f t="shared" si="165"/>
        <v>0</v>
      </c>
      <c r="DO152" s="7">
        <f t="shared" si="165"/>
        <v>0</v>
      </c>
      <c r="DP152" s="7">
        <f t="shared" si="165"/>
        <v>0</v>
      </c>
      <c r="DQ152" s="7">
        <f t="shared" si="165"/>
        <v>295408.02</v>
      </c>
      <c r="DR152" s="7">
        <f t="shared" si="165"/>
        <v>0</v>
      </c>
      <c r="DS152" s="7">
        <f t="shared" si="165"/>
        <v>0</v>
      </c>
      <c r="DT152" s="7">
        <f t="shared" si="165"/>
        <v>0</v>
      </c>
      <c r="DU152" s="7">
        <f t="shared" si="165"/>
        <v>0</v>
      </c>
      <c r="DV152" s="7">
        <f t="shared" si="165"/>
        <v>0</v>
      </c>
      <c r="DW152" s="7">
        <f t="shared" si="165"/>
        <v>0</v>
      </c>
      <c r="DX152" s="7">
        <f t="shared" si="165"/>
        <v>0</v>
      </c>
      <c r="DY152" s="7">
        <f t="shared" si="165"/>
        <v>0</v>
      </c>
      <c r="DZ152" s="7">
        <f t="shared" si="165"/>
        <v>151379.28</v>
      </c>
      <c r="EA152" s="7">
        <f t="shared" ref="EA152:FX152" si="166">ROUND(IF(EA103&lt;=459,0,IF(EA139&lt;=EA18,EA124*EA141*EA137,0)),2)</f>
        <v>234877.06</v>
      </c>
      <c r="EB152" s="7">
        <f t="shared" si="166"/>
        <v>0</v>
      </c>
      <c r="EC152" s="7">
        <f t="shared" si="166"/>
        <v>0</v>
      </c>
      <c r="ED152" s="7">
        <f t="shared" si="166"/>
        <v>89689.75</v>
      </c>
      <c r="EE152" s="7">
        <f t="shared" si="166"/>
        <v>0</v>
      </c>
      <c r="EF152" s="7">
        <f t="shared" si="166"/>
        <v>0</v>
      </c>
      <c r="EG152" s="7">
        <f t="shared" si="166"/>
        <v>0</v>
      </c>
      <c r="EH152" s="7">
        <f t="shared" si="166"/>
        <v>0</v>
      </c>
      <c r="EI152" s="7">
        <f t="shared" si="166"/>
        <v>0</v>
      </c>
      <c r="EJ152" s="7">
        <f t="shared" si="166"/>
        <v>0</v>
      </c>
      <c r="EK152" s="7">
        <f t="shared" si="166"/>
        <v>279050.17</v>
      </c>
      <c r="EL152" s="7">
        <f t="shared" si="166"/>
        <v>0</v>
      </c>
      <c r="EM152" s="7">
        <f t="shared" si="166"/>
        <v>0</v>
      </c>
      <c r="EN152" s="7">
        <f t="shared" si="166"/>
        <v>0</v>
      </c>
      <c r="EO152" s="7">
        <f t="shared" si="166"/>
        <v>0</v>
      </c>
      <c r="EP152" s="7">
        <f t="shared" si="166"/>
        <v>0</v>
      </c>
      <c r="EQ152" s="7">
        <f t="shared" si="166"/>
        <v>115338.19</v>
      </c>
      <c r="ER152" s="7">
        <f t="shared" si="166"/>
        <v>0</v>
      </c>
      <c r="ES152" s="7">
        <f t="shared" si="166"/>
        <v>0</v>
      </c>
      <c r="ET152" s="7">
        <f t="shared" si="166"/>
        <v>0</v>
      </c>
      <c r="EU152" s="7">
        <f t="shared" si="166"/>
        <v>0</v>
      </c>
      <c r="EV152" s="7">
        <f t="shared" si="166"/>
        <v>0</v>
      </c>
      <c r="EW152" s="7">
        <f t="shared" si="166"/>
        <v>287341.27</v>
      </c>
      <c r="EX152" s="7">
        <f t="shared" si="166"/>
        <v>0</v>
      </c>
      <c r="EY152" s="7">
        <f t="shared" si="166"/>
        <v>0</v>
      </c>
      <c r="EZ152" s="7">
        <f t="shared" si="166"/>
        <v>0</v>
      </c>
      <c r="FA152" s="7">
        <f t="shared" si="166"/>
        <v>1179685.98</v>
      </c>
      <c r="FB152" s="7">
        <f t="shared" si="166"/>
        <v>0</v>
      </c>
      <c r="FC152" s="7">
        <f t="shared" si="166"/>
        <v>506139.79</v>
      </c>
      <c r="FD152" s="7">
        <f t="shared" si="166"/>
        <v>0</v>
      </c>
      <c r="FE152" s="7">
        <f t="shared" si="166"/>
        <v>0</v>
      </c>
      <c r="FF152" s="7">
        <f t="shared" si="166"/>
        <v>0</v>
      </c>
      <c r="FG152" s="7">
        <f t="shared" si="166"/>
        <v>0</v>
      </c>
      <c r="FH152" s="7">
        <f t="shared" si="166"/>
        <v>0</v>
      </c>
      <c r="FI152" s="7">
        <f t="shared" si="166"/>
        <v>0</v>
      </c>
      <c r="FJ152" s="7">
        <f t="shared" si="166"/>
        <v>615525.43000000005</v>
      </c>
      <c r="FK152" s="7">
        <f t="shared" si="166"/>
        <v>840050.96</v>
      </c>
      <c r="FL152" s="7">
        <f t="shared" si="166"/>
        <v>1077466.74</v>
      </c>
      <c r="FM152" s="7">
        <f t="shared" si="166"/>
        <v>449859.43</v>
      </c>
      <c r="FN152" s="7">
        <f t="shared" si="166"/>
        <v>0</v>
      </c>
      <c r="FO152" s="7">
        <f t="shared" si="166"/>
        <v>0</v>
      </c>
      <c r="FP152" s="7">
        <f t="shared" si="166"/>
        <v>0</v>
      </c>
      <c r="FQ152" s="7">
        <f t="shared" si="166"/>
        <v>334523.11</v>
      </c>
      <c r="FR152" s="7">
        <f t="shared" si="166"/>
        <v>0</v>
      </c>
      <c r="FS152" s="7">
        <f t="shared" si="166"/>
        <v>0</v>
      </c>
      <c r="FT152" s="7">
        <f t="shared" si="166"/>
        <v>0</v>
      </c>
      <c r="FU152" s="7">
        <f t="shared" si="166"/>
        <v>0</v>
      </c>
      <c r="FV152" s="7">
        <f t="shared" si="166"/>
        <v>0</v>
      </c>
      <c r="FW152" s="7">
        <f t="shared" si="166"/>
        <v>0</v>
      </c>
      <c r="FX152" s="7">
        <f t="shared" si="166"/>
        <v>0</v>
      </c>
      <c r="FY152" s="7"/>
      <c r="FZ152" s="7"/>
      <c r="GA152" s="7"/>
      <c r="GB152" s="33"/>
      <c r="GC152" s="33"/>
      <c r="GD152" s="33"/>
      <c r="GE152" s="33"/>
      <c r="GF152" s="33"/>
      <c r="GG152" s="7"/>
      <c r="GH152" s="7"/>
      <c r="GI152" s="7"/>
      <c r="GJ152" s="7"/>
      <c r="GK152" s="7"/>
      <c r="GL152" s="7"/>
      <c r="GM152" s="7"/>
    </row>
    <row r="153" spans="1:195" x14ac:dyDescent="0.2">
      <c r="A153" s="7"/>
      <c r="B153" s="7" t="s">
        <v>662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</row>
    <row r="154" spans="1:195" x14ac:dyDescent="0.2">
      <c r="A154" s="6" t="s">
        <v>663</v>
      </c>
      <c r="B154" s="7" t="s">
        <v>664</v>
      </c>
      <c r="C154" s="18">
        <f t="shared" ref="C154:BN154" si="167">ROUND(IF((AND((C103&lt;=459),(C139&lt;=C18)))=TRUE(),0,IF((AND(C150=0,C152=0))=TRUE(),C18*C20,0)),1)</f>
        <v>3278.4</v>
      </c>
      <c r="D154" s="18">
        <f t="shared" si="167"/>
        <v>15279.7</v>
      </c>
      <c r="E154" s="18">
        <f t="shared" si="167"/>
        <v>2372.8000000000002</v>
      </c>
      <c r="F154" s="18">
        <f t="shared" si="167"/>
        <v>0</v>
      </c>
      <c r="G154" s="18">
        <f t="shared" si="167"/>
        <v>0</v>
      </c>
      <c r="H154" s="18">
        <f t="shared" si="167"/>
        <v>0</v>
      </c>
      <c r="I154" s="18">
        <f t="shared" si="167"/>
        <v>3370.5</v>
      </c>
      <c r="J154" s="18">
        <f t="shared" si="167"/>
        <v>839.1</v>
      </c>
      <c r="K154" s="18">
        <f t="shared" si="167"/>
        <v>0</v>
      </c>
      <c r="L154" s="18">
        <f t="shared" si="167"/>
        <v>850.7</v>
      </c>
      <c r="M154" s="18">
        <f t="shared" si="167"/>
        <v>408</v>
      </c>
      <c r="N154" s="18">
        <f t="shared" si="167"/>
        <v>0</v>
      </c>
      <c r="O154" s="18">
        <f t="shared" si="167"/>
        <v>0</v>
      </c>
      <c r="P154" s="18">
        <f t="shared" si="167"/>
        <v>0</v>
      </c>
      <c r="Q154" s="18">
        <f t="shared" si="167"/>
        <v>14426.6</v>
      </c>
      <c r="R154" s="18">
        <f t="shared" si="167"/>
        <v>0</v>
      </c>
      <c r="S154" s="18">
        <f t="shared" si="167"/>
        <v>653.9</v>
      </c>
      <c r="T154" s="18">
        <f t="shared" si="167"/>
        <v>0</v>
      </c>
      <c r="U154" s="18">
        <f t="shared" si="167"/>
        <v>0</v>
      </c>
      <c r="V154" s="18">
        <f t="shared" si="167"/>
        <v>0</v>
      </c>
      <c r="W154" s="18">
        <f t="shared" si="167"/>
        <v>0</v>
      </c>
      <c r="X154" s="18">
        <f t="shared" si="167"/>
        <v>0</v>
      </c>
      <c r="Y154" s="18">
        <f t="shared" si="167"/>
        <v>299.3</v>
      </c>
      <c r="Z154" s="18">
        <f t="shared" si="167"/>
        <v>0</v>
      </c>
      <c r="AA154" s="18">
        <f t="shared" si="167"/>
        <v>0</v>
      </c>
      <c r="AB154" s="18">
        <f t="shared" si="167"/>
        <v>0</v>
      </c>
      <c r="AC154" s="18">
        <f t="shared" si="167"/>
        <v>0</v>
      </c>
      <c r="AD154" s="18">
        <f t="shared" si="167"/>
        <v>0</v>
      </c>
      <c r="AE154" s="18">
        <f t="shared" si="167"/>
        <v>0</v>
      </c>
      <c r="AF154" s="18">
        <f t="shared" si="167"/>
        <v>0</v>
      </c>
      <c r="AG154" s="18">
        <f t="shared" si="167"/>
        <v>0</v>
      </c>
      <c r="AH154" s="18">
        <f t="shared" si="167"/>
        <v>388.6</v>
      </c>
      <c r="AI154" s="18">
        <f t="shared" si="167"/>
        <v>0</v>
      </c>
      <c r="AJ154" s="18">
        <f t="shared" si="167"/>
        <v>0</v>
      </c>
      <c r="AK154" s="18">
        <f t="shared" si="167"/>
        <v>0</v>
      </c>
      <c r="AL154" s="18">
        <f t="shared" si="167"/>
        <v>0</v>
      </c>
      <c r="AM154" s="18">
        <f t="shared" si="167"/>
        <v>0</v>
      </c>
      <c r="AN154" s="18">
        <f t="shared" si="167"/>
        <v>0</v>
      </c>
      <c r="AO154" s="18">
        <f t="shared" si="167"/>
        <v>1706.1</v>
      </c>
      <c r="AP154" s="18">
        <f t="shared" si="167"/>
        <v>32320.799999999999</v>
      </c>
      <c r="AQ154" s="18">
        <f t="shared" si="167"/>
        <v>0</v>
      </c>
      <c r="AR154" s="18">
        <f t="shared" si="167"/>
        <v>0</v>
      </c>
      <c r="AS154" s="18">
        <f t="shared" si="167"/>
        <v>0</v>
      </c>
      <c r="AT154" s="18">
        <f t="shared" si="167"/>
        <v>0</v>
      </c>
      <c r="AU154" s="18">
        <f t="shared" si="167"/>
        <v>0</v>
      </c>
      <c r="AV154" s="18">
        <f t="shared" si="167"/>
        <v>0</v>
      </c>
      <c r="AW154" s="18">
        <f t="shared" si="167"/>
        <v>0</v>
      </c>
      <c r="AX154" s="18">
        <f t="shared" si="167"/>
        <v>0</v>
      </c>
      <c r="AY154" s="18">
        <f t="shared" si="167"/>
        <v>0</v>
      </c>
      <c r="AZ154" s="18">
        <f t="shared" si="167"/>
        <v>4980.3</v>
      </c>
      <c r="BA154" s="18">
        <f t="shared" si="167"/>
        <v>3450.5</v>
      </c>
      <c r="BB154" s="18">
        <f t="shared" si="167"/>
        <v>3020.1</v>
      </c>
      <c r="BC154" s="18">
        <f t="shared" si="167"/>
        <v>10206.200000000001</v>
      </c>
      <c r="BD154" s="18">
        <f t="shared" si="167"/>
        <v>0</v>
      </c>
      <c r="BE154" s="18">
        <f t="shared" si="167"/>
        <v>0</v>
      </c>
      <c r="BF154" s="18">
        <f t="shared" si="167"/>
        <v>0</v>
      </c>
      <c r="BG154" s="18">
        <f t="shared" si="167"/>
        <v>351.1</v>
      </c>
      <c r="BH154" s="18">
        <f t="shared" si="167"/>
        <v>0</v>
      </c>
      <c r="BI154" s="18">
        <f t="shared" si="167"/>
        <v>0</v>
      </c>
      <c r="BJ154" s="18">
        <f t="shared" si="167"/>
        <v>0</v>
      </c>
      <c r="BK154" s="18">
        <f t="shared" si="167"/>
        <v>0</v>
      </c>
      <c r="BL154" s="18">
        <f t="shared" si="167"/>
        <v>0</v>
      </c>
      <c r="BM154" s="18">
        <f t="shared" si="167"/>
        <v>0</v>
      </c>
      <c r="BN154" s="18">
        <f t="shared" si="167"/>
        <v>1254.0999999999999</v>
      </c>
      <c r="BO154" s="18">
        <f t="shared" ref="BO154:DZ154" si="168">ROUND(IF((AND((BO103&lt;=459),(BO139&lt;=BO18)))=TRUE(),0,IF((AND(BO150=0,BO152=0))=TRUE(),BO18*BO20,0)),1)</f>
        <v>514.70000000000005</v>
      </c>
      <c r="BP154" s="18">
        <f t="shared" si="168"/>
        <v>0</v>
      </c>
      <c r="BQ154" s="18">
        <f t="shared" si="168"/>
        <v>0</v>
      </c>
      <c r="BR154" s="18">
        <f t="shared" si="168"/>
        <v>1686.4</v>
      </c>
      <c r="BS154" s="18">
        <f t="shared" si="168"/>
        <v>435.4</v>
      </c>
      <c r="BT154" s="18">
        <f t="shared" si="168"/>
        <v>0</v>
      </c>
      <c r="BU154" s="18">
        <f t="shared" si="168"/>
        <v>0</v>
      </c>
      <c r="BV154" s="18">
        <f t="shared" si="168"/>
        <v>0</v>
      </c>
      <c r="BW154" s="18">
        <f t="shared" si="168"/>
        <v>0</v>
      </c>
      <c r="BX154" s="18">
        <f t="shared" si="168"/>
        <v>0</v>
      </c>
      <c r="BY154" s="18">
        <f t="shared" si="168"/>
        <v>180.6</v>
      </c>
      <c r="BZ154" s="18">
        <f t="shared" si="168"/>
        <v>0</v>
      </c>
      <c r="CA154" s="18">
        <f t="shared" si="168"/>
        <v>0</v>
      </c>
      <c r="CB154" s="18">
        <f t="shared" si="168"/>
        <v>0</v>
      </c>
      <c r="CC154" s="18">
        <f t="shared" si="168"/>
        <v>0</v>
      </c>
      <c r="CD154" s="18">
        <f t="shared" si="168"/>
        <v>0</v>
      </c>
      <c r="CE154" s="18">
        <f t="shared" si="168"/>
        <v>0</v>
      </c>
      <c r="CF154" s="18">
        <f t="shared" si="168"/>
        <v>0</v>
      </c>
      <c r="CG154" s="18">
        <f t="shared" si="168"/>
        <v>0</v>
      </c>
      <c r="CH154" s="18">
        <f t="shared" si="168"/>
        <v>0</v>
      </c>
      <c r="CI154" s="18">
        <f t="shared" si="168"/>
        <v>262.60000000000002</v>
      </c>
      <c r="CJ154" s="18">
        <f t="shared" si="168"/>
        <v>355.4</v>
      </c>
      <c r="CK154" s="18">
        <f t="shared" si="168"/>
        <v>0</v>
      </c>
      <c r="CL154" s="18">
        <f t="shared" si="168"/>
        <v>0</v>
      </c>
      <c r="CM154" s="18">
        <f t="shared" si="168"/>
        <v>247.5</v>
      </c>
      <c r="CN154" s="18">
        <f t="shared" si="168"/>
        <v>0</v>
      </c>
      <c r="CO154" s="18">
        <f t="shared" si="168"/>
        <v>0</v>
      </c>
      <c r="CP154" s="18">
        <f t="shared" si="168"/>
        <v>0</v>
      </c>
      <c r="CQ154" s="18">
        <f t="shared" si="168"/>
        <v>303.60000000000002</v>
      </c>
      <c r="CR154" s="18">
        <f t="shared" si="168"/>
        <v>0</v>
      </c>
      <c r="CS154" s="18">
        <f t="shared" si="168"/>
        <v>0</v>
      </c>
      <c r="CT154" s="18">
        <f t="shared" si="168"/>
        <v>0</v>
      </c>
      <c r="CU154" s="18">
        <f t="shared" si="168"/>
        <v>0</v>
      </c>
      <c r="CV154" s="18">
        <f t="shared" si="168"/>
        <v>0</v>
      </c>
      <c r="CW154" s="18">
        <f t="shared" si="168"/>
        <v>0</v>
      </c>
      <c r="CX154" s="18">
        <f t="shared" si="168"/>
        <v>173.2</v>
      </c>
      <c r="CY154" s="18">
        <f t="shared" si="168"/>
        <v>0</v>
      </c>
      <c r="CZ154" s="18">
        <f t="shared" si="168"/>
        <v>724.7</v>
      </c>
      <c r="DA154" s="18">
        <f t="shared" si="168"/>
        <v>0</v>
      </c>
      <c r="DB154" s="18">
        <f t="shared" si="168"/>
        <v>0</v>
      </c>
      <c r="DC154" s="18">
        <f t="shared" si="168"/>
        <v>0</v>
      </c>
      <c r="DD154" s="18">
        <f t="shared" si="168"/>
        <v>0</v>
      </c>
      <c r="DE154" s="18">
        <f t="shared" si="168"/>
        <v>0</v>
      </c>
      <c r="DF154" s="18">
        <f t="shared" si="168"/>
        <v>8275</v>
      </c>
      <c r="DG154" s="18">
        <f t="shared" si="168"/>
        <v>0</v>
      </c>
      <c r="DH154" s="18">
        <f t="shared" si="168"/>
        <v>757.2</v>
      </c>
      <c r="DI154" s="18">
        <f t="shared" si="168"/>
        <v>965.2</v>
      </c>
      <c r="DJ154" s="18">
        <f t="shared" si="168"/>
        <v>0</v>
      </c>
      <c r="DK154" s="18">
        <f t="shared" si="168"/>
        <v>175.2</v>
      </c>
      <c r="DL154" s="18">
        <f t="shared" si="168"/>
        <v>2224.6999999999998</v>
      </c>
      <c r="DM154" s="18">
        <f t="shared" si="168"/>
        <v>0</v>
      </c>
      <c r="DN154" s="18">
        <f t="shared" si="168"/>
        <v>501.2</v>
      </c>
      <c r="DO154" s="18">
        <f t="shared" si="168"/>
        <v>1234</v>
      </c>
      <c r="DP154" s="18">
        <f t="shared" si="168"/>
        <v>0</v>
      </c>
      <c r="DQ154" s="18">
        <f t="shared" si="168"/>
        <v>0</v>
      </c>
      <c r="DR154" s="18">
        <f t="shared" si="168"/>
        <v>522.4</v>
      </c>
      <c r="DS154" s="18">
        <f t="shared" si="168"/>
        <v>260.2</v>
      </c>
      <c r="DT154" s="18">
        <f t="shared" si="168"/>
        <v>0</v>
      </c>
      <c r="DU154" s="18">
        <f t="shared" si="168"/>
        <v>0</v>
      </c>
      <c r="DV154" s="18">
        <f t="shared" si="168"/>
        <v>0</v>
      </c>
      <c r="DW154" s="18">
        <f t="shared" si="168"/>
        <v>0</v>
      </c>
      <c r="DX154" s="18">
        <f t="shared" si="168"/>
        <v>0</v>
      </c>
      <c r="DY154" s="18">
        <f t="shared" si="168"/>
        <v>0</v>
      </c>
      <c r="DZ154" s="18">
        <f t="shared" si="168"/>
        <v>0</v>
      </c>
      <c r="EA154" s="18">
        <f t="shared" ref="EA154:FX154" si="169">ROUND(IF((AND((EA103&lt;=459),(EA139&lt;=EA18)))=TRUE(),0,IF((AND(EA150=0,EA152=0))=TRUE(),EA18*EA20,0)),1)</f>
        <v>0</v>
      </c>
      <c r="EB154" s="18">
        <f t="shared" si="169"/>
        <v>223.1</v>
      </c>
      <c r="EC154" s="18">
        <f t="shared" si="169"/>
        <v>0</v>
      </c>
      <c r="ED154" s="18">
        <f t="shared" si="169"/>
        <v>0</v>
      </c>
      <c r="EE154" s="18">
        <f t="shared" si="169"/>
        <v>0</v>
      </c>
      <c r="EF154" s="18">
        <f t="shared" si="169"/>
        <v>561.9</v>
      </c>
      <c r="EG154" s="18">
        <f t="shared" si="169"/>
        <v>0</v>
      </c>
      <c r="EH154" s="18">
        <f t="shared" si="169"/>
        <v>0</v>
      </c>
      <c r="EI154" s="18">
        <f t="shared" si="169"/>
        <v>5572.3</v>
      </c>
      <c r="EJ154" s="18">
        <f t="shared" si="169"/>
        <v>3838.4</v>
      </c>
      <c r="EK154" s="18">
        <f t="shared" si="169"/>
        <v>0</v>
      </c>
      <c r="EL154" s="18">
        <f t="shared" si="169"/>
        <v>180.2</v>
      </c>
      <c r="EM154" s="18">
        <f t="shared" si="169"/>
        <v>0</v>
      </c>
      <c r="EN154" s="18">
        <f t="shared" si="169"/>
        <v>392.9</v>
      </c>
      <c r="EO154" s="18">
        <f t="shared" si="169"/>
        <v>0</v>
      </c>
      <c r="EP154" s="18">
        <f t="shared" si="169"/>
        <v>0</v>
      </c>
      <c r="EQ154" s="18">
        <f t="shared" si="169"/>
        <v>0</v>
      </c>
      <c r="ER154" s="18">
        <f t="shared" si="169"/>
        <v>0</v>
      </c>
      <c r="ES154" s="18">
        <f t="shared" si="169"/>
        <v>0</v>
      </c>
      <c r="ET154" s="18">
        <f t="shared" si="169"/>
        <v>0</v>
      </c>
      <c r="EU154" s="18">
        <f t="shared" si="169"/>
        <v>222.4</v>
      </c>
      <c r="EV154" s="18">
        <f t="shared" si="169"/>
        <v>0</v>
      </c>
      <c r="EW154" s="18">
        <f t="shared" si="169"/>
        <v>0</v>
      </c>
      <c r="EX154" s="18">
        <f t="shared" si="169"/>
        <v>0</v>
      </c>
      <c r="EY154" s="18">
        <f t="shared" si="169"/>
        <v>291.2</v>
      </c>
      <c r="EZ154" s="18">
        <f t="shared" si="169"/>
        <v>0</v>
      </c>
      <c r="FA154" s="18">
        <f t="shared" si="169"/>
        <v>0</v>
      </c>
      <c r="FB154" s="18">
        <f t="shared" si="169"/>
        <v>0</v>
      </c>
      <c r="FC154" s="18">
        <f t="shared" si="169"/>
        <v>0</v>
      </c>
      <c r="FD154" s="18">
        <f t="shared" si="169"/>
        <v>0</v>
      </c>
      <c r="FE154" s="18">
        <f t="shared" si="169"/>
        <v>0</v>
      </c>
      <c r="FF154" s="18">
        <f t="shared" si="169"/>
        <v>0</v>
      </c>
      <c r="FG154" s="18">
        <f t="shared" si="169"/>
        <v>0</v>
      </c>
      <c r="FH154" s="18">
        <f t="shared" si="169"/>
        <v>0</v>
      </c>
      <c r="FI154" s="18">
        <f t="shared" si="169"/>
        <v>687.6</v>
      </c>
      <c r="FJ154" s="18">
        <f t="shared" si="169"/>
        <v>0</v>
      </c>
      <c r="FK154" s="18">
        <f t="shared" si="169"/>
        <v>0</v>
      </c>
      <c r="FL154" s="18">
        <f t="shared" si="169"/>
        <v>0</v>
      </c>
      <c r="FM154" s="18">
        <f t="shared" si="169"/>
        <v>0</v>
      </c>
      <c r="FN154" s="18">
        <f t="shared" si="169"/>
        <v>8416.5</v>
      </c>
      <c r="FO154" s="18">
        <f t="shared" si="169"/>
        <v>416.9</v>
      </c>
      <c r="FP154" s="18">
        <f t="shared" si="169"/>
        <v>885.5</v>
      </c>
      <c r="FQ154" s="18">
        <f t="shared" si="169"/>
        <v>0</v>
      </c>
      <c r="FR154" s="18">
        <f t="shared" si="169"/>
        <v>0</v>
      </c>
      <c r="FS154" s="18">
        <f t="shared" si="169"/>
        <v>0</v>
      </c>
      <c r="FT154" s="18">
        <f t="shared" si="169"/>
        <v>0</v>
      </c>
      <c r="FU154" s="18">
        <f t="shared" si="169"/>
        <v>314</v>
      </c>
      <c r="FV154" s="18">
        <f t="shared" si="169"/>
        <v>267.60000000000002</v>
      </c>
      <c r="FW154" s="18">
        <f t="shared" si="169"/>
        <v>0</v>
      </c>
      <c r="FX154" s="18">
        <f t="shared" si="169"/>
        <v>0</v>
      </c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</row>
    <row r="155" spans="1:195" x14ac:dyDescent="0.2">
      <c r="A155" s="7"/>
      <c r="B155" s="7" t="s">
        <v>665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</row>
    <row r="156" spans="1:195" x14ac:dyDescent="0.2">
      <c r="A156" s="6" t="s">
        <v>666</v>
      </c>
      <c r="B156" s="7" t="s">
        <v>667</v>
      </c>
      <c r="C156" s="7">
        <f t="shared" ref="C156:BN156" si="170">ROUND(IF((AND((C103&lt;=459),(C139&lt;=C18)))=TRUE(),0,(C124*C141*C154)),2)</f>
        <v>3510251.44</v>
      </c>
      <c r="D156" s="7">
        <f t="shared" si="170"/>
        <v>16419225.51</v>
      </c>
      <c r="E156" s="7">
        <f t="shared" si="170"/>
        <v>2519239.98</v>
      </c>
      <c r="F156" s="7">
        <f t="shared" si="170"/>
        <v>0</v>
      </c>
      <c r="G156" s="7">
        <f t="shared" si="170"/>
        <v>0</v>
      </c>
      <c r="H156" s="7">
        <f t="shared" si="170"/>
        <v>0</v>
      </c>
      <c r="I156" s="7">
        <f t="shared" si="170"/>
        <v>3585460.42</v>
      </c>
      <c r="J156" s="7">
        <f t="shared" si="170"/>
        <v>852910.61</v>
      </c>
      <c r="K156" s="7">
        <f t="shared" si="170"/>
        <v>0</v>
      </c>
      <c r="L156" s="7">
        <f t="shared" si="170"/>
        <v>938028.03</v>
      </c>
      <c r="M156" s="7">
        <f t="shared" si="170"/>
        <v>473960.3</v>
      </c>
      <c r="N156" s="7">
        <f t="shared" si="170"/>
        <v>0</v>
      </c>
      <c r="O156" s="7">
        <f t="shared" si="170"/>
        <v>0</v>
      </c>
      <c r="P156" s="7">
        <f t="shared" si="170"/>
        <v>0</v>
      </c>
      <c r="Q156" s="7">
        <f t="shared" si="170"/>
        <v>15723972.17</v>
      </c>
      <c r="R156" s="7">
        <f t="shared" si="170"/>
        <v>0</v>
      </c>
      <c r="S156" s="7">
        <f t="shared" si="170"/>
        <v>712758.72</v>
      </c>
      <c r="T156" s="7">
        <f t="shared" si="170"/>
        <v>0</v>
      </c>
      <c r="U156" s="7">
        <f t="shared" si="170"/>
        <v>0</v>
      </c>
      <c r="V156" s="7">
        <f t="shared" si="170"/>
        <v>0</v>
      </c>
      <c r="W156" s="7">
        <f t="shared" si="170"/>
        <v>0</v>
      </c>
      <c r="X156" s="7">
        <f t="shared" si="170"/>
        <v>0</v>
      </c>
      <c r="Y156" s="7">
        <f t="shared" si="170"/>
        <v>321201.94</v>
      </c>
      <c r="Z156" s="7">
        <f t="shared" si="170"/>
        <v>0</v>
      </c>
      <c r="AA156" s="7">
        <f t="shared" si="170"/>
        <v>0</v>
      </c>
      <c r="AB156" s="7">
        <f t="shared" si="170"/>
        <v>0</v>
      </c>
      <c r="AC156" s="7">
        <f t="shared" si="170"/>
        <v>0</v>
      </c>
      <c r="AD156" s="7">
        <f t="shared" si="170"/>
        <v>0</v>
      </c>
      <c r="AE156" s="7">
        <f t="shared" si="170"/>
        <v>0</v>
      </c>
      <c r="AF156" s="7">
        <f t="shared" si="170"/>
        <v>0</v>
      </c>
      <c r="AG156" s="7">
        <f t="shared" si="170"/>
        <v>0</v>
      </c>
      <c r="AH156" s="7">
        <f t="shared" si="170"/>
        <v>412594.51</v>
      </c>
      <c r="AI156" s="7">
        <f t="shared" si="170"/>
        <v>0</v>
      </c>
      <c r="AJ156" s="7">
        <f t="shared" si="170"/>
        <v>0</v>
      </c>
      <c r="AK156" s="7">
        <f t="shared" si="170"/>
        <v>0</v>
      </c>
      <c r="AL156" s="7">
        <f t="shared" si="170"/>
        <v>0</v>
      </c>
      <c r="AM156" s="7">
        <f t="shared" si="170"/>
        <v>0</v>
      </c>
      <c r="AN156" s="7">
        <f t="shared" si="170"/>
        <v>0</v>
      </c>
      <c r="AO156" s="7">
        <f t="shared" si="170"/>
        <v>1783029.61</v>
      </c>
      <c r="AP156" s="7">
        <f t="shared" si="170"/>
        <v>35253496.979999997</v>
      </c>
      <c r="AQ156" s="7">
        <f t="shared" si="170"/>
        <v>0</v>
      </c>
      <c r="AR156" s="7">
        <f t="shared" si="170"/>
        <v>0</v>
      </c>
      <c r="AS156" s="7">
        <f t="shared" si="170"/>
        <v>0</v>
      </c>
      <c r="AT156" s="7">
        <f t="shared" si="170"/>
        <v>0</v>
      </c>
      <c r="AU156" s="7">
        <f t="shared" si="170"/>
        <v>0</v>
      </c>
      <c r="AV156" s="7">
        <f t="shared" si="170"/>
        <v>0</v>
      </c>
      <c r="AW156" s="7">
        <f t="shared" si="170"/>
        <v>0</v>
      </c>
      <c r="AX156" s="7">
        <f t="shared" si="170"/>
        <v>0</v>
      </c>
      <c r="AY156" s="7">
        <f t="shared" si="170"/>
        <v>0</v>
      </c>
      <c r="AZ156" s="7">
        <f t="shared" si="170"/>
        <v>5269255.1399999997</v>
      </c>
      <c r="BA156" s="7">
        <f t="shared" si="170"/>
        <v>3566545.25</v>
      </c>
      <c r="BB156" s="7">
        <f t="shared" si="170"/>
        <v>3145111.36</v>
      </c>
      <c r="BC156" s="7">
        <f t="shared" si="170"/>
        <v>10817790.18</v>
      </c>
      <c r="BD156" s="7">
        <f t="shared" si="170"/>
        <v>0</v>
      </c>
      <c r="BE156" s="7">
        <f t="shared" si="170"/>
        <v>0</v>
      </c>
      <c r="BF156" s="7">
        <f t="shared" si="170"/>
        <v>0</v>
      </c>
      <c r="BG156" s="7">
        <f t="shared" si="170"/>
        <v>397122.66</v>
      </c>
      <c r="BH156" s="7">
        <f t="shared" si="170"/>
        <v>0</v>
      </c>
      <c r="BI156" s="7">
        <f t="shared" si="170"/>
        <v>0</v>
      </c>
      <c r="BJ156" s="7">
        <f t="shared" si="170"/>
        <v>0</v>
      </c>
      <c r="BK156" s="7">
        <f t="shared" si="170"/>
        <v>0</v>
      </c>
      <c r="BL156" s="7">
        <f t="shared" si="170"/>
        <v>0</v>
      </c>
      <c r="BM156" s="7">
        <f t="shared" si="170"/>
        <v>0</v>
      </c>
      <c r="BN156" s="7">
        <f t="shared" si="170"/>
        <v>1277931.01</v>
      </c>
      <c r="BO156" s="7">
        <f t="shared" ref="BO156:DZ156" si="171">ROUND(IF((AND((BO103&lt;=459),(BO139&lt;=BO18)))=TRUE(),0,(BO124*BO141*BO154)),2)</f>
        <v>549454.39</v>
      </c>
      <c r="BP156" s="7">
        <f t="shared" si="171"/>
        <v>0</v>
      </c>
      <c r="BQ156" s="7">
        <f t="shared" si="171"/>
        <v>0</v>
      </c>
      <c r="BR156" s="7">
        <f t="shared" si="171"/>
        <v>1779421.76</v>
      </c>
      <c r="BS156" s="7">
        <f t="shared" si="171"/>
        <v>495628.67</v>
      </c>
      <c r="BT156" s="7">
        <f t="shared" si="171"/>
        <v>0</v>
      </c>
      <c r="BU156" s="7">
        <f t="shared" si="171"/>
        <v>0</v>
      </c>
      <c r="BV156" s="7">
        <f t="shared" si="171"/>
        <v>0</v>
      </c>
      <c r="BW156" s="7">
        <f t="shared" si="171"/>
        <v>0</v>
      </c>
      <c r="BX156" s="7">
        <f t="shared" si="171"/>
        <v>0</v>
      </c>
      <c r="BY156" s="7">
        <f t="shared" si="171"/>
        <v>205294.12</v>
      </c>
      <c r="BZ156" s="7">
        <f t="shared" si="171"/>
        <v>0</v>
      </c>
      <c r="CA156" s="7">
        <f t="shared" si="171"/>
        <v>0</v>
      </c>
      <c r="CB156" s="7">
        <f t="shared" si="171"/>
        <v>0</v>
      </c>
      <c r="CC156" s="7">
        <f t="shared" si="171"/>
        <v>0</v>
      </c>
      <c r="CD156" s="7">
        <f t="shared" si="171"/>
        <v>0</v>
      </c>
      <c r="CE156" s="7">
        <f t="shared" si="171"/>
        <v>0</v>
      </c>
      <c r="CF156" s="7">
        <f t="shared" si="171"/>
        <v>0</v>
      </c>
      <c r="CG156" s="7">
        <f t="shared" si="171"/>
        <v>0</v>
      </c>
      <c r="CH156" s="7">
        <f t="shared" si="171"/>
        <v>0</v>
      </c>
      <c r="CI156" s="7">
        <f t="shared" si="171"/>
        <v>287458</v>
      </c>
      <c r="CJ156" s="7">
        <f t="shared" si="171"/>
        <v>402888.75</v>
      </c>
      <c r="CK156" s="7">
        <f t="shared" si="171"/>
        <v>0</v>
      </c>
      <c r="CL156" s="7">
        <f t="shared" si="171"/>
        <v>0</v>
      </c>
      <c r="CM156" s="7">
        <f t="shared" si="171"/>
        <v>297110.71999999997</v>
      </c>
      <c r="CN156" s="7">
        <f t="shared" si="171"/>
        <v>0</v>
      </c>
      <c r="CO156" s="7">
        <f t="shared" si="171"/>
        <v>0</v>
      </c>
      <c r="CP156" s="7">
        <f t="shared" si="171"/>
        <v>0</v>
      </c>
      <c r="CQ156" s="7">
        <f t="shared" si="171"/>
        <v>341647.34</v>
      </c>
      <c r="CR156" s="7">
        <f t="shared" si="171"/>
        <v>0</v>
      </c>
      <c r="CS156" s="7">
        <f t="shared" si="171"/>
        <v>0</v>
      </c>
      <c r="CT156" s="7">
        <f t="shared" si="171"/>
        <v>0</v>
      </c>
      <c r="CU156" s="7">
        <f t="shared" si="171"/>
        <v>0</v>
      </c>
      <c r="CV156" s="7">
        <f t="shared" si="171"/>
        <v>0</v>
      </c>
      <c r="CW156" s="7">
        <f t="shared" si="171"/>
        <v>0</v>
      </c>
      <c r="CX156" s="7">
        <f t="shared" si="171"/>
        <v>207729.29</v>
      </c>
      <c r="CY156" s="7">
        <f t="shared" si="171"/>
        <v>0</v>
      </c>
      <c r="CZ156" s="7">
        <f t="shared" si="171"/>
        <v>762398.61</v>
      </c>
      <c r="DA156" s="7">
        <f t="shared" si="171"/>
        <v>0</v>
      </c>
      <c r="DB156" s="7">
        <f t="shared" si="171"/>
        <v>0</v>
      </c>
      <c r="DC156" s="7">
        <f t="shared" si="171"/>
        <v>0</v>
      </c>
      <c r="DD156" s="7">
        <f t="shared" si="171"/>
        <v>0</v>
      </c>
      <c r="DE156" s="7">
        <f t="shared" si="171"/>
        <v>0</v>
      </c>
      <c r="DF156" s="7">
        <f t="shared" si="171"/>
        <v>8356066.7300000004</v>
      </c>
      <c r="DG156" s="7">
        <f t="shared" si="171"/>
        <v>0</v>
      </c>
      <c r="DH156" s="7">
        <f t="shared" si="171"/>
        <v>780409.83</v>
      </c>
      <c r="DI156" s="7">
        <f t="shared" si="171"/>
        <v>989890.3</v>
      </c>
      <c r="DJ156" s="7">
        <f t="shared" si="171"/>
        <v>0</v>
      </c>
      <c r="DK156" s="7">
        <f t="shared" si="171"/>
        <v>210687.87</v>
      </c>
      <c r="DL156" s="7">
        <f t="shared" si="171"/>
        <v>2381637.56</v>
      </c>
      <c r="DM156" s="7">
        <f t="shared" si="171"/>
        <v>0</v>
      </c>
      <c r="DN156" s="7">
        <f t="shared" si="171"/>
        <v>555225.31999999995</v>
      </c>
      <c r="DO156" s="7">
        <f t="shared" si="171"/>
        <v>1300804.3899999999</v>
      </c>
      <c r="DP156" s="7">
        <f t="shared" si="171"/>
        <v>0</v>
      </c>
      <c r="DQ156" s="7">
        <f t="shared" si="171"/>
        <v>0</v>
      </c>
      <c r="DR156" s="7">
        <f t="shared" si="171"/>
        <v>558977.71</v>
      </c>
      <c r="DS156" s="7">
        <f t="shared" si="171"/>
        <v>293726.19</v>
      </c>
      <c r="DT156" s="7">
        <f t="shared" si="171"/>
        <v>0</v>
      </c>
      <c r="DU156" s="7">
        <f t="shared" si="171"/>
        <v>0</v>
      </c>
      <c r="DV156" s="7">
        <f t="shared" si="171"/>
        <v>0</v>
      </c>
      <c r="DW156" s="7">
        <f t="shared" si="171"/>
        <v>0</v>
      </c>
      <c r="DX156" s="7">
        <f t="shared" si="171"/>
        <v>0</v>
      </c>
      <c r="DY156" s="7">
        <f t="shared" si="171"/>
        <v>0</v>
      </c>
      <c r="DZ156" s="7">
        <f t="shared" si="171"/>
        <v>0</v>
      </c>
      <c r="EA156" s="7">
        <f t="shared" ref="EA156:FX156" si="172">ROUND(IF((AND((EA103&lt;=459),(EA139&lt;=EA18)))=TRUE(),0,(EA124*EA141*EA154)),2)</f>
        <v>0</v>
      </c>
      <c r="EB156" s="7">
        <f t="shared" si="172"/>
        <v>256735.43</v>
      </c>
      <c r="EC156" s="7">
        <f t="shared" si="172"/>
        <v>0</v>
      </c>
      <c r="ED156" s="7">
        <f t="shared" si="172"/>
        <v>0</v>
      </c>
      <c r="EE156" s="7">
        <f t="shared" si="172"/>
        <v>0</v>
      </c>
      <c r="EF156" s="7">
        <f t="shared" si="172"/>
        <v>594392.31999999995</v>
      </c>
      <c r="EG156" s="7">
        <f t="shared" si="172"/>
        <v>0</v>
      </c>
      <c r="EH156" s="7">
        <f t="shared" si="172"/>
        <v>0</v>
      </c>
      <c r="EI156" s="7">
        <f t="shared" si="172"/>
        <v>5756051.8700000001</v>
      </c>
      <c r="EJ156" s="7">
        <f t="shared" si="172"/>
        <v>3925419.27</v>
      </c>
      <c r="EK156" s="7">
        <f t="shared" si="172"/>
        <v>0</v>
      </c>
      <c r="EL156" s="7">
        <f t="shared" si="172"/>
        <v>209650.74</v>
      </c>
      <c r="EM156" s="7">
        <f t="shared" si="172"/>
        <v>0</v>
      </c>
      <c r="EN156" s="7">
        <f t="shared" si="172"/>
        <v>420429.89</v>
      </c>
      <c r="EO156" s="7">
        <f t="shared" si="172"/>
        <v>0</v>
      </c>
      <c r="EP156" s="7">
        <f t="shared" si="172"/>
        <v>0</v>
      </c>
      <c r="EQ156" s="7">
        <f t="shared" si="172"/>
        <v>0</v>
      </c>
      <c r="ER156" s="7">
        <f t="shared" si="172"/>
        <v>0</v>
      </c>
      <c r="ES156" s="7">
        <f t="shared" si="172"/>
        <v>0</v>
      </c>
      <c r="ET156" s="7">
        <f t="shared" si="172"/>
        <v>0</v>
      </c>
      <c r="EU156" s="7">
        <f t="shared" si="172"/>
        <v>250063.69</v>
      </c>
      <c r="EV156" s="7">
        <f t="shared" si="172"/>
        <v>0</v>
      </c>
      <c r="EW156" s="7">
        <f t="shared" si="172"/>
        <v>0</v>
      </c>
      <c r="EX156" s="7">
        <f t="shared" si="172"/>
        <v>0</v>
      </c>
      <c r="EY156" s="7">
        <f t="shared" si="172"/>
        <v>324166.62</v>
      </c>
      <c r="EZ156" s="7">
        <f t="shared" si="172"/>
        <v>0</v>
      </c>
      <c r="FA156" s="7">
        <f t="shared" si="172"/>
        <v>0</v>
      </c>
      <c r="FB156" s="7">
        <f t="shared" si="172"/>
        <v>0</v>
      </c>
      <c r="FC156" s="7">
        <f t="shared" si="172"/>
        <v>0</v>
      </c>
      <c r="FD156" s="7">
        <f t="shared" si="172"/>
        <v>0</v>
      </c>
      <c r="FE156" s="7">
        <f t="shared" si="172"/>
        <v>0</v>
      </c>
      <c r="FF156" s="7">
        <f t="shared" si="172"/>
        <v>0</v>
      </c>
      <c r="FG156" s="7">
        <f t="shared" si="172"/>
        <v>0</v>
      </c>
      <c r="FH156" s="7">
        <f t="shared" si="172"/>
        <v>0</v>
      </c>
      <c r="FI156" s="7">
        <f t="shared" si="172"/>
        <v>738193.98</v>
      </c>
      <c r="FJ156" s="7">
        <f t="shared" si="172"/>
        <v>0</v>
      </c>
      <c r="FK156" s="7">
        <f t="shared" si="172"/>
        <v>0</v>
      </c>
      <c r="FL156" s="7">
        <f t="shared" si="172"/>
        <v>0</v>
      </c>
      <c r="FM156" s="7">
        <f t="shared" si="172"/>
        <v>0</v>
      </c>
      <c r="FN156" s="7">
        <f t="shared" si="172"/>
        <v>8756246.9600000009</v>
      </c>
      <c r="FO156" s="7">
        <f t="shared" si="172"/>
        <v>463153.67</v>
      </c>
      <c r="FP156" s="7">
        <f t="shared" si="172"/>
        <v>950910.01</v>
      </c>
      <c r="FQ156" s="7">
        <f t="shared" si="172"/>
        <v>0</v>
      </c>
      <c r="FR156" s="7">
        <f t="shared" si="172"/>
        <v>0</v>
      </c>
      <c r="FS156" s="7">
        <f t="shared" si="172"/>
        <v>0</v>
      </c>
      <c r="FT156" s="7">
        <f t="shared" si="172"/>
        <v>0</v>
      </c>
      <c r="FU156" s="7">
        <f t="shared" si="172"/>
        <v>366490.83</v>
      </c>
      <c r="FV156" s="7">
        <f t="shared" si="172"/>
        <v>308490.33</v>
      </c>
      <c r="FW156" s="7">
        <f t="shared" si="172"/>
        <v>0</v>
      </c>
      <c r="FX156" s="7">
        <f t="shared" si="172"/>
        <v>0</v>
      </c>
      <c r="FY156" s="18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</row>
    <row r="157" spans="1:195" x14ac:dyDescent="0.2">
      <c r="A157" s="7"/>
      <c r="B157" s="7" t="s">
        <v>668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</row>
    <row r="158" spans="1:195" x14ac:dyDescent="0.2">
      <c r="A158" s="6" t="s">
        <v>669</v>
      </c>
      <c r="B158" s="7" t="s">
        <v>670</v>
      </c>
      <c r="C158" s="7">
        <f t="shared" ref="C158:BN158" si="173">ROUND(IF((AND((C103&lt;=459),(C139&lt;=C18)))=TRUE(),0,IF(C156=0,0,C124*C148*(C137-C154))),2)</f>
        <v>1429479.34</v>
      </c>
      <c r="D158" s="7">
        <f t="shared" si="173"/>
        <v>877576.84</v>
      </c>
      <c r="E158" s="7">
        <f t="shared" si="173"/>
        <v>4596033.49</v>
      </c>
      <c r="F158" s="7">
        <f t="shared" si="173"/>
        <v>0</v>
      </c>
      <c r="G158" s="7">
        <f t="shared" si="173"/>
        <v>0</v>
      </c>
      <c r="H158" s="7">
        <f t="shared" si="173"/>
        <v>0</v>
      </c>
      <c r="I158" s="7">
        <f t="shared" si="173"/>
        <v>6387554.5700000003</v>
      </c>
      <c r="J158" s="7">
        <f t="shared" si="173"/>
        <v>719668.1</v>
      </c>
      <c r="K158" s="7">
        <f t="shared" si="173"/>
        <v>0</v>
      </c>
      <c r="L158" s="7">
        <f t="shared" si="173"/>
        <v>715860.18</v>
      </c>
      <c r="M158" s="7">
        <f t="shared" si="173"/>
        <v>1490926.72</v>
      </c>
      <c r="N158" s="7">
        <f t="shared" si="173"/>
        <v>0</v>
      </c>
      <c r="O158" s="7">
        <f t="shared" si="173"/>
        <v>0</v>
      </c>
      <c r="P158" s="7">
        <f t="shared" si="173"/>
        <v>0</v>
      </c>
      <c r="Q158" s="7">
        <f t="shared" si="173"/>
        <v>25940972.760000002</v>
      </c>
      <c r="R158" s="7">
        <f t="shared" si="173"/>
        <v>0</v>
      </c>
      <c r="S158" s="7">
        <f t="shared" si="173"/>
        <v>262516.26</v>
      </c>
      <c r="T158" s="7">
        <f t="shared" si="173"/>
        <v>0</v>
      </c>
      <c r="U158" s="7">
        <f t="shared" si="173"/>
        <v>0</v>
      </c>
      <c r="V158" s="7">
        <f t="shared" si="173"/>
        <v>0</v>
      </c>
      <c r="W158" s="7">
        <f t="shared" si="173"/>
        <v>0</v>
      </c>
      <c r="X158" s="7">
        <f t="shared" si="173"/>
        <v>0</v>
      </c>
      <c r="Y158" s="7">
        <f t="shared" si="173"/>
        <v>505152.29</v>
      </c>
      <c r="Z158" s="7">
        <f t="shared" si="173"/>
        <v>0</v>
      </c>
      <c r="AA158" s="7">
        <f t="shared" si="173"/>
        <v>0</v>
      </c>
      <c r="AB158" s="7">
        <f t="shared" si="173"/>
        <v>0</v>
      </c>
      <c r="AC158" s="7">
        <f t="shared" si="173"/>
        <v>0</v>
      </c>
      <c r="AD158" s="7">
        <f t="shared" si="173"/>
        <v>0</v>
      </c>
      <c r="AE158" s="7">
        <f t="shared" si="173"/>
        <v>0</v>
      </c>
      <c r="AF158" s="7">
        <f t="shared" si="173"/>
        <v>0</v>
      </c>
      <c r="AG158" s="7">
        <f t="shared" si="173"/>
        <v>0</v>
      </c>
      <c r="AH158" s="7">
        <f t="shared" si="173"/>
        <v>352088.44</v>
      </c>
      <c r="AI158" s="7">
        <f t="shared" si="173"/>
        <v>0</v>
      </c>
      <c r="AJ158" s="7">
        <f t="shared" si="173"/>
        <v>0</v>
      </c>
      <c r="AK158" s="7">
        <f t="shared" si="173"/>
        <v>0</v>
      </c>
      <c r="AL158" s="7">
        <f t="shared" si="173"/>
        <v>0</v>
      </c>
      <c r="AM158" s="7">
        <f t="shared" si="173"/>
        <v>0</v>
      </c>
      <c r="AN158" s="7">
        <f t="shared" si="173"/>
        <v>0</v>
      </c>
      <c r="AO158" s="7">
        <f t="shared" si="173"/>
        <v>290277.49</v>
      </c>
      <c r="AP158" s="7">
        <f t="shared" si="173"/>
        <v>33045290.550000001</v>
      </c>
      <c r="AQ158" s="7">
        <f t="shared" si="173"/>
        <v>0</v>
      </c>
      <c r="AR158" s="7">
        <f t="shared" si="173"/>
        <v>0</v>
      </c>
      <c r="AS158" s="7">
        <f t="shared" si="173"/>
        <v>0</v>
      </c>
      <c r="AT158" s="7">
        <f t="shared" si="173"/>
        <v>0</v>
      </c>
      <c r="AU158" s="7">
        <f t="shared" si="173"/>
        <v>0</v>
      </c>
      <c r="AV158" s="7">
        <f t="shared" si="173"/>
        <v>0</v>
      </c>
      <c r="AW158" s="7">
        <f t="shared" si="173"/>
        <v>0</v>
      </c>
      <c r="AX158" s="7">
        <f t="shared" si="173"/>
        <v>0</v>
      </c>
      <c r="AY158" s="7">
        <f t="shared" si="173"/>
        <v>0</v>
      </c>
      <c r="AZ158" s="7">
        <f t="shared" si="173"/>
        <v>4841744.67</v>
      </c>
      <c r="BA158" s="7">
        <f t="shared" si="173"/>
        <v>235674.17</v>
      </c>
      <c r="BB158" s="7">
        <f t="shared" si="173"/>
        <v>437268.47</v>
      </c>
      <c r="BC158" s="7">
        <f t="shared" si="173"/>
        <v>5545298.4000000004</v>
      </c>
      <c r="BD158" s="7">
        <f t="shared" si="173"/>
        <v>0</v>
      </c>
      <c r="BE158" s="7">
        <f t="shared" si="173"/>
        <v>0</v>
      </c>
      <c r="BF158" s="7">
        <f t="shared" si="173"/>
        <v>0</v>
      </c>
      <c r="BG158" s="7">
        <f t="shared" si="173"/>
        <v>43257.73</v>
      </c>
      <c r="BH158" s="7">
        <f t="shared" si="173"/>
        <v>0</v>
      </c>
      <c r="BI158" s="7">
        <f t="shared" si="173"/>
        <v>0</v>
      </c>
      <c r="BJ158" s="7">
        <f t="shared" si="173"/>
        <v>0</v>
      </c>
      <c r="BK158" s="7">
        <f t="shared" si="173"/>
        <v>0</v>
      </c>
      <c r="BL158" s="7">
        <f t="shared" si="173"/>
        <v>0</v>
      </c>
      <c r="BM158" s="7">
        <f t="shared" si="173"/>
        <v>0</v>
      </c>
      <c r="BN158" s="7">
        <f t="shared" si="173"/>
        <v>656261.12</v>
      </c>
      <c r="BO158" s="7">
        <f t="shared" ref="BO158:DZ158" si="174">ROUND(IF((AND((BO103&lt;=459),(BO139&lt;=BO18)))=TRUE(),0,IF(BO156=0,0,BO124*BO148*(BO137-BO154))),2)</f>
        <v>71019.679999999993</v>
      </c>
      <c r="BP158" s="7">
        <f t="shared" si="174"/>
        <v>0</v>
      </c>
      <c r="BQ158" s="7">
        <f t="shared" si="174"/>
        <v>0</v>
      </c>
      <c r="BR158" s="7">
        <f t="shared" si="174"/>
        <v>55925.68</v>
      </c>
      <c r="BS158" s="7">
        <f t="shared" si="174"/>
        <v>571633.03</v>
      </c>
      <c r="BT158" s="7">
        <f t="shared" si="174"/>
        <v>0</v>
      </c>
      <c r="BU158" s="7">
        <f t="shared" si="174"/>
        <v>0</v>
      </c>
      <c r="BV158" s="7">
        <f t="shared" si="174"/>
        <v>0</v>
      </c>
      <c r="BW158" s="7">
        <f t="shared" si="174"/>
        <v>0</v>
      </c>
      <c r="BX158" s="7">
        <f t="shared" si="174"/>
        <v>0</v>
      </c>
      <c r="BY158" s="7">
        <f t="shared" si="174"/>
        <v>488781.32</v>
      </c>
      <c r="BZ158" s="7">
        <f t="shared" si="174"/>
        <v>0</v>
      </c>
      <c r="CA158" s="7">
        <f t="shared" si="174"/>
        <v>0</v>
      </c>
      <c r="CB158" s="7">
        <f t="shared" si="174"/>
        <v>0</v>
      </c>
      <c r="CC158" s="7">
        <f t="shared" si="174"/>
        <v>0</v>
      </c>
      <c r="CD158" s="7">
        <f t="shared" si="174"/>
        <v>0</v>
      </c>
      <c r="CE158" s="7">
        <f t="shared" si="174"/>
        <v>0</v>
      </c>
      <c r="CF158" s="7">
        <f t="shared" si="174"/>
        <v>0</v>
      </c>
      <c r="CG158" s="7">
        <f t="shared" si="174"/>
        <v>0</v>
      </c>
      <c r="CH158" s="7">
        <f t="shared" si="174"/>
        <v>0</v>
      </c>
      <c r="CI158" s="7">
        <f t="shared" si="174"/>
        <v>341279.47</v>
      </c>
      <c r="CJ158" s="7">
        <f t="shared" si="174"/>
        <v>189307.93</v>
      </c>
      <c r="CK158" s="7">
        <f t="shared" si="174"/>
        <v>0</v>
      </c>
      <c r="CL158" s="7">
        <f t="shared" si="174"/>
        <v>0</v>
      </c>
      <c r="CM158" s="7">
        <f t="shared" si="174"/>
        <v>81408.039999999994</v>
      </c>
      <c r="CN158" s="7">
        <f t="shared" si="174"/>
        <v>0</v>
      </c>
      <c r="CO158" s="7">
        <f t="shared" si="174"/>
        <v>0</v>
      </c>
      <c r="CP158" s="7">
        <f t="shared" si="174"/>
        <v>0</v>
      </c>
      <c r="CQ158" s="7">
        <f t="shared" si="174"/>
        <v>567781.93000000005</v>
      </c>
      <c r="CR158" s="7">
        <f t="shared" si="174"/>
        <v>0</v>
      </c>
      <c r="CS158" s="7">
        <f t="shared" si="174"/>
        <v>0</v>
      </c>
      <c r="CT158" s="7">
        <f t="shared" si="174"/>
        <v>0</v>
      </c>
      <c r="CU158" s="7">
        <f t="shared" si="174"/>
        <v>0</v>
      </c>
      <c r="CV158" s="7">
        <f t="shared" si="174"/>
        <v>0</v>
      </c>
      <c r="CW158" s="7">
        <f t="shared" si="174"/>
        <v>0</v>
      </c>
      <c r="CX158" s="7">
        <f t="shared" si="174"/>
        <v>35868.379999999997</v>
      </c>
      <c r="CY158" s="7">
        <f t="shared" si="174"/>
        <v>0</v>
      </c>
      <c r="CZ158" s="7">
        <f t="shared" si="174"/>
        <v>513621.49</v>
      </c>
      <c r="DA158" s="7">
        <f t="shared" si="174"/>
        <v>0</v>
      </c>
      <c r="DB158" s="7">
        <f t="shared" si="174"/>
        <v>0</v>
      </c>
      <c r="DC158" s="7">
        <f t="shared" si="174"/>
        <v>0</v>
      </c>
      <c r="DD158" s="7">
        <f t="shared" si="174"/>
        <v>0</v>
      </c>
      <c r="DE158" s="7">
        <f t="shared" si="174"/>
        <v>0</v>
      </c>
      <c r="DF158" s="7">
        <f t="shared" si="174"/>
        <v>1972516.45</v>
      </c>
      <c r="DG158" s="7">
        <f t="shared" si="174"/>
        <v>0</v>
      </c>
      <c r="DH158" s="7">
        <f t="shared" si="174"/>
        <v>128538.82</v>
      </c>
      <c r="DI158" s="7">
        <f t="shared" si="174"/>
        <v>1032815.97</v>
      </c>
      <c r="DJ158" s="7">
        <f t="shared" si="174"/>
        <v>0</v>
      </c>
      <c r="DK158" s="7">
        <f t="shared" si="174"/>
        <v>189459.74</v>
      </c>
      <c r="DL158" s="7">
        <f t="shared" si="174"/>
        <v>1184113.43</v>
      </c>
      <c r="DM158" s="7">
        <f t="shared" si="174"/>
        <v>0</v>
      </c>
      <c r="DN158" s="7">
        <f t="shared" si="174"/>
        <v>229429.43</v>
      </c>
      <c r="DO158" s="7">
        <f t="shared" si="174"/>
        <v>308859.08</v>
      </c>
      <c r="DP158" s="7">
        <f t="shared" si="174"/>
        <v>0</v>
      </c>
      <c r="DQ158" s="7">
        <f t="shared" si="174"/>
        <v>0</v>
      </c>
      <c r="DR158" s="7">
        <f t="shared" si="174"/>
        <v>1070144.23</v>
      </c>
      <c r="DS158" s="7">
        <f t="shared" si="174"/>
        <v>705417.34</v>
      </c>
      <c r="DT158" s="7">
        <f t="shared" si="174"/>
        <v>0</v>
      </c>
      <c r="DU158" s="7">
        <f t="shared" si="174"/>
        <v>0</v>
      </c>
      <c r="DV158" s="7">
        <f t="shared" si="174"/>
        <v>0</v>
      </c>
      <c r="DW158" s="7">
        <f t="shared" si="174"/>
        <v>0</v>
      </c>
      <c r="DX158" s="7">
        <f t="shared" si="174"/>
        <v>0</v>
      </c>
      <c r="DY158" s="7">
        <f t="shared" si="174"/>
        <v>0</v>
      </c>
      <c r="DZ158" s="7">
        <f t="shared" si="174"/>
        <v>0</v>
      </c>
      <c r="EA158" s="7">
        <f t="shared" ref="EA158:FX158" si="175">ROUND(IF((AND((EA103&lt;=459),(EA139&lt;=EA18)))=TRUE(),0,IF(EA156=0,0,EA124*EA148*(EA137-EA154))),2)</f>
        <v>0</v>
      </c>
      <c r="EB158" s="7">
        <f t="shared" si="175"/>
        <v>121278.44</v>
      </c>
      <c r="EC158" s="7">
        <f t="shared" si="175"/>
        <v>0</v>
      </c>
      <c r="ED158" s="7">
        <f t="shared" si="175"/>
        <v>0</v>
      </c>
      <c r="EE158" s="7">
        <f t="shared" si="175"/>
        <v>0</v>
      </c>
      <c r="EF158" s="7">
        <f t="shared" si="175"/>
        <v>859870.98</v>
      </c>
      <c r="EG158" s="7">
        <f t="shared" si="175"/>
        <v>0</v>
      </c>
      <c r="EH158" s="7">
        <f t="shared" si="175"/>
        <v>0</v>
      </c>
      <c r="EI158" s="7">
        <f t="shared" si="175"/>
        <v>11279671.939999999</v>
      </c>
      <c r="EJ158" s="7">
        <f t="shared" si="175"/>
        <v>1194557.3700000001</v>
      </c>
      <c r="EK158" s="7">
        <f t="shared" si="175"/>
        <v>0</v>
      </c>
      <c r="EL158" s="7">
        <f t="shared" si="175"/>
        <v>15128.32</v>
      </c>
      <c r="EM158" s="7">
        <f t="shared" si="175"/>
        <v>0</v>
      </c>
      <c r="EN158" s="7">
        <f t="shared" si="175"/>
        <v>573652.72</v>
      </c>
      <c r="EO158" s="7">
        <f t="shared" si="175"/>
        <v>0</v>
      </c>
      <c r="EP158" s="7">
        <f t="shared" si="175"/>
        <v>0</v>
      </c>
      <c r="EQ158" s="7">
        <f t="shared" si="175"/>
        <v>0</v>
      </c>
      <c r="ER158" s="7">
        <f t="shared" si="175"/>
        <v>0</v>
      </c>
      <c r="ES158" s="7">
        <f t="shared" si="175"/>
        <v>0</v>
      </c>
      <c r="ET158" s="7">
        <f t="shared" si="175"/>
        <v>0</v>
      </c>
      <c r="EU158" s="7">
        <f t="shared" si="175"/>
        <v>771388.59</v>
      </c>
      <c r="EV158" s="7">
        <f t="shared" si="175"/>
        <v>0</v>
      </c>
      <c r="EW158" s="7">
        <f t="shared" si="175"/>
        <v>0</v>
      </c>
      <c r="EX158" s="7">
        <f t="shared" si="175"/>
        <v>0</v>
      </c>
      <c r="EY158" s="7">
        <f t="shared" si="175"/>
        <v>117882.4</v>
      </c>
      <c r="EZ158" s="7">
        <f t="shared" si="175"/>
        <v>0</v>
      </c>
      <c r="FA158" s="7">
        <f t="shared" si="175"/>
        <v>0</v>
      </c>
      <c r="FB158" s="7">
        <f t="shared" si="175"/>
        <v>0</v>
      </c>
      <c r="FC158" s="7">
        <f t="shared" si="175"/>
        <v>0</v>
      </c>
      <c r="FD158" s="7">
        <f t="shared" si="175"/>
        <v>0</v>
      </c>
      <c r="FE158" s="7">
        <f t="shared" si="175"/>
        <v>0</v>
      </c>
      <c r="FF158" s="7">
        <f t="shared" si="175"/>
        <v>0</v>
      </c>
      <c r="FG158" s="7">
        <f t="shared" si="175"/>
        <v>0</v>
      </c>
      <c r="FH158" s="7">
        <f t="shared" si="175"/>
        <v>0</v>
      </c>
      <c r="FI158" s="7">
        <f t="shared" si="175"/>
        <v>77293.240000000005</v>
      </c>
      <c r="FJ158" s="7">
        <f t="shared" si="175"/>
        <v>0</v>
      </c>
      <c r="FK158" s="7">
        <f t="shared" si="175"/>
        <v>0</v>
      </c>
      <c r="FL158" s="7">
        <f t="shared" si="175"/>
        <v>0</v>
      </c>
      <c r="FM158" s="7">
        <f t="shared" si="175"/>
        <v>0</v>
      </c>
      <c r="FN158" s="7">
        <f t="shared" si="175"/>
        <v>10765460.58</v>
      </c>
      <c r="FO158" s="7">
        <f t="shared" si="175"/>
        <v>122007.03999999999</v>
      </c>
      <c r="FP158" s="7">
        <f t="shared" si="175"/>
        <v>529245.05000000005</v>
      </c>
      <c r="FQ158" s="7">
        <f t="shared" si="175"/>
        <v>0</v>
      </c>
      <c r="FR158" s="7">
        <f t="shared" si="175"/>
        <v>0</v>
      </c>
      <c r="FS158" s="7">
        <f t="shared" si="175"/>
        <v>0</v>
      </c>
      <c r="FT158" s="7">
        <f t="shared" si="175"/>
        <v>0</v>
      </c>
      <c r="FU158" s="7">
        <f t="shared" si="175"/>
        <v>447942.84</v>
      </c>
      <c r="FV158" s="7">
        <f t="shared" si="175"/>
        <v>194677.75</v>
      </c>
      <c r="FW158" s="7">
        <f t="shared" si="175"/>
        <v>0</v>
      </c>
      <c r="FX158" s="7">
        <f t="shared" si="175"/>
        <v>0</v>
      </c>
      <c r="FY158" s="7"/>
      <c r="FZ158" s="7"/>
      <c r="GA158" s="18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</row>
    <row r="159" spans="1:195" x14ac:dyDescent="0.2">
      <c r="A159" s="7"/>
      <c r="B159" s="7" t="s">
        <v>671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</row>
    <row r="160" spans="1:195" x14ac:dyDescent="0.2">
      <c r="A160" s="6" t="s">
        <v>672</v>
      </c>
      <c r="B160" s="7" t="s">
        <v>673</v>
      </c>
      <c r="C160" s="7">
        <f t="shared" ref="C160:BN160" si="176">ROUND(IF((AND((C103&lt;=459),(C139&lt;=C18)))=TRUE(),0,+C156+C158),2)</f>
        <v>4939730.78</v>
      </c>
      <c r="D160" s="7">
        <f t="shared" si="176"/>
        <v>17296802.350000001</v>
      </c>
      <c r="E160" s="7">
        <f t="shared" si="176"/>
        <v>7115273.4699999997</v>
      </c>
      <c r="F160" s="7">
        <f t="shared" si="176"/>
        <v>0</v>
      </c>
      <c r="G160" s="7">
        <f t="shared" si="176"/>
        <v>0</v>
      </c>
      <c r="H160" s="7">
        <f t="shared" si="176"/>
        <v>0</v>
      </c>
      <c r="I160" s="7">
        <f t="shared" si="176"/>
        <v>9973014.9900000002</v>
      </c>
      <c r="J160" s="7">
        <f t="shared" si="176"/>
        <v>1572578.71</v>
      </c>
      <c r="K160" s="7">
        <f t="shared" si="176"/>
        <v>0</v>
      </c>
      <c r="L160" s="7">
        <f t="shared" si="176"/>
        <v>1653888.21</v>
      </c>
      <c r="M160" s="7">
        <f t="shared" si="176"/>
        <v>1964887.02</v>
      </c>
      <c r="N160" s="7">
        <f t="shared" si="176"/>
        <v>0</v>
      </c>
      <c r="O160" s="7">
        <f t="shared" si="176"/>
        <v>0</v>
      </c>
      <c r="P160" s="7">
        <f t="shared" si="176"/>
        <v>0</v>
      </c>
      <c r="Q160" s="7">
        <f t="shared" si="176"/>
        <v>41664944.93</v>
      </c>
      <c r="R160" s="7">
        <f t="shared" si="176"/>
        <v>0</v>
      </c>
      <c r="S160" s="7">
        <f t="shared" si="176"/>
        <v>975274.98</v>
      </c>
      <c r="T160" s="7">
        <f t="shared" si="176"/>
        <v>0</v>
      </c>
      <c r="U160" s="7">
        <f t="shared" si="176"/>
        <v>0</v>
      </c>
      <c r="V160" s="7">
        <f t="shared" si="176"/>
        <v>0</v>
      </c>
      <c r="W160" s="7">
        <f t="shared" si="176"/>
        <v>0</v>
      </c>
      <c r="X160" s="7">
        <f t="shared" si="176"/>
        <v>0</v>
      </c>
      <c r="Y160" s="7">
        <f t="shared" si="176"/>
        <v>826354.23</v>
      </c>
      <c r="Z160" s="7">
        <f t="shared" si="176"/>
        <v>0</v>
      </c>
      <c r="AA160" s="7">
        <f t="shared" si="176"/>
        <v>0</v>
      </c>
      <c r="AB160" s="7">
        <f t="shared" si="176"/>
        <v>0</v>
      </c>
      <c r="AC160" s="7">
        <f t="shared" si="176"/>
        <v>0</v>
      </c>
      <c r="AD160" s="7">
        <f t="shared" si="176"/>
        <v>0</v>
      </c>
      <c r="AE160" s="7">
        <f t="shared" si="176"/>
        <v>0</v>
      </c>
      <c r="AF160" s="7">
        <f t="shared" si="176"/>
        <v>0</v>
      </c>
      <c r="AG160" s="7">
        <f t="shared" si="176"/>
        <v>0</v>
      </c>
      <c r="AH160" s="7">
        <f t="shared" si="176"/>
        <v>764682.95</v>
      </c>
      <c r="AI160" s="7">
        <f t="shared" si="176"/>
        <v>0</v>
      </c>
      <c r="AJ160" s="7">
        <f t="shared" si="176"/>
        <v>0</v>
      </c>
      <c r="AK160" s="7">
        <f t="shared" si="176"/>
        <v>0</v>
      </c>
      <c r="AL160" s="7">
        <f t="shared" si="176"/>
        <v>0</v>
      </c>
      <c r="AM160" s="7">
        <f t="shared" si="176"/>
        <v>0</v>
      </c>
      <c r="AN160" s="7">
        <f t="shared" si="176"/>
        <v>0</v>
      </c>
      <c r="AO160" s="7">
        <f t="shared" si="176"/>
        <v>2073307.1</v>
      </c>
      <c r="AP160" s="7">
        <f t="shared" si="176"/>
        <v>68298787.530000001</v>
      </c>
      <c r="AQ160" s="7">
        <f t="shared" si="176"/>
        <v>0</v>
      </c>
      <c r="AR160" s="7">
        <f t="shared" si="176"/>
        <v>0</v>
      </c>
      <c r="AS160" s="7">
        <f t="shared" si="176"/>
        <v>0</v>
      </c>
      <c r="AT160" s="7">
        <f t="shared" si="176"/>
        <v>0</v>
      </c>
      <c r="AU160" s="7">
        <f t="shared" si="176"/>
        <v>0</v>
      </c>
      <c r="AV160" s="7">
        <f t="shared" si="176"/>
        <v>0</v>
      </c>
      <c r="AW160" s="7">
        <f t="shared" si="176"/>
        <v>0</v>
      </c>
      <c r="AX160" s="7">
        <f t="shared" si="176"/>
        <v>0</v>
      </c>
      <c r="AY160" s="7">
        <f t="shared" si="176"/>
        <v>0</v>
      </c>
      <c r="AZ160" s="7">
        <f t="shared" si="176"/>
        <v>10110999.810000001</v>
      </c>
      <c r="BA160" s="7">
        <f t="shared" si="176"/>
        <v>3802219.42</v>
      </c>
      <c r="BB160" s="7">
        <f t="shared" si="176"/>
        <v>3582379.83</v>
      </c>
      <c r="BC160" s="7">
        <f t="shared" si="176"/>
        <v>16363088.58</v>
      </c>
      <c r="BD160" s="7">
        <f t="shared" si="176"/>
        <v>0</v>
      </c>
      <c r="BE160" s="7">
        <f t="shared" si="176"/>
        <v>0</v>
      </c>
      <c r="BF160" s="7">
        <f t="shared" si="176"/>
        <v>0</v>
      </c>
      <c r="BG160" s="7">
        <f t="shared" si="176"/>
        <v>440380.39</v>
      </c>
      <c r="BH160" s="7">
        <f t="shared" si="176"/>
        <v>0</v>
      </c>
      <c r="BI160" s="7">
        <f t="shared" si="176"/>
        <v>0</v>
      </c>
      <c r="BJ160" s="7">
        <f t="shared" si="176"/>
        <v>0</v>
      </c>
      <c r="BK160" s="7">
        <f t="shared" si="176"/>
        <v>0</v>
      </c>
      <c r="BL160" s="7">
        <f t="shared" si="176"/>
        <v>0</v>
      </c>
      <c r="BM160" s="7">
        <f t="shared" si="176"/>
        <v>0</v>
      </c>
      <c r="BN160" s="7">
        <f t="shared" si="176"/>
        <v>1934192.13</v>
      </c>
      <c r="BO160" s="7">
        <f t="shared" ref="BO160:DZ160" si="177">ROUND(IF((AND((BO103&lt;=459),(BO139&lt;=BO18)))=TRUE(),0,+BO156+BO158),2)</f>
        <v>620474.06999999995</v>
      </c>
      <c r="BP160" s="7">
        <f t="shared" si="177"/>
        <v>0</v>
      </c>
      <c r="BQ160" s="7">
        <f t="shared" si="177"/>
        <v>0</v>
      </c>
      <c r="BR160" s="7">
        <f t="shared" si="177"/>
        <v>1835347.44</v>
      </c>
      <c r="BS160" s="7">
        <f t="shared" si="177"/>
        <v>1067261.7</v>
      </c>
      <c r="BT160" s="7">
        <f t="shared" si="177"/>
        <v>0</v>
      </c>
      <c r="BU160" s="7">
        <f t="shared" si="177"/>
        <v>0</v>
      </c>
      <c r="BV160" s="7">
        <f t="shared" si="177"/>
        <v>0</v>
      </c>
      <c r="BW160" s="7">
        <f t="shared" si="177"/>
        <v>0</v>
      </c>
      <c r="BX160" s="7">
        <f t="shared" si="177"/>
        <v>0</v>
      </c>
      <c r="BY160" s="7">
        <f t="shared" si="177"/>
        <v>694075.44</v>
      </c>
      <c r="BZ160" s="7">
        <f t="shared" si="177"/>
        <v>0</v>
      </c>
      <c r="CA160" s="7">
        <f t="shared" si="177"/>
        <v>0</v>
      </c>
      <c r="CB160" s="7">
        <f t="shared" si="177"/>
        <v>0</v>
      </c>
      <c r="CC160" s="7">
        <f t="shared" si="177"/>
        <v>0</v>
      </c>
      <c r="CD160" s="7">
        <f t="shared" si="177"/>
        <v>0</v>
      </c>
      <c r="CE160" s="7">
        <f t="shared" si="177"/>
        <v>0</v>
      </c>
      <c r="CF160" s="7">
        <f t="shared" si="177"/>
        <v>0</v>
      </c>
      <c r="CG160" s="7">
        <f t="shared" si="177"/>
        <v>0</v>
      </c>
      <c r="CH160" s="7">
        <f t="shared" si="177"/>
        <v>0</v>
      </c>
      <c r="CI160" s="7">
        <f t="shared" si="177"/>
        <v>628737.47</v>
      </c>
      <c r="CJ160" s="7">
        <f t="shared" si="177"/>
        <v>592196.68000000005</v>
      </c>
      <c r="CK160" s="7">
        <f t="shared" si="177"/>
        <v>0</v>
      </c>
      <c r="CL160" s="7">
        <f t="shared" si="177"/>
        <v>0</v>
      </c>
      <c r="CM160" s="7">
        <f t="shared" si="177"/>
        <v>378518.76</v>
      </c>
      <c r="CN160" s="7">
        <f t="shared" si="177"/>
        <v>0</v>
      </c>
      <c r="CO160" s="7">
        <f t="shared" si="177"/>
        <v>0</v>
      </c>
      <c r="CP160" s="7">
        <f t="shared" si="177"/>
        <v>0</v>
      </c>
      <c r="CQ160" s="7">
        <f t="shared" si="177"/>
        <v>909429.27</v>
      </c>
      <c r="CR160" s="7">
        <f t="shared" si="177"/>
        <v>0</v>
      </c>
      <c r="CS160" s="7">
        <f t="shared" si="177"/>
        <v>0</v>
      </c>
      <c r="CT160" s="7">
        <f t="shared" si="177"/>
        <v>0</v>
      </c>
      <c r="CU160" s="7">
        <f t="shared" si="177"/>
        <v>0</v>
      </c>
      <c r="CV160" s="7">
        <f t="shared" si="177"/>
        <v>0</v>
      </c>
      <c r="CW160" s="7">
        <f t="shared" si="177"/>
        <v>0</v>
      </c>
      <c r="CX160" s="7">
        <f t="shared" si="177"/>
        <v>243597.67</v>
      </c>
      <c r="CY160" s="7">
        <f t="shared" si="177"/>
        <v>0</v>
      </c>
      <c r="CZ160" s="7">
        <f t="shared" si="177"/>
        <v>1276020.1000000001</v>
      </c>
      <c r="DA160" s="7">
        <f t="shared" si="177"/>
        <v>0</v>
      </c>
      <c r="DB160" s="7">
        <f t="shared" si="177"/>
        <v>0</v>
      </c>
      <c r="DC160" s="7">
        <f t="shared" si="177"/>
        <v>0</v>
      </c>
      <c r="DD160" s="7">
        <f t="shared" si="177"/>
        <v>0</v>
      </c>
      <c r="DE160" s="7">
        <f t="shared" si="177"/>
        <v>0</v>
      </c>
      <c r="DF160" s="7">
        <f t="shared" si="177"/>
        <v>10328583.18</v>
      </c>
      <c r="DG160" s="7">
        <f t="shared" si="177"/>
        <v>0</v>
      </c>
      <c r="DH160" s="7">
        <f t="shared" si="177"/>
        <v>908948.65</v>
      </c>
      <c r="DI160" s="7">
        <f t="shared" si="177"/>
        <v>2022706.27</v>
      </c>
      <c r="DJ160" s="7">
        <f t="shared" si="177"/>
        <v>0</v>
      </c>
      <c r="DK160" s="7">
        <f t="shared" si="177"/>
        <v>400147.61</v>
      </c>
      <c r="DL160" s="7">
        <f t="shared" si="177"/>
        <v>3565750.99</v>
      </c>
      <c r="DM160" s="7">
        <f t="shared" si="177"/>
        <v>0</v>
      </c>
      <c r="DN160" s="7">
        <f t="shared" si="177"/>
        <v>784654.75</v>
      </c>
      <c r="DO160" s="7">
        <f t="shared" si="177"/>
        <v>1609663.47</v>
      </c>
      <c r="DP160" s="7">
        <f t="shared" si="177"/>
        <v>0</v>
      </c>
      <c r="DQ160" s="7">
        <f t="shared" si="177"/>
        <v>0</v>
      </c>
      <c r="DR160" s="7">
        <f t="shared" si="177"/>
        <v>1629121.94</v>
      </c>
      <c r="DS160" s="7">
        <f t="shared" si="177"/>
        <v>999143.53</v>
      </c>
      <c r="DT160" s="7">
        <f t="shared" si="177"/>
        <v>0</v>
      </c>
      <c r="DU160" s="7">
        <f t="shared" si="177"/>
        <v>0</v>
      </c>
      <c r="DV160" s="7">
        <f t="shared" si="177"/>
        <v>0</v>
      </c>
      <c r="DW160" s="7">
        <f t="shared" si="177"/>
        <v>0</v>
      </c>
      <c r="DX160" s="7">
        <f t="shared" si="177"/>
        <v>0</v>
      </c>
      <c r="DY160" s="7">
        <f t="shared" si="177"/>
        <v>0</v>
      </c>
      <c r="DZ160" s="7">
        <f t="shared" si="177"/>
        <v>0</v>
      </c>
      <c r="EA160" s="7">
        <f t="shared" ref="EA160:FX160" si="178">ROUND(IF((AND((EA103&lt;=459),(EA139&lt;=EA18)))=TRUE(),0,+EA156+EA158),2)</f>
        <v>0</v>
      </c>
      <c r="EB160" s="7">
        <f t="shared" si="178"/>
        <v>378013.87</v>
      </c>
      <c r="EC160" s="7">
        <f t="shared" si="178"/>
        <v>0</v>
      </c>
      <c r="ED160" s="7">
        <f t="shared" si="178"/>
        <v>0</v>
      </c>
      <c r="EE160" s="7">
        <f t="shared" si="178"/>
        <v>0</v>
      </c>
      <c r="EF160" s="7">
        <f t="shared" si="178"/>
        <v>1454263.3</v>
      </c>
      <c r="EG160" s="7">
        <f t="shared" si="178"/>
        <v>0</v>
      </c>
      <c r="EH160" s="7">
        <f t="shared" si="178"/>
        <v>0</v>
      </c>
      <c r="EI160" s="7">
        <f t="shared" si="178"/>
        <v>17035723.809999999</v>
      </c>
      <c r="EJ160" s="7">
        <f t="shared" si="178"/>
        <v>5119976.6399999997</v>
      </c>
      <c r="EK160" s="7">
        <f t="shared" si="178"/>
        <v>0</v>
      </c>
      <c r="EL160" s="7">
        <f t="shared" si="178"/>
        <v>224779.06</v>
      </c>
      <c r="EM160" s="7">
        <f t="shared" si="178"/>
        <v>0</v>
      </c>
      <c r="EN160" s="7">
        <f t="shared" si="178"/>
        <v>994082.61</v>
      </c>
      <c r="EO160" s="7">
        <f t="shared" si="178"/>
        <v>0</v>
      </c>
      <c r="EP160" s="7">
        <f t="shared" si="178"/>
        <v>0</v>
      </c>
      <c r="EQ160" s="7">
        <f t="shared" si="178"/>
        <v>0</v>
      </c>
      <c r="ER160" s="7">
        <f t="shared" si="178"/>
        <v>0</v>
      </c>
      <c r="ES160" s="7">
        <f t="shared" si="178"/>
        <v>0</v>
      </c>
      <c r="ET160" s="7">
        <f t="shared" si="178"/>
        <v>0</v>
      </c>
      <c r="EU160" s="7">
        <f t="shared" si="178"/>
        <v>1021452.28</v>
      </c>
      <c r="EV160" s="7">
        <f t="shared" si="178"/>
        <v>0</v>
      </c>
      <c r="EW160" s="7">
        <f t="shared" si="178"/>
        <v>0</v>
      </c>
      <c r="EX160" s="7">
        <f t="shared" si="178"/>
        <v>0</v>
      </c>
      <c r="EY160" s="7">
        <f t="shared" si="178"/>
        <v>442049.02</v>
      </c>
      <c r="EZ160" s="7">
        <f t="shared" si="178"/>
        <v>0</v>
      </c>
      <c r="FA160" s="7">
        <f t="shared" si="178"/>
        <v>0</v>
      </c>
      <c r="FB160" s="7">
        <f t="shared" si="178"/>
        <v>0</v>
      </c>
      <c r="FC160" s="7">
        <f t="shared" si="178"/>
        <v>0</v>
      </c>
      <c r="FD160" s="7">
        <f t="shared" si="178"/>
        <v>0</v>
      </c>
      <c r="FE160" s="7">
        <f t="shared" si="178"/>
        <v>0</v>
      </c>
      <c r="FF160" s="7">
        <f t="shared" si="178"/>
        <v>0</v>
      </c>
      <c r="FG160" s="7">
        <f t="shared" si="178"/>
        <v>0</v>
      </c>
      <c r="FH160" s="7">
        <f t="shared" si="178"/>
        <v>0</v>
      </c>
      <c r="FI160" s="7">
        <f t="shared" si="178"/>
        <v>815487.22</v>
      </c>
      <c r="FJ160" s="7">
        <f t="shared" si="178"/>
        <v>0</v>
      </c>
      <c r="FK160" s="7">
        <f t="shared" si="178"/>
        <v>0</v>
      </c>
      <c r="FL160" s="7">
        <f t="shared" si="178"/>
        <v>0</v>
      </c>
      <c r="FM160" s="7">
        <f t="shared" si="178"/>
        <v>0</v>
      </c>
      <c r="FN160" s="7">
        <f t="shared" si="178"/>
        <v>19521707.539999999</v>
      </c>
      <c r="FO160" s="7">
        <f t="shared" si="178"/>
        <v>585160.71</v>
      </c>
      <c r="FP160" s="7">
        <f t="shared" si="178"/>
        <v>1480155.06</v>
      </c>
      <c r="FQ160" s="7">
        <f t="shared" si="178"/>
        <v>0</v>
      </c>
      <c r="FR160" s="7">
        <f t="shared" si="178"/>
        <v>0</v>
      </c>
      <c r="FS160" s="7">
        <f t="shared" si="178"/>
        <v>0</v>
      </c>
      <c r="FT160" s="7">
        <f t="shared" si="178"/>
        <v>0</v>
      </c>
      <c r="FU160" s="7">
        <f t="shared" si="178"/>
        <v>814433.67</v>
      </c>
      <c r="FV160" s="7">
        <f t="shared" si="178"/>
        <v>503168.08</v>
      </c>
      <c r="FW160" s="7">
        <f t="shared" si="178"/>
        <v>0</v>
      </c>
      <c r="FX160" s="7">
        <f t="shared" si="178"/>
        <v>0</v>
      </c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</row>
    <row r="161" spans="1:195" x14ac:dyDescent="0.2">
      <c r="A161" s="7"/>
      <c r="B161" s="7" t="s">
        <v>674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</row>
    <row r="162" spans="1:195" x14ac:dyDescent="0.2">
      <c r="A162" s="6" t="s">
        <v>675</v>
      </c>
      <c r="B162" s="7" t="s">
        <v>676</v>
      </c>
      <c r="C162" s="7">
        <f t="shared" ref="C162:BN162" si="179">MAX(C150,C152,C160)</f>
        <v>4939730.78</v>
      </c>
      <c r="D162" s="7">
        <f t="shared" si="179"/>
        <v>17296802.350000001</v>
      </c>
      <c r="E162" s="7">
        <f t="shared" si="179"/>
        <v>7115273.4699999997</v>
      </c>
      <c r="F162" s="7">
        <f t="shared" si="179"/>
        <v>6701311.2300000004</v>
      </c>
      <c r="G162" s="7">
        <f t="shared" si="179"/>
        <v>363508.31</v>
      </c>
      <c r="H162" s="7">
        <f t="shared" si="179"/>
        <v>316323.94</v>
      </c>
      <c r="I162" s="7">
        <f t="shared" si="179"/>
        <v>9973014.9900000002</v>
      </c>
      <c r="J162" s="7">
        <f t="shared" si="179"/>
        <v>1572578.71</v>
      </c>
      <c r="K162" s="7">
        <f t="shared" si="179"/>
        <v>186105.26</v>
      </c>
      <c r="L162" s="7">
        <f t="shared" si="179"/>
        <v>1653888.21</v>
      </c>
      <c r="M162" s="7">
        <f t="shared" si="179"/>
        <v>1964887.02</v>
      </c>
      <c r="N162" s="7">
        <f t="shared" si="179"/>
        <v>16092703.83</v>
      </c>
      <c r="O162" s="7">
        <f t="shared" si="179"/>
        <v>1951880.21</v>
      </c>
      <c r="P162" s="7">
        <f t="shared" si="179"/>
        <v>173660.84</v>
      </c>
      <c r="Q162" s="7">
        <f t="shared" si="179"/>
        <v>41664944.93</v>
      </c>
      <c r="R162" s="7">
        <f t="shared" si="179"/>
        <v>1868009.06</v>
      </c>
      <c r="S162" s="7">
        <f t="shared" si="179"/>
        <v>975274.98</v>
      </c>
      <c r="T162" s="7">
        <f t="shared" si="179"/>
        <v>147260.34</v>
      </c>
      <c r="U162" s="7">
        <f t="shared" si="179"/>
        <v>96444.92</v>
      </c>
      <c r="V162" s="7">
        <f t="shared" si="179"/>
        <v>206353.65</v>
      </c>
      <c r="W162" s="7">
        <f t="shared" si="179"/>
        <v>196174.28</v>
      </c>
      <c r="X162" s="7">
        <f t="shared" si="179"/>
        <v>46201.86</v>
      </c>
      <c r="Y162" s="7">
        <f t="shared" si="179"/>
        <v>826354.23</v>
      </c>
      <c r="Z162" s="7">
        <f t="shared" si="179"/>
        <v>141636.44</v>
      </c>
      <c r="AA162" s="7">
        <f t="shared" si="179"/>
        <v>9559323.8800000008</v>
      </c>
      <c r="AB162" s="7">
        <f t="shared" si="179"/>
        <v>6568396.8600000003</v>
      </c>
      <c r="AC162" s="7">
        <f t="shared" si="179"/>
        <v>219069.58</v>
      </c>
      <c r="AD162" s="7">
        <f t="shared" si="179"/>
        <v>495845.72</v>
      </c>
      <c r="AE162" s="7">
        <f t="shared" si="179"/>
        <v>67439.34</v>
      </c>
      <c r="AF162" s="7">
        <f t="shared" si="179"/>
        <v>96561.42</v>
      </c>
      <c r="AG162" s="7">
        <f t="shared" si="179"/>
        <v>164343.24</v>
      </c>
      <c r="AH162" s="7">
        <f t="shared" si="179"/>
        <v>764682.95</v>
      </c>
      <c r="AI162" s="7">
        <f t="shared" si="179"/>
        <v>264789.08</v>
      </c>
      <c r="AJ162" s="7">
        <f t="shared" si="179"/>
        <v>206527.26</v>
      </c>
      <c r="AK162" s="7">
        <f t="shared" si="179"/>
        <v>269205.92</v>
      </c>
      <c r="AL162" s="7">
        <f t="shared" si="179"/>
        <v>264440.59000000003</v>
      </c>
      <c r="AM162" s="7">
        <f t="shared" si="179"/>
        <v>345678.24</v>
      </c>
      <c r="AN162" s="7">
        <f t="shared" si="179"/>
        <v>227366.53</v>
      </c>
      <c r="AO162" s="7">
        <f t="shared" si="179"/>
        <v>2073307.1</v>
      </c>
      <c r="AP162" s="7">
        <f t="shared" si="179"/>
        <v>68298787.530000001</v>
      </c>
      <c r="AQ162" s="7">
        <f t="shared" si="179"/>
        <v>203790.89</v>
      </c>
      <c r="AR162" s="7">
        <f t="shared" si="179"/>
        <v>7688606.0999999996</v>
      </c>
      <c r="AS162" s="7">
        <f t="shared" si="179"/>
        <v>2163353.71</v>
      </c>
      <c r="AT162" s="7">
        <f t="shared" si="179"/>
        <v>391154.84</v>
      </c>
      <c r="AU162" s="7">
        <f t="shared" si="179"/>
        <v>144046.92000000001</v>
      </c>
      <c r="AV162" s="7">
        <f t="shared" si="179"/>
        <v>253607.2</v>
      </c>
      <c r="AW162" s="7">
        <f t="shared" si="179"/>
        <v>115511.51</v>
      </c>
      <c r="AX162" s="7">
        <f t="shared" si="179"/>
        <v>101424.85</v>
      </c>
      <c r="AY162" s="7">
        <f t="shared" si="179"/>
        <v>270645</v>
      </c>
      <c r="AZ162" s="7">
        <f t="shared" si="179"/>
        <v>10110999.810000001</v>
      </c>
      <c r="BA162" s="7">
        <f t="shared" si="179"/>
        <v>3802219.42</v>
      </c>
      <c r="BB162" s="7">
        <f t="shared" si="179"/>
        <v>3582379.83</v>
      </c>
      <c r="BC162" s="7">
        <f t="shared" si="179"/>
        <v>16363088.58</v>
      </c>
      <c r="BD162" s="7">
        <f t="shared" si="179"/>
        <v>316126.78000000003</v>
      </c>
      <c r="BE162" s="7">
        <f t="shared" si="179"/>
        <v>408659.86</v>
      </c>
      <c r="BF162" s="7">
        <f t="shared" si="179"/>
        <v>2709924.65</v>
      </c>
      <c r="BG162" s="7">
        <f t="shared" si="179"/>
        <v>440380.39</v>
      </c>
      <c r="BH162" s="7">
        <f t="shared" si="179"/>
        <v>156508.44</v>
      </c>
      <c r="BI162" s="7">
        <f t="shared" si="179"/>
        <v>275930.34999999998</v>
      </c>
      <c r="BJ162" s="7">
        <f t="shared" si="179"/>
        <v>737986.18</v>
      </c>
      <c r="BK162" s="7">
        <f t="shared" si="179"/>
        <v>9370812.7100000009</v>
      </c>
      <c r="BL162" s="7">
        <f t="shared" si="179"/>
        <v>122540.24</v>
      </c>
      <c r="BM162" s="7">
        <f t="shared" si="179"/>
        <v>225154.16</v>
      </c>
      <c r="BN162" s="7">
        <f t="shared" si="179"/>
        <v>1934192.13</v>
      </c>
      <c r="BO162" s="7">
        <f t="shared" ref="BO162:DZ162" si="180">MAX(BO150,BO152,BO160)</f>
        <v>620474.06999999995</v>
      </c>
      <c r="BP162" s="7">
        <f t="shared" si="180"/>
        <v>215164.38</v>
      </c>
      <c r="BQ162" s="7">
        <f t="shared" si="180"/>
        <v>2475412.7599999998</v>
      </c>
      <c r="BR162" s="7">
        <f t="shared" si="180"/>
        <v>1835347.44</v>
      </c>
      <c r="BS162" s="7">
        <f t="shared" si="180"/>
        <v>1067261.7</v>
      </c>
      <c r="BT162" s="7">
        <f t="shared" si="180"/>
        <v>135847.14000000001</v>
      </c>
      <c r="BU162" s="7">
        <f t="shared" si="180"/>
        <v>175230.47</v>
      </c>
      <c r="BV162" s="7">
        <f t="shared" si="180"/>
        <v>408651.13</v>
      </c>
      <c r="BW162" s="7">
        <f t="shared" si="180"/>
        <v>380746.45</v>
      </c>
      <c r="BX162" s="7">
        <f t="shared" si="180"/>
        <v>59518.73</v>
      </c>
      <c r="BY162" s="7">
        <f t="shared" si="180"/>
        <v>694075.44</v>
      </c>
      <c r="BZ162" s="7">
        <f t="shared" si="180"/>
        <v>166554.54</v>
      </c>
      <c r="CA162" s="7">
        <f t="shared" si="180"/>
        <v>114530.18</v>
      </c>
      <c r="CB162" s="7">
        <f t="shared" si="180"/>
        <v>24328630.899999999</v>
      </c>
      <c r="CC162" s="7">
        <f t="shared" si="180"/>
        <v>137616.04</v>
      </c>
      <c r="CD162" s="7">
        <f t="shared" si="180"/>
        <v>56618.879999999997</v>
      </c>
      <c r="CE162" s="7">
        <f t="shared" si="180"/>
        <v>78224.58</v>
      </c>
      <c r="CF162" s="7">
        <f t="shared" si="180"/>
        <v>126062.9</v>
      </c>
      <c r="CG162" s="7">
        <f t="shared" si="180"/>
        <v>171516.79</v>
      </c>
      <c r="CH162" s="7">
        <f t="shared" si="180"/>
        <v>133715.06</v>
      </c>
      <c r="CI162" s="7">
        <f t="shared" si="180"/>
        <v>628737.47</v>
      </c>
      <c r="CJ162" s="7">
        <f t="shared" si="180"/>
        <v>592196.68000000005</v>
      </c>
      <c r="CK162" s="7">
        <f t="shared" si="180"/>
        <v>1546001.23</v>
      </c>
      <c r="CL162" s="7">
        <f t="shared" si="180"/>
        <v>457477.54</v>
      </c>
      <c r="CM162" s="7">
        <f t="shared" si="180"/>
        <v>378518.76</v>
      </c>
      <c r="CN162" s="7">
        <f t="shared" si="180"/>
        <v>8510148.4900000002</v>
      </c>
      <c r="CO162" s="7">
        <f t="shared" si="180"/>
        <v>4168987.49</v>
      </c>
      <c r="CP162" s="7">
        <f t="shared" si="180"/>
        <v>410523.5</v>
      </c>
      <c r="CQ162" s="7">
        <f t="shared" si="180"/>
        <v>909429.27</v>
      </c>
      <c r="CR162" s="7">
        <f t="shared" si="180"/>
        <v>169541.09</v>
      </c>
      <c r="CS162" s="7">
        <f t="shared" si="180"/>
        <v>177426.59</v>
      </c>
      <c r="CT162" s="7">
        <f t="shared" si="180"/>
        <v>162755.12</v>
      </c>
      <c r="CU162" s="7">
        <f t="shared" si="180"/>
        <v>129442.04</v>
      </c>
      <c r="CV162" s="7">
        <f t="shared" si="180"/>
        <v>19534.47</v>
      </c>
      <c r="CW162" s="7">
        <f t="shared" si="180"/>
        <v>138155.92000000001</v>
      </c>
      <c r="CX162" s="7">
        <f t="shared" si="180"/>
        <v>243597.67</v>
      </c>
      <c r="CY162" s="7">
        <f t="shared" si="180"/>
        <v>50800.22</v>
      </c>
      <c r="CZ162" s="7">
        <f t="shared" si="180"/>
        <v>1276020.1000000001</v>
      </c>
      <c r="DA162" s="7">
        <f t="shared" si="180"/>
        <v>93846.33</v>
      </c>
      <c r="DB162" s="7">
        <f t="shared" si="180"/>
        <v>137153.45000000001</v>
      </c>
      <c r="DC162" s="7">
        <f t="shared" si="180"/>
        <v>79074.45</v>
      </c>
      <c r="DD162" s="7">
        <f t="shared" si="180"/>
        <v>113858.17</v>
      </c>
      <c r="DE162" s="7">
        <f t="shared" si="180"/>
        <v>87248.1</v>
      </c>
      <c r="DF162" s="7">
        <f t="shared" si="180"/>
        <v>10328583.18</v>
      </c>
      <c r="DG162" s="7">
        <f t="shared" si="180"/>
        <v>72769.960000000006</v>
      </c>
      <c r="DH162" s="7">
        <f t="shared" si="180"/>
        <v>908948.65</v>
      </c>
      <c r="DI162" s="7">
        <f t="shared" si="180"/>
        <v>2022706.27</v>
      </c>
      <c r="DJ162" s="7">
        <f t="shared" si="180"/>
        <v>222600.62</v>
      </c>
      <c r="DK162" s="7">
        <f t="shared" si="180"/>
        <v>400147.61</v>
      </c>
      <c r="DL162" s="7">
        <f t="shared" si="180"/>
        <v>3565750.99</v>
      </c>
      <c r="DM162" s="7">
        <f t="shared" si="180"/>
        <v>228583.48</v>
      </c>
      <c r="DN162" s="7">
        <f t="shared" si="180"/>
        <v>784654.75</v>
      </c>
      <c r="DO162" s="7">
        <f t="shared" si="180"/>
        <v>1609663.47</v>
      </c>
      <c r="DP162" s="7">
        <f t="shared" si="180"/>
        <v>122578.4</v>
      </c>
      <c r="DQ162" s="7">
        <f t="shared" si="180"/>
        <v>295408.02</v>
      </c>
      <c r="DR162" s="7">
        <f t="shared" si="180"/>
        <v>1629121.94</v>
      </c>
      <c r="DS162" s="7">
        <f t="shared" si="180"/>
        <v>999143.53</v>
      </c>
      <c r="DT162" s="7">
        <f t="shared" si="180"/>
        <v>230522.2</v>
      </c>
      <c r="DU162" s="7">
        <f t="shared" si="180"/>
        <v>275548.83</v>
      </c>
      <c r="DV162" s="7">
        <f t="shared" si="180"/>
        <v>150472.74</v>
      </c>
      <c r="DW162" s="7">
        <f t="shared" si="180"/>
        <v>202097.01</v>
      </c>
      <c r="DX162" s="7">
        <f t="shared" si="180"/>
        <v>103211.04</v>
      </c>
      <c r="DY162" s="7">
        <f t="shared" si="180"/>
        <v>75024.320000000007</v>
      </c>
      <c r="DZ162" s="7">
        <f t="shared" si="180"/>
        <v>151379.28</v>
      </c>
      <c r="EA162" s="7">
        <f t="shared" ref="EA162:FX162" si="181">MAX(EA150,EA152,EA160)</f>
        <v>234877.06</v>
      </c>
      <c r="EB162" s="7">
        <f t="shared" si="181"/>
        <v>378013.87</v>
      </c>
      <c r="EC162" s="7">
        <f t="shared" si="181"/>
        <v>152300.82999999999</v>
      </c>
      <c r="ED162" s="7">
        <f t="shared" si="181"/>
        <v>89689.75</v>
      </c>
      <c r="EE162" s="7">
        <f t="shared" si="181"/>
        <v>211579.19</v>
      </c>
      <c r="EF162" s="7">
        <f t="shared" si="181"/>
        <v>1454263.3</v>
      </c>
      <c r="EG162" s="7">
        <f t="shared" si="181"/>
        <v>220728.45</v>
      </c>
      <c r="EH162" s="7">
        <f t="shared" si="181"/>
        <v>152178.4</v>
      </c>
      <c r="EI162" s="7">
        <f t="shared" si="181"/>
        <v>17035723.809999999</v>
      </c>
      <c r="EJ162" s="7">
        <f t="shared" si="181"/>
        <v>5119976.6399999997</v>
      </c>
      <c r="EK162" s="7">
        <f t="shared" si="181"/>
        <v>279050.17</v>
      </c>
      <c r="EL162" s="7">
        <f t="shared" si="181"/>
        <v>224779.06</v>
      </c>
      <c r="EM162" s="7">
        <f t="shared" si="181"/>
        <v>212729.01</v>
      </c>
      <c r="EN162" s="7">
        <f t="shared" si="181"/>
        <v>994082.61</v>
      </c>
      <c r="EO162" s="7">
        <f t="shared" si="181"/>
        <v>144937.69</v>
      </c>
      <c r="EP162" s="7">
        <f t="shared" si="181"/>
        <v>110988.38</v>
      </c>
      <c r="EQ162" s="7">
        <f t="shared" si="181"/>
        <v>115338.19</v>
      </c>
      <c r="ER162" s="7">
        <f t="shared" si="181"/>
        <v>153653.31</v>
      </c>
      <c r="ES162" s="7">
        <f t="shared" si="181"/>
        <v>180799.76</v>
      </c>
      <c r="ET162" s="7">
        <f t="shared" si="181"/>
        <v>301857.31</v>
      </c>
      <c r="EU162" s="7">
        <f t="shared" si="181"/>
        <v>1021452.28</v>
      </c>
      <c r="EV162" s="7">
        <f t="shared" si="181"/>
        <v>114291.94</v>
      </c>
      <c r="EW162" s="7">
        <f t="shared" si="181"/>
        <v>287341.27</v>
      </c>
      <c r="EX162" s="7">
        <f t="shared" si="181"/>
        <v>113364.75</v>
      </c>
      <c r="EY162" s="7">
        <f t="shared" si="181"/>
        <v>442049.02</v>
      </c>
      <c r="EZ162" s="7">
        <f t="shared" si="181"/>
        <v>120243.36</v>
      </c>
      <c r="FA162" s="7">
        <f t="shared" si="181"/>
        <v>1179685.98</v>
      </c>
      <c r="FB162" s="7">
        <f t="shared" si="181"/>
        <v>209179.35</v>
      </c>
      <c r="FC162" s="7">
        <f t="shared" si="181"/>
        <v>506139.79</v>
      </c>
      <c r="FD162" s="7">
        <f t="shared" si="181"/>
        <v>250196.46</v>
      </c>
      <c r="FE162" s="7">
        <f t="shared" si="181"/>
        <v>95407.63</v>
      </c>
      <c r="FF162" s="7">
        <f t="shared" si="181"/>
        <v>174389.31</v>
      </c>
      <c r="FG162" s="7">
        <f t="shared" si="181"/>
        <v>54526.85</v>
      </c>
      <c r="FH162" s="7">
        <f t="shared" si="181"/>
        <v>55508.94</v>
      </c>
      <c r="FI162" s="7">
        <f t="shared" si="181"/>
        <v>815487.22</v>
      </c>
      <c r="FJ162" s="7">
        <f t="shared" si="181"/>
        <v>615525.43000000005</v>
      </c>
      <c r="FK162" s="7">
        <f t="shared" si="181"/>
        <v>840050.96</v>
      </c>
      <c r="FL162" s="7">
        <f t="shared" si="181"/>
        <v>1077466.74</v>
      </c>
      <c r="FM162" s="7">
        <f t="shared" si="181"/>
        <v>449859.43</v>
      </c>
      <c r="FN162" s="7">
        <f t="shared" si="181"/>
        <v>19521707.539999999</v>
      </c>
      <c r="FO162" s="7">
        <f t="shared" si="181"/>
        <v>585160.71</v>
      </c>
      <c r="FP162" s="7">
        <f t="shared" si="181"/>
        <v>1480155.06</v>
      </c>
      <c r="FQ162" s="7">
        <f t="shared" si="181"/>
        <v>334523.11</v>
      </c>
      <c r="FR162" s="7">
        <f t="shared" si="181"/>
        <v>100671.88</v>
      </c>
      <c r="FS162" s="7">
        <f t="shared" si="181"/>
        <v>63350.67</v>
      </c>
      <c r="FT162" s="7">
        <f t="shared" si="181"/>
        <v>58357.42</v>
      </c>
      <c r="FU162" s="7">
        <f t="shared" si="181"/>
        <v>814433.67</v>
      </c>
      <c r="FV162" s="7">
        <f t="shared" si="181"/>
        <v>503168.08</v>
      </c>
      <c r="FW162" s="7">
        <f t="shared" si="181"/>
        <v>159365.46</v>
      </c>
      <c r="FX162" s="7">
        <f t="shared" si="181"/>
        <v>47880.02</v>
      </c>
      <c r="FY162" s="7"/>
      <c r="FZ162" s="7">
        <f>SUM(C162:FX162)</f>
        <v>406344210.77000004</v>
      </c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</row>
    <row r="163" spans="1:195" x14ac:dyDescent="0.2">
      <c r="A163" s="7"/>
      <c r="B163" s="7" t="s">
        <v>677</v>
      </c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>
        <v>692116</v>
      </c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>
        <v>596558</v>
      </c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7"/>
      <c r="FZ163" s="66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</row>
    <row r="164" spans="1:195" x14ac:dyDescent="0.2">
      <c r="A164" s="7"/>
      <c r="B164" s="7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  <c r="BJ164" s="66"/>
      <c r="BK164" s="66"/>
      <c r="BL164" s="66"/>
      <c r="BM164" s="66"/>
      <c r="BN164" s="66"/>
      <c r="BO164" s="66"/>
      <c r="BP164" s="66"/>
      <c r="BQ164" s="66"/>
      <c r="BR164" s="66"/>
      <c r="BS164" s="66"/>
      <c r="BT164" s="66"/>
      <c r="BU164" s="66"/>
      <c r="BV164" s="66"/>
      <c r="BW164" s="66"/>
      <c r="BX164" s="66"/>
      <c r="BY164" s="66">
        <f>BY162-BY163</f>
        <v>1959.4399999999441</v>
      </c>
      <c r="BZ164" s="66"/>
      <c r="CA164" s="66"/>
      <c r="CB164" s="66"/>
      <c r="CC164" s="66"/>
      <c r="CD164" s="66"/>
      <c r="CE164" s="66"/>
      <c r="CF164" s="66"/>
      <c r="CG164" s="66"/>
      <c r="CH164" s="66"/>
      <c r="CI164" s="66"/>
      <c r="CJ164" s="66"/>
      <c r="CK164" s="66"/>
      <c r="CL164" s="66"/>
      <c r="CM164" s="66"/>
      <c r="CN164" s="66"/>
      <c r="CO164" s="66"/>
      <c r="CP164" s="66"/>
      <c r="CQ164" s="66"/>
      <c r="CR164" s="66"/>
      <c r="CS164" s="66"/>
      <c r="CT164" s="66"/>
      <c r="CU164" s="66"/>
      <c r="CV164" s="66"/>
      <c r="CW164" s="66"/>
      <c r="CX164" s="66"/>
      <c r="CY164" s="66"/>
      <c r="CZ164" s="66"/>
      <c r="DA164" s="66"/>
      <c r="DB164" s="66"/>
      <c r="DC164" s="66"/>
      <c r="DD164" s="66"/>
      <c r="DE164" s="66"/>
      <c r="DF164" s="66"/>
      <c r="DG164" s="66"/>
      <c r="DH164" s="66"/>
      <c r="DI164" s="66"/>
      <c r="DJ164" s="66"/>
      <c r="DK164" s="66"/>
      <c r="DL164" s="66"/>
      <c r="DM164" s="66"/>
      <c r="DN164" s="66"/>
      <c r="DO164" s="66"/>
      <c r="DP164" s="66"/>
      <c r="DQ164" s="66"/>
      <c r="DR164" s="66"/>
      <c r="DS164" s="66"/>
      <c r="DT164" s="66"/>
      <c r="DU164" s="66"/>
      <c r="DV164" s="66"/>
      <c r="DW164" s="66"/>
      <c r="DX164" s="66"/>
      <c r="DY164" s="66"/>
      <c r="DZ164" s="66"/>
      <c r="EA164" s="66"/>
      <c r="EB164" s="66"/>
      <c r="EC164" s="66"/>
      <c r="ED164" s="66"/>
      <c r="EE164" s="66"/>
      <c r="EF164" s="66"/>
      <c r="EG164" s="66"/>
      <c r="EH164" s="66"/>
      <c r="EI164" s="66"/>
      <c r="EJ164" s="66"/>
      <c r="EK164" s="66"/>
      <c r="EL164" s="66"/>
      <c r="EM164" s="66"/>
      <c r="EN164" s="66"/>
      <c r="EO164" s="66"/>
      <c r="EP164" s="66"/>
      <c r="EQ164" s="66"/>
      <c r="ER164" s="66"/>
      <c r="ES164" s="66"/>
      <c r="ET164" s="66"/>
      <c r="EU164" s="66"/>
      <c r="EV164" s="66"/>
      <c r="EW164" s="66"/>
      <c r="EX164" s="66"/>
      <c r="EY164" s="66">
        <f>EY162-EY163</f>
        <v>-154508.97999999998</v>
      </c>
      <c r="EZ164" s="66"/>
      <c r="FA164" s="66"/>
      <c r="FB164" s="66"/>
      <c r="FC164" s="66"/>
      <c r="FD164" s="66"/>
      <c r="FE164" s="66"/>
      <c r="FF164" s="66"/>
      <c r="FG164" s="66"/>
      <c r="FH164" s="66"/>
      <c r="FI164" s="66"/>
      <c r="FJ164" s="66"/>
      <c r="FK164" s="66"/>
      <c r="FL164" s="66"/>
      <c r="FM164" s="66"/>
      <c r="FN164" s="66"/>
      <c r="FO164" s="66"/>
      <c r="FP164" s="66"/>
      <c r="FQ164" s="66"/>
      <c r="FR164" s="66"/>
      <c r="FS164" s="66"/>
      <c r="FT164" s="66"/>
      <c r="FU164" s="66"/>
      <c r="FV164" s="66"/>
      <c r="FW164" s="66"/>
      <c r="FX164" s="66"/>
      <c r="FY164" s="7"/>
      <c r="FZ164" s="66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</row>
    <row r="165" spans="1:195" ht="15.75" x14ac:dyDescent="0.25">
      <c r="A165" s="6"/>
      <c r="B165" s="44" t="s">
        <v>678</v>
      </c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66"/>
      <c r="AV165" s="66"/>
      <c r="AW165" s="66"/>
      <c r="AX165" s="66"/>
      <c r="AY165" s="66"/>
      <c r="AZ165" s="66"/>
      <c r="BA165" s="66"/>
      <c r="BB165" s="66"/>
      <c r="BC165" s="66"/>
      <c r="BD165" s="66"/>
      <c r="BE165" s="66"/>
      <c r="BF165" s="66"/>
      <c r="BG165" s="66"/>
      <c r="BH165" s="66"/>
      <c r="BI165" s="66"/>
      <c r="BJ165" s="66"/>
      <c r="BK165" s="66"/>
      <c r="BL165" s="66"/>
      <c r="BM165" s="66"/>
      <c r="BN165" s="66"/>
      <c r="BO165" s="66"/>
      <c r="BP165" s="66"/>
      <c r="BQ165" s="66"/>
      <c r="BR165" s="66"/>
      <c r="BS165" s="66"/>
      <c r="BT165" s="66"/>
      <c r="BU165" s="66"/>
      <c r="BV165" s="66"/>
      <c r="BW165" s="66"/>
      <c r="BX165" s="66"/>
      <c r="BY165" s="66"/>
      <c r="BZ165" s="66"/>
      <c r="CA165" s="66"/>
      <c r="CB165" s="66"/>
      <c r="CC165" s="66"/>
      <c r="CD165" s="66"/>
      <c r="CE165" s="66"/>
      <c r="CF165" s="66"/>
      <c r="CG165" s="66"/>
      <c r="CH165" s="66"/>
      <c r="CI165" s="66"/>
      <c r="CJ165" s="66"/>
      <c r="CK165" s="66"/>
      <c r="CL165" s="66"/>
      <c r="CM165" s="66"/>
      <c r="CN165" s="66"/>
      <c r="CO165" s="66"/>
      <c r="CP165" s="66"/>
      <c r="CQ165" s="66"/>
      <c r="CR165" s="66"/>
      <c r="CS165" s="66"/>
      <c r="CT165" s="66"/>
      <c r="CU165" s="66"/>
      <c r="CV165" s="66"/>
      <c r="CW165" s="66"/>
      <c r="CX165" s="66"/>
      <c r="CY165" s="66"/>
      <c r="CZ165" s="66"/>
      <c r="DA165" s="66"/>
      <c r="DB165" s="66"/>
      <c r="DC165" s="66"/>
      <c r="DD165" s="66"/>
      <c r="DE165" s="66"/>
      <c r="DF165" s="66"/>
      <c r="DG165" s="66"/>
      <c r="DH165" s="66"/>
      <c r="DI165" s="66"/>
      <c r="DJ165" s="66"/>
      <c r="DK165" s="66"/>
      <c r="DL165" s="66"/>
      <c r="DM165" s="66"/>
      <c r="DN165" s="66"/>
      <c r="DO165" s="66"/>
      <c r="DP165" s="66"/>
      <c r="DQ165" s="66"/>
      <c r="DR165" s="66"/>
      <c r="DS165" s="66"/>
      <c r="DT165" s="66"/>
      <c r="DU165" s="66"/>
      <c r="DV165" s="66"/>
      <c r="DW165" s="66"/>
      <c r="DX165" s="66"/>
      <c r="DY165" s="66"/>
      <c r="DZ165" s="66"/>
      <c r="EA165" s="66"/>
      <c r="EB165" s="66"/>
      <c r="EC165" s="66"/>
      <c r="ED165" s="66"/>
      <c r="EE165" s="66"/>
      <c r="EF165" s="66"/>
      <c r="EG165" s="66"/>
      <c r="EH165" s="66"/>
      <c r="EI165" s="66"/>
      <c r="EJ165" s="66"/>
      <c r="EK165" s="66"/>
      <c r="EL165" s="66"/>
      <c r="EM165" s="66"/>
      <c r="EN165" s="66"/>
      <c r="EO165" s="66"/>
      <c r="EP165" s="66"/>
      <c r="EQ165" s="66"/>
      <c r="ER165" s="66"/>
      <c r="ES165" s="66"/>
      <c r="ET165" s="66"/>
      <c r="EU165" s="66"/>
      <c r="EV165" s="66"/>
      <c r="EW165" s="66"/>
      <c r="EX165" s="66"/>
      <c r="EY165" s="66"/>
      <c r="EZ165" s="66"/>
      <c r="FA165" s="66"/>
      <c r="FB165" s="66"/>
      <c r="FC165" s="66"/>
      <c r="FD165" s="66"/>
      <c r="FE165" s="66"/>
      <c r="FF165" s="66"/>
      <c r="FG165" s="66"/>
      <c r="FH165" s="66"/>
      <c r="FI165" s="66"/>
      <c r="FJ165" s="66"/>
      <c r="FK165" s="66"/>
      <c r="FL165" s="66"/>
      <c r="FM165" s="66"/>
      <c r="FN165" s="66"/>
      <c r="FO165" s="66"/>
      <c r="FP165" s="66"/>
      <c r="FQ165" s="66"/>
      <c r="FR165" s="66"/>
      <c r="FS165" s="66"/>
      <c r="FT165" s="66"/>
      <c r="FU165" s="66"/>
      <c r="FV165" s="66"/>
      <c r="FW165" s="66"/>
      <c r="FX165" s="66"/>
      <c r="FY165" s="7"/>
      <c r="FZ165" s="66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</row>
    <row r="166" spans="1:195" x14ac:dyDescent="0.2">
      <c r="A166" s="6" t="s">
        <v>679</v>
      </c>
      <c r="B166" s="7" t="s">
        <v>680</v>
      </c>
      <c r="C166" s="17">
        <f t="shared" ref="C166:BN166" si="182">C29</f>
        <v>1197</v>
      </c>
      <c r="D166" s="17">
        <f t="shared" si="182"/>
        <v>3578</v>
      </c>
      <c r="E166" s="17">
        <f t="shared" si="182"/>
        <v>1512</v>
      </c>
      <c r="F166" s="17">
        <f t="shared" si="182"/>
        <v>1838</v>
      </c>
      <c r="G166" s="17">
        <f t="shared" si="182"/>
        <v>100</v>
      </c>
      <c r="H166" s="17">
        <f t="shared" si="182"/>
        <v>66</v>
      </c>
      <c r="I166" s="17">
        <f t="shared" si="182"/>
        <v>1485</v>
      </c>
      <c r="J166" s="17">
        <f t="shared" si="182"/>
        <v>170</v>
      </c>
      <c r="K166" s="17">
        <f t="shared" si="182"/>
        <v>5</v>
      </c>
      <c r="L166" s="17">
        <f t="shared" si="182"/>
        <v>121</v>
      </c>
      <c r="M166" s="17">
        <f t="shared" si="182"/>
        <v>136</v>
      </c>
      <c r="N166" s="17">
        <f t="shared" si="182"/>
        <v>3818</v>
      </c>
      <c r="O166" s="17">
        <f t="shared" si="182"/>
        <v>310</v>
      </c>
      <c r="P166" s="17">
        <f t="shared" si="182"/>
        <v>17</v>
      </c>
      <c r="Q166" s="17">
        <f t="shared" si="182"/>
        <v>8711</v>
      </c>
      <c r="R166" s="17">
        <f t="shared" si="182"/>
        <v>59</v>
      </c>
      <c r="S166" s="17">
        <f t="shared" si="182"/>
        <v>41</v>
      </c>
      <c r="T166" s="17">
        <f t="shared" si="182"/>
        <v>1</v>
      </c>
      <c r="U166" s="17">
        <f t="shared" si="182"/>
        <v>0</v>
      </c>
      <c r="V166" s="17">
        <f t="shared" si="182"/>
        <v>0</v>
      </c>
      <c r="W166" s="17">
        <f t="shared" si="182"/>
        <v>1</v>
      </c>
      <c r="X166" s="17">
        <f t="shared" si="182"/>
        <v>0</v>
      </c>
      <c r="Y166" s="17">
        <f t="shared" si="182"/>
        <v>0</v>
      </c>
      <c r="Z166" s="17">
        <f t="shared" si="182"/>
        <v>3</v>
      </c>
      <c r="AA166" s="17">
        <f t="shared" si="182"/>
        <v>1983</v>
      </c>
      <c r="AB166" s="17">
        <f t="shared" si="182"/>
        <v>1268</v>
      </c>
      <c r="AC166" s="17">
        <f t="shared" si="182"/>
        <v>23</v>
      </c>
      <c r="AD166" s="17">
        <f t="shared" si="182"/>
        <v>20</v>
      </c>
      <c r="AE166" s="17">
        <f t="shared" si="182"/>
        <v>0</v>
      </c>
      <c r="AF166" s="17">
        <f t="shared" si="182"/>
        <v>4</v>
      </c>
      <c r="AG166" s="17">
        <f t="shared" si="182"/>
        <v>8</v>
      </c>
      <c r="AH166" s="17">
        <f t="shared" si="182"/>
        <v>0</v>
      </c>
      <c r="AI166" s="17">
        <f t="shared" si="182"/>
        <v>0</v>
      </c>
      <c r="AJ166" s="17">
        <f t="shared" si="182"/>
        <v>1</v>
      </c>
      <c r="AK166" s="17">
        <f t="shared" si="182"/>
        <v>1</v>
      </c>
      <c r="AL166" s="17">
        <f t="shared" si="182"/>
        <v>7</v>
      </c>
      <c r="AM166" s="17">
        <f t="shared" si="182"/>
        <v>0</v>
      </c>
      <c r="AN166" s="17">
        <f t="shared" si="182"/>
        <v>0</v>
      </c>
      <c r="AO166" s="17">
        <f t="shared" si="182"/>
        <v>136</v>
      </c>
      <c r="AP166" s="17">
        <f t="shared" si="182"/>
        <v>12625</v>
      </c>
      <c r="AQ166" s="17">
        <f t="shared" si="182"/>
        <v>0</v>
      </c>
      <c r="AR166" s="17">
        <f t="shared" si="182"/>
        <v>1642</v>
      </c>
      <c r="AS166" s="17">
        <f t="shared" si="182"/>
        <v>1133</v>
      </c>
      <c r="AT166" s="17">
        <f t="shared" si="182"/>
        <v>23</v>
      </c>
      <c r="AU166" s="17">
        <f t="shared" si="182"/>
        <v>8</v>
      </c>
      <c r="AV166" s="17">
        <f t="shared" si="182"/>
        <v>8</v>
      </c>
      <c r="AW166" s="17">
        <f t="shared" si="182"/>
        <v>1</v>
      </c>
      <c r="AX166" s="17">
        <f t="shared" si="182"/>
        <v>5</v>
      </c>
      <c r="AY166" s="17">
        <f t="shared" si="182"/>
        <v>8</v>
      </c>
      <c r="AZ166" s="17">
        <f t="shared" si="182"/>
        <v>877</v>
      </c>
      <c r="BA166" s="17">
        <f t="shared" si="182"/>
        <v>133</v>
      </c>
      <c r="BB166" s="17">
        <f t="shared" si="182"/>
        <v>230</v>
      </c>
      <c r="BC166" s="17">
        <f t="shared" si="182"/>
        <v>1073</v>
      </c>
      <c r="BD166" s="17">
        <f t="shared" si="182"/>
        <v>49</v>
      </c>
      <c r="BE166" s="17">
        <f t="shared" si="182"/>
        <v>4</v>
      </c>
      <c r="BF166" s="17">
        <f t="shared" si="182"/>
        <v>377</v>
      </c>
      <c r="BG166" s="17">
        <f t="shared" si="182"/>
        <v>66</v>
      </c>
      <c r="BH166" s="17">
        <f t="shared" si="182"/>
        <v>13</v>
      </c>
      <c r="BI166" s="17">
        <f t="shared" si="182"/>
        <v>9</v>
      </c>
      <c r="BJ166" s="17">
        <f t="shared" si="182"/>
        <v>88</v>
      </c>
      <c r="BK166" s="17">
        <f t="shared" si="182"/>
        <v>624</v>
      </c>
      <c r="BL166" s="17">
        <f t="shared" si="182"/>
        <v>3</v>
      </c>
      <c r="BM166" s="17">
        <f t="shared" si="182"/>
        <v>6</v>
      </c>
      <c r="BN166" s="17">
        <f t="shared" si="182"/>
        <v>21</v>
      </c>
      <c r="BO166" s="17">
        <f t="shared" ref="BO166:DZ166" si="183">BO29</f>
        <v>13</v>
      </c>
      <c r="BP166" s="17">
        <f t="shared" si="183"/>
        <v>0</v>
      </c>
      <c r="BQ166" s="17">
        <f t="shared" si="183"/>
        <v>1097</v>
      </c>
      <c r="BR166" s="17">
        <f t="shared" si="183"/>
        <v>640</v>
      </c>
      <c r="BS166" s="17">
        <f t="shared" si="183"/>
        <v>145</v>
      </c>
      <c r="BT166" s="17">
        <f t="shared" si="183"/>
        <v>4</v>
      </c>
      <c r="BU166" s="17">
        <f t="shared" si="183"/>
        <v>34</v>
      </c>
      <c r="BV166" s="17">
        <f t="shared" si="183"/>
        <v>62</v>
      </c>
      <c r="BW166" s="17">
        <f t="shared" si="183"/>
        <v>108</v>
      </c>
      <c r="BX166" s="17">
        <f t="shared" si="183"/>
        <v>0</v>
      </c>
      <c r="BY166" s="17">
        <f t="shared" si="183"/>
        <v>3</v>
      </c>
      <c r="BZ166" s="17">
        <f t="shared" si="183"/>
        <v>0</v>
      </c>
      <c r="CA166" s="17">
        <f t="shared" si="183"/>
        <v>3</v>
      </c>
      <c r="CB166" s="17">
        <f t="shared" si="183"/>
        <v>2658</v>
      </c>
      <c r="CC166" s="17">
        <f t="shared" si="183"/>
        <v>0</v>
      </c>
      <c r="CD166" s="17">
        <f t="shared" si="183"/>
        <v>3</v>
      </c>
      <c r="CE166" s="17">
        <f t="shared" si="183"/>
        <v>1</v>
      </c>
      <c r="CF166" s="17">
        <f t="shared" si="183"/>
        <v>0</v>
      </c>
      <c r="CG166" s="17">
        <f t="shared" si="183"/>
        <v>15</v>
      </c>
      <c r="CH166" s="17">
        <f t="shared" si="183"/>
        <v>10</v>
      </c>
      <c r="CI166" s="17">
        <f t="shared" si="183"/>
        <v>69</v>
      </c>
      <c r="CJ166" s="17">
        <f t="shared" si="183"/>
        <v>155</v>
      </c>
      <c r="CK166" s="17">
        <f t="shared" si="183"/>
        <v>140</v>
      </c>
      <c r="CL166" s="17">
        <f t="shared" si="183"/>
        <v>29</v>
      </c>
      <c r="CM166" s="17">
        <f t="shared" si="183"/>
        <v>14</v>
      </c>
      <c r="CN166" s="17">
        <f t="shared" si="183"/>
        <v>1074</v>
      </c>
      <c r="CO166" s="17">
        <f t="shared" si="183"/>
        <v>323</v>
      </c>
      <c r="CP166" s="17">
        <f t="shared" si="183"/>
        <v>90</v>
      </c>
      <c r="CQ166" s="17">
        <f t="shared" si="183"/>
        <v>6</v>
      </c>
      <c r="CR166" s="17">
        <f t="shared" si="183"/>
        <v>1</v>
      </c>
      <c r="CS166" s="17">
        <f t="shared" si="183"/>
        <v>4</v>
      </c>
      <c r="CT166" s="17">
        <f t="shared" si="183"/>
        <v>1</v>
      </c>
      <c r="CU166" s="17">
        <f t="shared" si="183"/>
        <v>5</v>
      </c>
      <c r="CV166" s="17">
        <f t="shared" si="183"/>
        <v>0</v>
      </c>
      <c r="CW166" s="17">
        <f t="shared" si="183"/>
        <v>1</v>
      </c>
      <c r="CX166" s="17">
        <f t="shared" si="183"/>
        <v>24</v>
      </c>
      <c r="CY166" s="17">
        <f t="shared" si="183"/>
        <v>0</v>
      </c>
      <c r="CZ166" s="17">
        <f t="shared" si="183"/>
        <v>39</v>
      </c>
      <c r="DA166" s="17">
        <f t="shared" si="183"/>
        <v>0</v>
      </c>
      <c r="DB166" s="17">
        <f t="shared" si="183"/>
        <v>4</v>
      </c>
      <c r="DC166" s="17">
        <f t="shared" si="183"/>
        <v>0</v>
      </c>
      <c r="DD166" s="17">
        <f t="shared" si="183"/>
        <v>2</v>
      </c>
      <c r="DE166" s="17">
        <f t="shared" si="183"/>
        <v>0</v>
      </c>
      <c r="DF166" s="17">
        <f t="shared" si="183"/>
        <v>482</v>
      </c>
      <c r="DG166" s="17">
        <f t="shared" si="183"/>
        <v>0</v>
      </c>
      <c r="DH166" s="17">
        <f t="shared" si="183"/>
        <v>94</v>
      </c>
      <c r="DI166" s="17">
        <f t="shared" si="183"/>
        <v>46</v>
      </c>
      <c r="DJ166" s="17">
        <f t="shared" si="183"/>
        <v>12</v>
      </c>
      <c r="DK166" s="17">
        <f t="shared" si="183"/>
        <v>21</v>
      </c>
      <c r="DL166" s="17">
        <f t="shared" si="183"/>
        <v>301</v>
      </c>
      <c r="DM166" s="17">
        <f t="shared" si="183"/>
        <v>0</v>
      </c>
      <c r="DN166" s="17">
        <f t="shared" si="183"/>
        <v>89</v>
      </c>
      <c r="DO166" s="17">
        <f t="shared" si="183"/>
        <v>535</v>
      </c>
      <c r="DP166" s="17">
        <f t="shared" si="183"/>
        <v>0</v>
      </c>
      <c r="DQ166" s="17">
        <f t="shared" si="183"/>
        <v>53</v>
      </c>
      <c r="DR166" s="17">
        <f t="shared" si="183"/>
        <v>20</v>
      </c>
      <c r="DS166" s="17">
        <f t="shared" si="183"/>
        <v>19</v>
      </c>
      <c r="DT166" s="17">
        <f t="shared" si="183"/>
        <v>4</v>
      </c>
      <c r="DU166" s="17">
        <f t="shared" si="183"/>
        <v>2</v>
      </c>
      <c r="DV166" s="17">
        <f t="shared" si="183"/>
        <v>1</v>
      </c>
      <c r="DW166" s="17">
        <f t="shared" si="183"/>
        <v>0</v>
      </c>
      <c r="DX166" s="17">
        <f t="shared" si="183"/>
        <v>13</v>
      </c>
      <c r="DY166" s="17">
        <f t="shared" si="183"/>
        <v>2</v>
      </c>
      <c r="DZ166" s="17">
        <f t="shared" si="183"/>
        <v>2</v>
      </c>
      <c r="EA166" s="17">
        <f t="shared" ref="EA166:FX166" si="184">EA29</f>
        <v>6</v>
      </c>
      <c r="EB166" s="17">
        <f t="shared" si="184"/>
        <v>79</v>
      </c>
      <c r="EC166" s="17">
        <f t="shared" si="184"/>
        <v>3</v>
      </c>
      <c r="ED166" s="17">
        <f t="shared" si="184"/>
        <v>52</v>
      </c>
      <c r="EE166" s="17">
        <f t="shared" si="184"/>
        <v>16</v>
      </c>
      <c r="EF166" s="17">
        <f t="shared" si="184"/>
        <v>47</v>
      </c>
      <c r="EG166" s="17">
        <f t="shared" si="184"/>
        <v>31</v>
      </c>
      <c r="EH166" s="17">
        <f t="shared" si="184"/>
        <v>2</v>
      </c>
      <c r="EI166" s="17">
        <f t="shared" si="184"/>
        <v>378</v>
      </c>
      <c r="EJ166" s="17">
        <f t="shared" si="184"/>
        <v>177</v>
      </c>
      <c r="EK166" s="17">
        <f t="shared" si="184"/>
        <v>12</v>
      </c>
      <c r="EL166" s="17">
        <f t="shared" si="184"/>
        <v>1</v>
      </c>
      <c r="EM166" s="17">
        <f t="shared" si="184"/>
        <v>2</v>
      </c>
      <c r="EN166" s="17">
        <f t="shared" si="184"/>
        <v>18</v>
      </c>
      <c r="EO166" s="17">
        <f t="shared" si="184"/>
        <v>0</v>
      </c>
      <c r="EP166" s="17">
        <f t="shared" si="184"/>
        <v>5</v>
      </c>
      <c r="EQ166" s="17">
        <f t="shared" si="184"/>
        <v>139</v>
      </c>
      <c r="ER166" s="17">
        <f t="shared" si="184"/>
        <v>7</v>
      </c>
      <c r="ES166" s="17">
        <f t="shared" si="184"/>
        <v>2</v>
      </c>
      <c r="ET166" s="17">
        <f t="shared" si="184"/>
        <v>2</v>
      </c>
      <c r="EU166" s="17">
        <f t="shared" si="184"/>
        <v>101</v>
      </c>
      <c r="EV166" s="17">
        <f t="shared" si="184"/>
        <v>10</v>
      </c>
      <c r="EW166" s="17">
        <f t="shared" si="184"/>
        <v>75</v>
      </c>
      <c r="EX166" s="17">
        <f t="shared" si="184"/>
        <v>0</v>
      </c>
      <c r="EY166" s="17">
        <f t="shared" si="184"/>
        <v>12</v>
      </c>
      <c r="EZ166" s="17">
        <f t="shared" si="184"/>
        <v>0</v>
      </c>
      <c r="FA166" s="17">
        <f t="shared" si="184"/>
        <v>581</v>
      </c>
      <c r="FB166" s="17">
        <f t="shared" si="184"/>
        <v>0</v>
      </c>
      <c r="FC166" s="17">
        <f t="shared" si="184"/>
        <v>34</v>
      </c>
      <c r="FD166" s="17">
        <f t="shared" si="184"/>
        <v>6</v>
      </c>
      <c r="FE166" s="17">
        <f t="shared" si="184"/>
        <v>5</v>
      </c>
      <c r="FF166" s="17">
        <f t="shared" si="184"/>
        <v>0</v>
      </c>
      <c r="FG166" s="17">
        <f t="shared" si="184"/>
        <v>1</v>
      </c>
      <c r="FH166" s="17">
        <f t="shared" si="184"/>
        <v>0</v>
      </c>
      <c r="FI166" s="17">
        <f t="shared" si="184"/>
        <v>170</v>
      </c>
      <c r="FJ166" s="17">
        <f t="shared" si="184"/>
        <v>73</v>
      </c>
      <c r="FK166" s="17">
        <f t="shared" si="184"/>
        <v>242</v>
      </c>
      <c r="FL166" s="17">
        <f t="shared" si="184"/>
        <v>119</v>
      </c>
      <c r="FM166" s="17">
        <f t="shared" si="184"/>
        <v>65</v>
      </c>
      <c r="FN166" s="17">
        <f t="shared" si="184"/>
        <v>2672</v>
      </c>
      <c r="FO166" s="17">
        <f t="shared" si="184"/>
        <v>37</v>
      </c>
      <c r="FP166" s="17">
        <f t="shared" si="184"/>
        <v>277</v>
      </c>
      <c r="FQ166" s="17">
        <f t="shared" si="184"/>
        <v>55</v>
      </c>
      <c r="FR166" s="17">
        <f t="shared" si="184"/>
        <v>0</v>
      </c>
      <c r="FS166" s="17">
        <f t="shared" si="184"/>
        <v>1</v>
      </c>
      <c r="FT166" s="17">
        <f t="shared" si="184"/>
        <v>0</v>
      </c>
      <c r="FU166" s="17">
        <f t="shared" si="184"/>
        <v>130</v>
      </c>
      <c r="FV166" s="17">
        <f t="shared" si="184"/>
        <v>76</v>
      </c>
      <c r="FW166" s="17">
        <f t="shared" si="184"/>
        <v>7</v>
      </c>
      <c r="FX166" s="17">
        <f t="shared" si="184"/>
        <v>0</v>
      </c>
      <c r="FY166" s="7"/>
      <c r="FZ166" s="66">
        <f>SUM(C166:FY166)</f>
        <v>59847</v>
      </c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</row>
    <row r="167" spans="1:195" x14ac:dyDescent="0.2">
      <c r="A167" s="6" t="s">
        <v>681</v>
      </c>
      <c r="B167" s="7" t="s">
        <v>682</v>
      </c>
      <c r="C167" s="66">
        <f t="shared" ref="C167:BN167" si="185">C124</f>
        <v>8922.6742689828825</v>
      </c>
      <c r="D167" s="66">
        <f t="shared" si="185"/>
        <v>8954.8145109100005</v>
      </c>
      <c r="E167" s="66">
        <f t="shared" si="185"/>
        <v>8847.6342439599994</v>
      </c>
      <c r="F167" s="66">
        <f t="shared" si="185"/>
        <v>8873.88731611</v>
      </c>
      <c r="G167" s="66">
        <f t="shared" si="185"/>
        <v>9499.0151317399996</v>
      </c>
      <c r="H167" s="66">
        <f t="shared" si="185"/>
        <v>9482.1326437900007</v>
      </c>
      <c r="I167" s="66">
        <f t="shared" si="185"/>
        <v>8864.8084417499995</v>
      </c>
      <c r="J167" s="66">
        <f t="shared" si="185"/>
        <v>8470.4902834099994</v>
      </c>
      <c r="K167" s="66">
        <f t="shared" si="185"/>
        <v>12407.0173672</v>
      </c>
      <c r="L167" s="66">
        <f t="shared" si="185"/>
        <v>9188.7860059199993</v>
      </c>
      <c r="M167" s="66">
        <f t="shared" si="185"/>
        <v>9680.5616071700006</v>
      </c>
      <c r="N167" s="66">
        <f t="shared" si="185"/>
        <v>9217.4047513599999</v>
      </c>
      <c r="O167" s="66">
        <f t="shared" si="185"/>
        <v>8997.4933298399992</v>
      </c>
      <c r="P167" s="66">
        <f t="shared" si="185"/>
        <v>13192.102664399999</v>
      </c>
      <c r="Q167" s="66">
        <f t="shared" si="185"/>
        <v>9082.7430895899997</v>
      </c>
      <c r="R167" s="66">
        <f t="shared" si="185"/>
        <v>8846.2477390299991</v>
      </c>
      <c r="S167" s="66">
        <f t="shared" si="185"/>
        <v>9083.4317553000001</v>
      </c>
      <c r="T167" s="66">
        <f t="shared" si="185"/>
        <v>15652.67260552</v>
      </c>
      <c r="U167" s="66">
        <f t="shared" si="185"/>
        <v>18060.846823849999</v>
      </c>
      <c r="V167" s="66">
        <f t="shared" si="185"/>
        <v>11859.405339819999</v>
      </c>
      <c r="W167" s="66">
        <f t="shared" si="185"/>
        <v>15569.38738633</v>
      </c>
      <c r="X167" s="66">
        <f t="shared" si="185"/>
        <v>18334.072341489999</v>
      </c>
      <c r="Y167" s="66">
        <f t="shared" si="185"/>
        <v>8943.1434113600008</v>
      </c>
      <c r="Z167" s="66">
        <f t="shared" si="185"/>
        <v>12871.35947768</v>
      </c>
      <c r="AA167" s="66">
        <f t="shared" si="185"/>
        <v>9022.1453417899993</v>
      </c>
      <c r="AB167" s="66">
        <f t="shared" si="185"/>
        <v>9223.1520515600005</v>
      </c>
      <c r="AC167" s="66">
        <f t="shared" si="185"/>
        <v>9328.4611280000008</v>
      </c>
      <c r="AD167" s="66">
        <f t="shared" si="185"/>
        <v>9014.0655933899998</v>
      </c>
      <c r="AE167" s="66">
        <f t="shared" si="185"/>
        <v>16726.025830220002</v>
      </c>
      <c r="AF167" s="66">
        <f t="shared" si="185"/>
        <v>15182.613117110001</v>
      </c>
      <c r="AG167" s="66">
        <f t="shared" si="185"/>
        <v>10144.644380170001</v>
      </c>
      <c r="AH167" s="66">
        <f t="shared" si="185"/>
        <v>8847.8836541199998</v>
      </c>
      <c r="AI167" s="66">
        <f t="shared" si="185"/>
        <v>11049.45264861</v>
      </c>
      <c r="AJ167" s="66">
        <f t="shared" si="185"/>
        <v>15589.316381230001</v>
      </c>
      <c r="AK167" s="66">
        <f t="shared" si="185"/>
        <v>13788.461575650001</v>
      </c>
      <c r="AL167" s="66">
        <f t="shared" si="185"/>
        <v>12081.532707529999</v>
      </c>
      <c r="AM167" s="66">
        <f t="shared" si="185"/>
        <v>9998.7921295899996</v>
      </c>
      <c r="AN167" s="66">
        <f t="shared" si="185"/>
        <v>11427.750810220001</v>
      </c>
      <c r="AO167" s="66">
        <f t="shared" si="185"/>
        <v>8709.0909724699995</v>
      </c>
      <c r="AP167" s="66">
        <f t="shared" si="185"/>
        <v>9089.4761726800007</v>
      </c>
      <c r="AQ167" s="66">
        <f t="shared" si="185"/>
        <v>13673.57027919</v>
      </c>
      <c r="AR167" s="66">
        <f t="shared" si="185"/>
        <v>9089.4761726800007</v>
      </c>
      <c r="AS167" s="66">
        <f t="shared" si="185"/>
        <v>9538.5966222700008</v>
      </c>
      <c r="AT167" s="66">
        <f t="shared" si="185"/>
        <v>9252.40892781</v>
      </c>
      <c r="AU167" s="66">
        <f t="shared" si="185"/>
        <v>13487.53921631</v>
      </c>
      <c r="AV167" s="66">
        <f t="shared" si="185"/>
        <v>12512.69004971</v>
      </c>
      <c r="AW167" s="66">
        <f t="shared" si="185"/>
        <v>13557.689057670001</v>
      </c>
      <c r="AX167" s="66">
        <f t="shared" si="185"/>
        <v>18950.832238030001</v>
      </c>
      <c r="AY167" s="66">
        <f t="shared" si="185"/>
        <v>10638.561487139999</v>
      </c>
      <c r="AZ167" s="66">
        <f t="shared" si="185"/>
        <v>8816.8302028300004</v>
      </c>
      <c r="BA167" s="66">
        <f t="shared" si="185"/>
        <v>8613.5952517500009</v>
      </c>
      <c r="BB167" s="66">
        <f t="shared" si="185"/>
        <v>8678.2760006499993</v>
      </c>
      <c r="BC167" s="66">
        <f t="shared" si="185"/>
        <v>8832.6949833599992</v>
      </c>
      <c r="BD167" s="66">
        <f t="shared" si="185"/>
        <v>8852.1163137500007</v>
      </c>
      <c r="BE167" s="66">
        <f t="shared" si="185"/>
        <v>9384.1246018799993</v>
      </c>
      <c r="BF167" s="66">
        <f t="shared" si="185"/>
        <v>8894.3305931399991</v>
      </c>
      <c r="BG167" s="66">
        <f t="shared" si="185"/>
        <v>9425.6778917699994</v>
      </c>
      <c r="BH167" s="66">
        <f t="shared" si="185"/>
        <v>10237.33934739</v>
      </c>
      <c r="BI167" s="66">
        <f t="shared" si="185"/>
        <v>13064.883889139999</v>
      </c>
      <c r="BJ167" s="66">
        <f t="shared" si="185"/>
        <v>8945.2870123400007</v>
      </c>
      <c r="BK167" s="66">
        <f t="shared" si="185"/>
        <v>8837.7213600800005</v>
      </c>
      <c r="BL167" s="66">
        <f t="shared" si="185"/>
        <v>15710.28751634</v>
      </c>
      <c r="BM167" s="66">
        <f t="shared" si="185"/>
        <v>12376.5476973</v>
      </c>
      <c r="BN167" s="66">
        <f t="shared" si="185"/>
        <v>8491.6873205699994</v>
      </c>
      <c r="BO167" s="66">
        <f t="shared" ref="BO167:DZ167" si="186">BO124</f>
        <v>8896.0298487199998</v>
      </c>
      <c r="BP167" s="66">
        <f t="shared" si="186"/>
        <v>14425.0721113</v>
      </c>
      <c r="BQ167" s="66">
        <f t="shared" si="186"/>
        <v>9468.66778849</v>
      </c>
      <c r="BR167" s="66">
        <f t="shared" si="186"/>
        <v>8792.9996917099998</v>
      </c>
      <c r="BS167" s="66">
        <f t="shared" si="186"/>
        <v>9486.07921007</v>
      </c>
      <c r="BT167" s="66">
        <f t="shared" si="186"/>
        <v>10969.568977589999</v>
      </c>
      <c r="BU167" s="66">
        <f t="shared" si="186"/>
        <v>11232.72263634</v>
      </c>
      <c r="BV167" s="66">
        <f t="shared" si="186"/>
        <v>9284.1496157199999</v>
      </c>
      <c r="BW167" s="66">
        <f t="shared" si="186"/>
        <v>9154.3192265100006</v>
      </c>
      <c r="BX167" s="66">
        <f t="shared" si="186"/>
        <v>19527.140815489998</v>
      </c>
      <c r="BY167" s="66">
        <f t="shared" si="186"/>
        <v>9472.7815301999999</v>
      </c>
      <c r="BZ167" s="66">
        <f t="shared" si="186"/>
        <v>13634.130708410001</v>
      </c>
      <c r="CA167" s="66">
        <f t="shared" si="186"/>
        <v>16176.57861379</v>
      </c>
      <c r="CB167" s="66">
        <f t="shared" si="186"/>
        <v>9015.4122587000002</v>
      </c>
      <c r="CC167" s="66">
        <f t="shared" si="186"/>
        <v>14158.02855074</v>
      </c>
      <c r="CD167" s="66">
        <f t="shared" si="186"/>
        <v>16850.857274130001</v>
      </c>
      <c r="CE167" s="66">
        <f t="shared" si="186"/>
        <v>15520.7502341</v>
      </c>
      <c r="CF167" s="66">
        <f t="shared" si="186"/>
        <v>15180.985106980001</v>
      </c>
      <c r="CG167" s="66">
        <f t="shared" si="186"/>
        <v>13586.56433198</v>
      </c>
      <c r="CH167" s="66">
        <f t="shared" si="186"/>
        <v>16631.226313349998</v>
      </c>
      <c r="CI167" s="66">
        <f t="shared" si="186"/>
        <v>9122.1755602400008</v>
      </c>
      <c r="CJ167" s="66">
        <f t="shared" si="186"/>
        <v>9446.8379748900006</v>
      </c>
      <c r="CK167" s="66">
        <f t="shared" si="186"/>
        <v>9120.3055093599996</v>
      </c>
      <c r="CL167" s="66">
        <f t="shared" si="186"/>
        <v>9571.4608478699993</v>
      </c>
      <c r="CM167" s="66">
        <f t="shared" si="186"/>
        <v>10003.727960120001</v>
      </c>
      <c r="CN167" s="66">
        <f t="shared" si="186"/>
        <v>8685.4911873700003</v>
      </c>
      <c r="CO167" s="66">
        <f t="shared" si="186"/>
        <v>8673.68113644</v>
      </c>
      <c r="CP167" s="66">
        <f t="shared" si="186"/>
        <v>9617.7372217899992</v>
      </c>
      <c r="CQ167" s="66">
        <f t="shared" si="186"/>
        <v>9377.6718806099998</v>
      </c>
      <c r="CR167" s="66">
        <f t="shared" si="186"/>
        <v>13851.39632371</v>
      </c>
      <c r="CS167" s="66">
        <f t="shared" si="186"/>
        <v>11286.679029880001</v>
      </c>
      <c r="CT167" s="66">
        <f t="shared" si="186"/>
        <v>16662.071731920001</v>
      </c>
      <c r="CU167" s="66">
        <f t="shared" si="186"/>
        <v>8996.52733773</v>
      </c>
      <c r="CV167" s="66">
        <f t="shared" si="186"/>
        <v>17504.007597579999</v>
      </c>
      <c r="CW167" s="66">
        <f t="shared" si="186"/>
        <v>14518.276185410001</v>
      </c>
      <c r="CX167" s="66">
        <f t="shared" si="186"/>
        <v>9994.6735014999995</v>
      </c>
      <c r="CY167" s="66">
        <f t="shared" si="186"/>
        <v>18486.25087788</v>
      </c>
      <c r="CZ167" s="66">
        <f t="shared" si="186"/>
        <v>8766.8300945200008</v>
      </c>
      <c r="DA167" s="66">
        <f t="shared" si="186"/>
        <v>14375.9690572</v>
      </c>
      <c r="DB167" s="66">
        <f t="shared" si="186"/>
        <v>12069.1175852</v>
      </c>
      <c r="DC167" s="66">
        <f t="shared" si="186"/>
        <v>16072.04331868</v>
      </c>
      <c r="DD167" s="66">
        <f t="shared" si="186"/>
        <v>15682.94397957</v>
      </c>
      <c r="DE167" s="66">
        <f t="shared" si="186"/>
        <v>11066.476527340001</v>
      </c>
      <c r="DF167" s="66">
        <f t="shared" si="186"/>
        <v>8414.9715326000005</v>
      </c>
      <c r="DG167" s="66">
        <f t="shared" si="186"/>
        <v>18265.551286909998</v>
      </c>
      <c r="DH167" s="66">
        <f t="shared" si="186"/>
        <v>8588.7681956199995</v>
      </c>
      <c r="DI167" s="66">
        <f t="shared" si="186"/>
        <v>8546.5042036300001</v>
      </c>
      <c r="DJ167" s="66">
        <f t="shared" si="186"/>
        <v>9763.1850629</v>
      </c>
      <c r="DK167" s="66">
        <f t="shared" si="186"/>
        <v>10021.30279419</v>
      </c>
      <c r="DL167" s="66">
        <f t="shared" si="186"/>
        <v>8921.1937346899995</v>
      </c>
      <c r="DM167" s="66">
        <f t="shared" si="186"/>
        <v>14387.177450470001</v>
      </c>
      <c r="DN167" s="66">
        <f t="shared" si="186"/>
        <v>9231.5994127499998</v>
      </c>
      <c r="DO167" s="66">
        <f t="shared" si="186"/>
        <v>8784.4704823299999</v>
      </c>
      <c r="DP167" s="66">
        <f t="shared" si="186"/>
        <v>14782.7304437</v>
      </c>
      <c r="DQ167" s="66">
        <f t="shared" si="186"/>
        <v>9650.0726417999995</v>
      </c>
      <c r="DR167" s="66">
        <f t="shared" si="186"/>
        <v>8916.8216261500002</v>
      </c>
      <c r="DS167" s="66">
        <f t="shared" si="186"/>
        <v>9407.0647017299998</v>
      </c>
      <c r="DT167" s="66">
        <f t="shared" si="186"/>
        <v>15823.87409261</v>
      </c>
      <c r="DU167" s="66">
        <f t="shared" si="186"/>
        <v>10882.65523586</v>
      </c>
      <c r="DV167" s="66">
        <f t="shared" si="186"/>
        <v>13825.132520429999</v>
      </c>
      <c r="DW167" s="66">
        <f t="shared" si="186"/>
        <v>11622.786421070001</v>
      </c>
      <c r="DX167" s="66">
        <f t="shared" si="186"/>
        <v>17270.92342829</v>
      </c>
      <c r="DY167" s="66">
        <f t="shared" si="186"/>
        <v>13025.05483024</v>
      </c>
      <c r="DZ167" s="66">
        <f t="shared" si="186"/>
        <v>10083.885192010001</v>
      </c>
      <c r="EA167" s="66">
        <f t="shared" ref="EA167:FX167" si="187">EA124</f>
        <v>10258.431843570001</v>
      </c>
      <c r="EB167" s="66">
        <f t="shared" si="187"/>
        <v>9589.6994556999998</v>
      </c>
      <c r="EC167" s="66">
        <f t="shared" si="187"/>
        <v>11281.543042990001</v>
      </c>
      <c r="ED167" s="66">
        <f t="shared" si="187"/>
        <v>12252.698413579999</v>
      </c>
      <c r="EE167" s="66">
        <f t="shared" si="187"/>
        <v>14404.90136324</v>
      </c>
      <c r="EF167" s="66">
        <f t="shared" si="187"/>
        <v>8815.2149776900005</v>
      </c>
      <c r="EG167" s="66">
        <f t="shared" si="187"/>
        <v>11446.196268420001</v>
      </c>
      <c r="EH167" s="66">
        <f t="shared" si="187"/>
        <v>12360.16913036</v>
      </c>
      <c r="EI167" s="66">
        <f t="shared" si="187"/>
        <v>8608.1328986000008</v>
      </c>
      <c r="EJ167" s="66">
        <f t="shared" si="187"/>
        <v>8522.2559577400007</v>
      </c>
      <c r="EK167" s="66">
        <f t="shared" si="187"/>
        <v>9499.2569546300001</v>
      </c>
      <c r="EL167" s="66">
        <f t="shared" si="187"/>
        <v>9695.2803183399992</v>
      </c>
      <c r="EM167" s="66">
        <f t="shared" si="187"/>
        <v>10264.862428029999</v>
      </c>
      <c r="EN167" s="66">
        <f t="shared" si="187"/>
        <v>8917.2370196299998</v>
      </c>
      <c r="EO167" s="66">
        <f t="shared" si="187"/>
        <v>11080.863434000001</v>
      </c>
      <c r="EP167" s="66">
        <f t="shared" si="187"/>
        <v>11546.856092280001</v>
      </c>
      <c r="EQ167" s="66">
        <f t="shared" si="187"/>
        <v>9331.5687720799997</v>
      </c>
      <c r="ER167" s="66">
        <f t="shared" si="187"/>
        <v>12894.705672210001</v>
      </c>
      <c r="ES167" s="66">
        <f t="shared" si="187"/>
        <v>15218.83504211</v>
      </c>
      <c r="ET167" s="66">
        <f t="shared" si="187"/>
        <v>15153.479399309999</v>
      </c>
      <c r="EU167" s="66">
        <f t="shared" si="187"/>
        <v>9369.8926407100007</v>
      </c>
      <c r="EV167" s="66">
        <f t="shared" si="187"/>
        <v>18675.153741149999</v>
      </c>
      <c r="EW167" s="66">
        <f t="shared" si="187"/>
        <v>12413.222189120001</v>
      </c>
      <c r="EX167" s="66">
        <f t="shared" si="187"/>
        <v>15984.877087880001</v>
      </c>
      <c r="EY167" s="66">
        <f t="shared" si="187"/>
        <v>9276.7461002700002</v>
      </c>
      <c r="EZ167" s="66">
        <f t="shared" si="187"/>
        <v>16032.448309290001</v>
      </c>
      <c r="FA167" s="66">
        <f t="shared" si="187"/>
        <v>9566.6762404300007</v>
      </c>
      <c r="FB167" s="66">
        <f t="shared" si="187"/>
        <v>11521.2246369</v>
      </c>
      <c r="FC167" s="66">
        <f t="shared" si="187"/>
        <v>8968.3851955299997</v>
      </c>
      <c r="FD167" s="66">
        <f t="shared" si="187"/>
        <v>10599.748499359999</v>
      </c>
      <c r="FE167" s="66">
        <f t="shared" si="187"/>
        <v>17397.452961120001</v>
      </c>
      <c r="FF167" s="66">
        <f t="shared" si="187"/>
        <v>14136.617602869999</v>
      </c>
      <c r="FG167" s="66">
        <f t="shared" si="187"/>
        <v>16829.274739230001</v>
      </c>
      <c r="FH167" s="66">
        <f t="shared" si="187"/>
        <v>17791.32695766</v>
      </c>
      <c r="FI167" s="66">
        <f t="shared" si="187"/>
        <v>8946.5045231000004</v>
      </c>
      <c r="FJ167" s="66">
        <f t="shared" si="187"/>
        <v>8807.3121669299999</v>
      </c>
      <c r="FK167" s="66">
        <f t="shared" si="187"/>
        <v>8802.2439738899993</v>
      </c>
      <c r="FL167" s="66">
        <f t="shared" si="187"/>
        <v>8585.6659767100009</v>
      </c>
      <c r="FM167" s="66">
        <f t="shared" si="187"/>
        <v>8627.9139187399996</v>
      </c>
      <c r="FN167" s="66">
        <f t="shared" si="187"/>
        <v>8669.7231251600006</v>
      </c>
      <c r="FO167" s="66">
        <f t="shared" si="187"/>
        <v>9257.8890735700006</v>
      </c>
      <c r="FP167" s="66">
        <f t="shared" si="187"/>
        <v>8948.899034</v>
      </c>
      <c r="FQ167" s="66">
        <f t="shared" si="187"/>
        <v>9230.7700731500008</v>
      </c>
      <c r="FR167" s="66">
        <f t="shared" si="187"/>
        <v>15336.97112944</v>
      </c>
      <c r="FS167" s="66">
        <f t="shared" si="187"/>
        <v>14664.50683944</v>
      </c>
      <c r="FT167" s="66">
        <f t="shared" si="187"/>
        <v>18704.300277539998</v>
      </c>
      <c r="FU167" s="66">
        <f t="shared" si="187"/>
        <v>9726.4021411499998</v>
      </c>
      <c r="FV167" s="66">
        <f t="shared" si="187"/>
        <v>9606.6993837099999</v>
      </c>
      <c r="FW167" s="66">
        <f t="shared" si="187"/>
        <v>15091.42644949</v>
      </c>
      <c r="FX167" s="66">
        <f t="shared" si="187"/>
        <v>19752.482367649998</v>
      </c>
      <c r="FY167" s="7"/>
      <c r="FZ167" s="66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</row>
    <row r="168" spans="1:195" x14ac:dyDescent="0.2">
      <c r="A168" s="6" t="s">
        <v>683</v>
      </c>
      <c r="B168" s="7" t="s">
        <v>684</v>
      </c>
      <c r="C168" s="66">
        <f>C167*0.08</f>
        <v>713.8139415186306</v>
      </c>
      <c r="D168" s="66">
        <f t="shared" ref="D168:BO168" si="188">D167*0.08</f>
        <v>716.38516087280004</v>
      </c>
      <c r="E168" s="66">
        <f t="shared" si="188"/>
        <v>707.81073951679991</v>
      </c>
      <c r="F168" s="66">
        <f t="shared" si="188"/>
        <v>709.91098528880002</v>
      </c>
      <c r="G168" s="66">
        <f t="shared" si="188"/>
        <v>759.92121053919993</v>
      </c>
      <c r="H168" s="66">
        <f t="shared" si="188"/>
        <v>758.5706115032001</v>
      </c>
      <c r="I168" s="66">
        <f t="shared" si="188"/>
        <v>709.18467534000001</v>
      </c>
      <c r="J168" s="66">
        <f t="shared" si="188"/>
        <v>677.63922267279997</v>
      </c>
      <c r="K168" s="66">
        <f t="shared" si="188"/>
        <v>992.56138937600008</v>
      </c>
      <c r="L168" s="66">
        <f t="shared" si="188"/>
        <v>735.10288047359995</v>
      </c>
      <c r="M168" s="66">
        <f t="shared" si="188"/>
        <v>774.44492857360001</v>
      </c>
      <c r="N168" s="66">
        <f t="shared" si="188"/>
        <v>737.39238010880001</v>
      </c>
      <c r="O168" s="66">
        <f t="shared" si="188"/>
        <v>719.79946638719991</v>
      </c>
      <c r="P168" s="66">
        <f t="shared" si="188"/>
        <v>1055.368213152</v>
      </c>
      <c r="Q168" s="66">
        <f t="shared" si="188"/>
        <v>726.61944716719995</v>
      </c>
      <c r="R168" s="66">
        <f t="shared" si="188"/>
        <v>707.69981912239996</v>
      </c>
      <c r="S168" s="66">
        <f t="shared" si="188"/>
        <v>726.67454042400004</v>
      </c>
      <c r="T168" s="66">
        <f t="shared" si="188"/>
        <v>1252.2138084415999</v>
      </c>
      <c r="U168" s="66">
        <f t="shared" si="188"/>
        <v>1444.867745908</v>
      </c>
      <c r="V168" s="66">
        <f t="shared" si="188"/>
        <v>948.75242718560003</v>
      </c>
      <c r="W168" s="66">
        <f t="shared" si="188"/>
        <v>1245.5509909064001</v>
      </c>
      <c r="X168" s="66">
        <f t="shared" si="188"/>
        <v>1466.7257873192</v>
      </c>
      <c r="Y168" s="66">
        <f t="shared" si="188"/>
        <v>715.45147290880004</v>
      </c>
      <c r="Z168" s="66">
        <f t="shared" si="188"/>
        <v>1029.7087582143999</v>
      </c>
      <c r="AA168" s="66">
        <f t="shared" si="188"/>
        <v>721.77162734319995</v>
      </c>
      <c r="AB168" s="66">
        <f t="shared" si="188"/>
        <v>737.85216412480008</v>
      </c>
      <c r="AC168" s="66">
        <f t="shared" si="188"/>
        <v>746.27689024000006</v>
      </c>
      <c r="AD168" s="66">
        <f t="shared" si="188"/>
        <v>721.12524747119994</v>
      </c>
      <c r="AE168" s="66">
        <f t="shared" si="188"/>
        <v>1338.0820664176001</v>
      </c>
      <c r="AF168" s="66">
        <f t="shared" si="188"/>
        <v>1214.6090493688</v>
      </c>
      <c r="AG168" s="66">
        <f t="shared" si="188"/>
        <v>811.57155041360011</v>
      </c>
      <c r="AH168" s="66">
        <f t="shared" si="188"/>
        <v>707.83069232959997</v>
      </c>
      <c r="AI168" s="66">
        <f t="shared" si="188"/>
        <v>883.9562118888</v>
      </c>
      <c r="AJ168" s="66">
        <f t="shared" si="188"/>
        <v>1247.1453104984</v>
      </c>
      <c r="AK168" s="66">
        <f t="shared" si="188"/>
        <v>1103.0769260520001</v>
      </c>
      <c r="AL168" s="66">
        <f t="shared" si="188"/>
        <v>966.52261660239992</v>
      </c>
      <c r="AM168" s="66">
        <f t="shared" si="188"/>
        <v>799.90337036719995</v>
      </c>
      <c r="AN168" s="66">
        <f t="shared" si="188"/>
        <v>914.22006481760013</v>
      </c>
      <c r="AO168" s="66">
        <f t="shared" si="188"/>
        <v>696.72727779759998</v>
      </c>
      <c r="AP168" s="66">
        <f t="shared" si="188"/>
        <v>727.1580938144001</v>
      </c>
      <c r="AQ168" s="66">
        <f t="shared" si="188"/>
        <v>1093.8856223352</v>
      </c>
      <c r="AR168" s="66">
        <f t="shared" si="188"/>
        <v>727.1580938144001</v>
      </c>
      <c r="AS168" s="66">
        <f t="shared" si="188"/>
        <v>763.08772978160005</v>
      </c>
      <c r="AT168" s="66">
        <f t="shared" si="188"/>
        <v>740.19271422480006</v>
      </c>
      <c r="AU168" s="66">
        <f t="shared" si="188"/>
        <v>1079.0031373048</v>
      </c>
      <c r="AV168" s="66">
        <f t="shared" si="188"/>
        <v>1001.0152039768</v>
      </c>
      <c r="AW168" s="66">
        <f t="shared" si="188"/>
        <v>1084.6151246136001</v>
      </c>
      <c r="AX168" s="66">
        <f t="shared" si="188"/>
        <v>1516.0665790424002</v>
      </c>
      <c r="AY168" s="66">
        <f t="shared" si="188"/>
        <v>851.08491897119995</v>
      </c>
      <c r="AZ168" s="66">
        <f t="shared" si="188"/>
        <v>705.34641622640004</v>
      </c>
      <c r="BA168" s="66">
        <f t="shared" si="188"/>
        <v>689.08762014000013</v>
      </c>
      <c r="BB168" s="66">
        <f t="shared" si="188"/>
        <v>694.26208005199999</v>
      </c>
      <c r="BC168" s="66">
        <f t="shared" si="188"/>
        <v>706.61559866879998</v>
      </c>
      <c r="BD168" s="66">
        <f t="shared" si="188"/>
        <v>708.16930510000009</v>
      </c>
      <c r="BE168" s="66">
        <f t="shared" si="188"/>
        <v>750.72996815039994</v>
      </c>
      <c r="BF168" s="66">
        <f t="shared" si="188"/>
        <v>711.54644745119992</v>
      </c>
      <c r="BG168" s="66">
        <f t="shared" si="188"/>
        <v>754.05423134159992</v>
      </c>
      <c r="BH168" s="66">
        <f t="shared" si="188"/>
        <v>818.98714779119996</v>
      </c>
      <c r="BI168" s="66">
        <f t="shared" si="188"/>
        <v>1045.1907111312</v>
      </c>
      <c r="BJ168" s="66">
        <f t="shared" si="188"/>
        <v>715.62296098720003</v>
      </c>
      <c r="BK168" s="66">
        <f t="shared" si="188"/>
        <v>707.01770880640004</v>
      </c>
      <c r="BL168" s="66">
        <f t="shared" si="188"/>
        <v>1256.8230013072</v>
      </c>
      <c r="BM168" s="66">
        <f t="shared" si="188"/>
        <v>990.12381578400004</v>
      </c>
      <c r="BN168" s="66">
        <f t="shared" si="188"/>
        <v>679.3349856456</v>
      </c>
      <c r="BO168" s="66">
        <f t="shared" si="188"/>
        <v>711.68238789760005</v>
      </c>
      <c r="BP168" s="66">
        <f t="shared" ref="BP168:EA168" si="189">BP167*0.08</f>
        <v>1154.005768904</v>
      </c>
      <c r="BQ168" s="66">
        <f t="shared" si="189"/>
        <v>757.49342307920006</v>
      </c>
      <c r="BR168" s="66">
        <f t="shared" si="189"/>
        <v>703.43997533679999</v>
      </c>
      <c r="BS168" s="66">
        <f t="shared" si="189"/>
        <v>758.88633680559997</v>
      </c>
      <c r="BT168" s="66">
        <f t="shared" si="189"/>
        <v>877.56551820719994</v>
      </c>
      <c r="BU168" s="66">
        <f t="shared" si="189"/>
        <v>898.61781090720001</v>
      </c>
      <c r="BV168" s="66">
        <f t="shared" si="189"/>
        <v>742.73196925759999</v>
      </c>
      <c r="BW168" s="66">
        <f t="shared" si="189"/>
        <v>732.34553812080003</v>
      </c>
      <c r="BX168" s="66">
        <f t="shared" si="189"/>
        <v>1562.1712652391998</v>
      </c>
      <c r="BY168" s="66">
        <f t="shared" si="189"/>
        <v>757.82252241599997</v>
      </c>
      <c r="BZ168" s="66">
        <f t="shared" si="189"/>
        <v>1090.7304566728001</v>
      </c>
      <c r="CA168" s="66">
        <f t="shared" si="189"/>
        <v>1294.1262891032</v>
      </c>
      <c r="CB168" s="66">
        <f t="shared" si="189"/>
        <v>721.23298069600003</v>
      </c>
      <c r="CC168" s="66">
        <f t="shared" si="189"/>
        <v>1132.6422840592002</v>
      </c>
      <c r="CD168" s="66">
        <f t="shared" si="189"/>
        <v>1348.0685819304001</v>
      </c>
      <c r="CE168" s="66">
        <f t="shared" si="189"/>
        <v>1241.6600187280001</v>
      </c>
      <c r="CF168" s="66">
        <f t="shared" si="189"/>
        <v>1214.4788085584</v>
      </c>
      <c r="CG168" s="66">
        <f t="shared" si="189"/>
        <v>1086.9251465584</v>
      </c>
      <c r="CH168" s="66">
        <f t="shared" si="189"/>
        <v>1330.4981050679999</v>
      </c>
      <c r="CI168" s="66">
        <f t="shared" si="189"/>
        <v>729.77404481920007</v>
      </c>
      <c r="CJ168" s="66">
        <f t="shared" si="189"/>
        <v>755.74703799120005</v>
      </c>
      <c r="CK168" s="66">
        <f t="shared" si="189"/>
        <v>729.6244407488</v>
      </c>
      <c r="CL168" s="66">
        <f t="shared" si="189"/>
        <v>765.71686782960001</v>
      </c>
      <c r="CM168" s="66">
        <f t="shared" si="189"/>
        <v>800.2982368096001</v>
      </c>
      <c r="CN168" s="66">
        <f t="shared" si="189"/>
        <v>694.83929498960003</v>
      </c>
      <c r="CO168" s="66">
        <f t="shared" si="189"/>
        <v>693.89449091519998</v>
      </c>
      <c r="CP168" s="66">
        <f t="shared" si="189"/>
        <v>769.4189777432</v>
      </c>
      <c r="CQ168" s="66">
        <f t="shared" si="189"/>
        <v>750.21375044879994</v>
      </c>
      <c r="CR168" s="66">
        <f t="shared" si="189"/>
        <v>1108.1117058968</v>
      </c>
      <c r="CS168" s="66">
        <f t="shared" si="189"/>
        <v>902.9343223904001</v>
      </c>
      <c r="CT168" s="66">
        <f t="shared" si="189"/>
        <v>1332.9657385536002</v>
      </c>
      <c r="CU168" s="66">
        <f t="shared" si="189"/>
        <v>719.72218701840006</v>
      </c>
      <c r="CV168" s="66">
        <f t="shared" si="189"/>
        <v>1400.3206078063999</v>
      </c>
      <c r="CW168" s="66">
        <f t="shared" si="189"/>
        <v>1161.4620948328002</v>
      </c>
      <c r="CX168" s="66">
        <f t="shared" si="189"/>
        <v>799.57388012000001</v>
      </c>
      <c r="CY168" s="66">
        <f t="shared" si="189"/>
        <v>1478.9000702303999</v>
      </c>
      <c r="CZ168" s="66">
        <f t="shared" si="189"/>
        <v>701.34640756160013</v>
      </c>
      <c r="DA168" s="66">
        <f t="shared" si="189"/>
        <v>1150.0775245760001</v>
      </c>
      <c r="DB168" s="66">
        <f t="shared" si="189"/>
        <v>965.52940681600001</v>
      </c>
      <c r="DC168" s="66">
        <f t="shared" si="189"/>
        <v>1285.7634654944</v>
      </c>
      <c r="DD168" s="66">
        <f t="shared" si="189"/>
        <v>1254.6355183656001</v>
      </c>
      <c r="DE168" s="66">
        <f t="shared" si="189"/>
        <v>885.31812218720006</v>
      </c>
      <c r="DF168" s="66">
        <f t="shared" si="189"/>
        <v>673.19772260800005</v>
      </c>
      <c r="DG168" s="66">
        <f t="shared" si="189"/>
        <v>1461.2441029527999</v>
      </c>
      <c r="DH168" s="66">
        <f t="shared" si="189"/>
        <v>687.10145564959998</v>
      </c>
      <c r="DI168" s="66">
        <f t="shared" si="189"/>
        <v>683.72033629040004</v>
      </c>
      <c r="DJ168" s="66">
        <f t="shared" si="189"/>
        <v>781.05480503199999</v>
      </c>
      <c r="DK168" s="66">
        <f t="shared" si="189"/>
        <v>801.70422353520007</v>
      </c>
      <c r="DL168" s="66">
        <f t="shared" si="189"/>
        <v>713.69549877520001</v>
      </c>
      <c r="DM168" s="66">
        <f t="shared" si="189"/>
        <v>1150.9741960376</v>
      </c>
      <c r="DN168" s="66">
        <f t="shared" si="189"/>
        <v>738.52795302000004</v>
      </c>
      <c r="DO168" s="66">
        <f t="shared" si="189"/>
        <v>702.75763858640005</v>
      </c>
      <c r="DP168" s="66">
        <f t="shared" si="189"/>
        <v>1182.6184354960001</v>
      </c>
      <c r="DQ168" s="66">
        <f t="shared" si="189"/>
        <v>772.00581134399999</v>
      </c>
      <c r="DR168" s="66">
        <f t="shared" si="189"/>
        <v>713.34573009200005</v>
      </c>
      <c r="DS168" s="66">
        <f t="shared" si="189"/>
        <v>752.56517613840003</v>
      </c>
      <c r="DT168" s="66">
        <f t="shared" si="189"/>
        <v>1265.9099274088001</v>
      </c>
      <c r="DU168" s="66">
        <f t="shared" si="189"/>
        <v>870.61241886879998</v>
      </c>
      <c r="DV168" s="66">
        <f t="shared" si="189"/>
        <v>1106.0106016344</v>
      </c>
      <c r="DW168" s="66">
        <f t="shared" si="189"/>
        <v>929.82291368560004</v>
      </c>
      <c r="DX168" s="66">
        <f t="shared" si="189"/>
        <v>1381.6738742632001</v>
      </c>
      <c r="DY168" s="66">
        <f t="shared" si="189"/>
        <v>1042.0043864192</v>
      </c>
      <c r="DZ168" s="66">
        <f t="shared" si="189"/>
        <v>806.7108153608001</v>
      </c>
      <c r="EA168" s="66">
        <f t="shared" si="189"/>
        <v>820.6745474856001</v>
      </c>
      <c r="EB168" s="66">
        <f t="shared" ref="EB168:FX168" si="190">EB167*0.08</f>
        <v>767.17595645599999</v>
      </c>
      <c r="EC168" s="66">
        <f t="shared" si="190"/>
        <v>902.52344343920004</v>
      </c>
      <c r="ED168" s="66">
        <f t="shared" si="190"/>
        <v>980.21587308639994</v>
      </c>
      <c r="EE168" s="66">
        <f t="shared" si="190"/>
        <v>1152.3921090592</v>
      </c>
      <c r="EF168" s="66">
        <f t="shared" si="190"/>
        <v>705.21719821520003</v>
      </c>
      <c r="EG168" s="66">
        <f t="shared" si="190"/>
        <v>915.69570147360002</v>
      </c>
      <c r="EH168" s="66">
        <f t="shared" si="190"/>
        <v>988.81353042880005</v>
      </c>
      <c r="EI168" s="66">
        <f t="shared" si="190"/>
        <v>688.65063188800002</v>
      </c>
      <c r="EJ168" s="66">
        <f t="shared" si="190"/>
        <v>681.78047661920004</v>
      </c>
      <c r="EK168" s="66">
        <f t="shared" si="190"/>
        <v>759.94055637040003</v>
      </c>
      <c r="EL168" s="66">
        <f t="shared" si="190"/>
        <v>775.62242546719995</v>
      </c>
      <c r="EM168" s="66">
        <f t="shared" si="190"/>
        <v>821.18899424239999</v>
      </c>
      <c r="EN168" s="66">
        <f t="shared" si="190"/>
        <v>713.37896157039995</v>
      </c>
      <c r="EO168" s="66">
        <f t="shared" si="190"/>
        <v>886.46907472000009</v>
      </c>
      <c r="EP168" s="66">
        <f t="shared" si="190"/>
        <v>923.74848738240007</v>
      </c>
      <c r="EQ168" s="66">
        <f t="shared" si="190"/>
        <v>746.5255017664</v>
      </c>
      <c r="ER168" s="66">
        <f t="shared" si="190"/>
        <v>1031.5764537768</v>
      </c>
      <c r="ES168" s="66">
        <f t="shared" si="190"/>
        <v>1217.5068033688001</v>
      </c>
      <c r="ET168" s="66">
        <f t="shared" si="190"/>
        <v>1212.2783519448001</v>
      </c>
      <c r="EU168" s="66">
        <f t="shared" si="190"/>
        <v>749.59141125680003</v>
      </c>
      <c r="EV168" s="66">
        <f t="shared" si="190"/>
        <v>1494.0122992920001</v>
      </c>
      <c r="EW168" s="66">
        <f t="shared" si="190"/>
        <v>993.05777512960003</v>
      </c>
      <c r="EX168" s="66">
        <f t="shared" si="190"/>
        <v>1278.7901670304</v>
      </c>
      <c r="EY168" s="66">
        <f t="shared" si="190"/>
        <v>742.13968802160002</v>
      </c>
      <c r="EZ168" s="66">
        <f t="shared" si="190"/>
        <v>1282.5958647432001</v>
      </c>
      <c r="FA168" s="66">
        <f t="shared" si="190"/>
        <v>765.33409923440013</v>
      </c>
      <c r="FB168" s="66">
        <f t="shared" si="190"/>
        <v>921.69797095200011</v>
      </c>
      <c r="FC168" s="66">
        <f t="shared" si="190"/>
        <v>717.4708156424</v>
      </c>
      <c r="FD168" s="66">
        <f t="shared" si="190"/>
        <v>847.97987994879998</v>
      </c>
      <c r="FE168" s="66">
        <f t="shared" si="190"/>
        <v>1391.7962368896001</v>
      </c>
      <c r="FF168" s="66">
        <f t="shared" si="190"/>
        <v>1130.9294082295999</v>
      </c>
      <c r="FG168" s="66">
        <f t="shared" si="190"/>
        <v>1346.3419791384001</v>
      </c>
      <c r="FH168" s="66">
        <f t="shared" si="190"/>
        <v>1423.3061566127999</v>
      </c>
      <c r="FI168" s="66">
        <f t="shared" si="190"/>
        <v>715.72036184800004</v>
      </c>
      <c r="FJ168" s="66">
        <f t="shared" si="190"/>
        <v>704.58497335439995</v>
      </c>
      <c r="FK168" s="66">
        <f t="shared" si="190"/>
        <v>704.17951791119992</v>
      </c>
      <c r="FL168" s="66">
        <f t="shared" si="190"/>
        <v>686.8532781368001</v>
      </c>
      <c r="FM168" s="66">
        <f t="shared" si="190"/>
        <v>690.23311349919993</v>
      </c>
      <c r="FN168" s="66">
        <f t="shared" si="190"/>
        <v>693.57785001280001</v>
      </c>
      <c r="FO168" s="66">
        <f t="shared" si="190"/>
        <v>740.63112588560011</v>
      </c>
      <c r="FP168" s="66">
        <f t="shared" si="190"/>
        <v>715.91192272000001</v>
      </c>
      <c r="FQ168" s="66">
        <f t="shared" si="190"/>
        <v>738.46160585200005</v>
      </c>
      <c r="FR168" s="66">
        <f t="shared" si="190"/>
        <v>1226.9576903552002</v>
      </c>
      <c r="FS168" s="66">
        <f t="shared" si="190"/>
        <v>1173.1605471552</v>
      </c>
      <c r="FT168" s="66">
        <f t="shared" si="190"/>
        <v>1496.3440222032</v>
      </c>
      <c r="FU168" s="66">
        <f t="shared" si="190"/>
        <v>778.11217129199997</v>
      </c>
      <c r="FV168" s="66">
        <f t="shared" si="190"/>
        <v>768.5359506968</v>
      </c>
      <c r="FW168" s="66">
        <f t="shared" si="190"/>
        <v>1207.3141159592001</v>
      </c>
      <c r="FX168" s="66">
        <f t="shared" si="190"/>
        <v>1580.1985894119998</v>
      </c>
      <c r="FY168" s="7"/>
      <c r="FZ168" s="66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</row>
    <row r="169" spans="1:195" x14ac:dyDescent="0.2">
      <c r="A169" s="6" t="s">
        <v>685</v>
      </c>
      <c r="B169" s="7" t="s">
        <v>686</v>
      </c>
      <c r="C169" s="66">
        <f>C166*C168</f>
        <v>854435.28799780086</v>
      </c>
      <c r="D169" s="66">
        <f t="shared" ref="D169:BO169" si="191">D166*D168</f>
        <v>2563226.1056028786</v>
      </c>
      <c r="E169" s="66">
        <f t="shared" si="191"/>
        <v>1070209.8381494014</v>
      </c>
      <c r="F169" s="66">
        <f t="shared" si="191"/>
        <v>1304816.3909608144</v>
      </c>
      <c r="G169" s="66">
        <f t="shared" si="191"/>
        <v>75992.121053919996</v>
      </c>
      <c r="H169" s="66">
        <f t="shared" si="191"/>
        <v>50065.660359211208</v>
      </c>
      <c r="I169" s="66">
        <f t="shared" si="191"/>
        <v>1053139.2428798999</v>
      </c>
      <c r="J169" s="66">
        <f t="shared" si="191"/>
        <v>115198.66785437599</v>
      </c>
      <c r="K169" s="66">
        <f t="shared" si="191"/>
        <v>4962.8069468800004</v>
      </c>
      <c r="L169" s="66">
        <f t="shared" si="191"/>
        <v>88947.448537305594</v>
      </c>
      <c r="M169" s="66">
        <f t="shared" si="191"/>
        <v>105324.51028600961</v>
      </c>
      <c r="N169" s="66">
        <f t="shared" si="191"/>
        <v>2815364.1072553983</v>
      </c>
      <c r="O169" s="66">
        <f t="shared" si="191"/>
        <v>223137.83458003198</v>
      </c>
      <c r="P169" s="66">
        <f t="shared" si="191"/>
        <v>17941.259623583999</v>
      </c>
      <c r="Q169" s="66">
        <f t="shared" si="191"/>
        <v>6329582.0042734789</v>
      </c>
      <c r="R169" s="66">
        <f t="shared" si="191"/>
        <v>41754.289328221595</v>
      </c>
      <c r="S169" s="66">
        <f t="shared" si="191"/>
        <v>29793.656157384001</v>
      </c>
      <c r="T169" s="66">
        <f t="shared" si="191"/>
        <v>1252.2138084415999</v>
      </c>
      <c r="U169" s="66">
        <f t="shared" si="191"/>
        <v>0</v>
      </c>
      <c r="V169" s="66">
        <f t="shared" si="191"/>
        <v>0</v>
      </c>
      <c r="W169" s="66">
        <f t="shared" si="191"/>
        <v>1245.5509909064001</v>
      </c>
      <c r="X169" s="66">
        <f t="shared" si="191"/>
        <v>0</v>
      </c>
      <c r="Y169" s="66">
        <f t="shared" si="191"/>
        <v>0</v>
      </c>
      <c r="Z169" s="66">
        <f t="shared" si="191"/>
        <v>3089.1262746431998</v>
      </c>
      <c r="AA169" s="66">
        <f t="shared" si="191"/>
        <v>1431273.1370215656</v>
      </c>
      <c r="AB169" s="66">
        <f t="shared" si="191"/>
        <v>935596.54411024647</v>
      </c>
      <c r="AC169" s="66">
        <f t="shared" si="191"/>
        <v>17164.368475520001</v>
      </c>
      <c r="AD169" s="66">
        <f t="shared" si="191"/>
        <v>14422.504949423999</v>
      </c>
      <c r="AE169" s="66">
        <f t="shared" si="191"/>
        <v>0</v>
      </c>
      <c r="AF169" s="66">
        <f t="shared" si="191"/>
        <v>4858.4361974752001</v>
      </c>
      <c r="AG169" s="66">
        <f t="shared" si="191"/>
        <v>6492.5724033088009</v>
      </c>
      <c r="AH169" s="66">
        <f t="shared" si="191"/>
        <v>0</v>
      </c>
      <c r="AI169" s="66">
        <f t="shared" si="191"/>
        <v>0</v>
      </c>
      <c r="AJ169" s="66">
        <f t="shared" si="191"/>
        <v>1247.1453104984</v>
      </c>
      <c r="AK169" s="66">
        <f t="shared" si="191"/>
        <v>1103.0769260520001</v>
      </c>
      <c r="AL169" s="66">
        <f t="shared" si="191"/>
        <v>6765.658316216799</v>
      </c>
      <c r="AM169" s="66">
        <f t="shared" si="191"/>
        <v>0</v>
      </c>
      <c r="AN169" s="66">
        <f t="shared" si="191"/>
        <v>0</v>
      </c>
      <c r="AO169" s="66">
        <f t="shared" si="191"/>
        <v>94754.909780473594</v>
      </c>
      <c r="AP169" s="66">
        <f t="shared" si="191"/>
        <v>9180370.9344068021</v>
      </c>
      <c r="AQ169" s="66">
        <f t="shared" si="191"/>
        <v>0</v>
      </c>
      <c r="AR169" s="66">
        <f t="shared" si="191"/>
        <v>1193993.5900432449</v>
      </c>
      <c r="AS169" s="66">
        <f t="shared" si="191"/>
        <v>864578.39784255286</v>
      </c>
      <c r="AT169" s="66">
        <f t="shared" si="191"/>
        <v>17024.432427170403</v>
      </c>
      <c r="AU169" s="66">
        <f t="shared" si="191"/>
        <v>8632.0250984384002</v>
      </c>
      <c r="AV169" s="66">
        <f t="shared" si="191"/>
        <v>8008.1216318143997</v>
      </c>
      <c r="AW169" s="66">
        <f t="shared" si="191"/>
        <v>1084.6151246136001</v>
      </c>
      <c r="AX169" s="66">
        <f t="shared" si="191"/>
        <v>7580.3328952120009</v>
      </c>
      <c r="AY169" s="66">
        <f t="shared" si="191"/>
        <v>6808.6793517695996</v>
      </c>
      <c r="AZ169" s="66">
        <f t="shared" si="191"/>
        <v>618588.80703055288</v>
      </c>
      <c r="BA169" s="66">
        <f t="shared" si="191"/>
        <v>91648.653478620021</v>
      </c>
      <c r="BB169" s="66">
        <f t="shared" si="191"/>
        <v>159680.27841196</v>
      </c>
      <c r="BC169" s="66">
        <f t="shared" si="191"/>
        <v>758198.5373716224</v>
      </c>
      <c r="BD169" s="66">
        <f t="shared" si="191"/>
        <v>34700.295949900006</v>
      </c>
      <c r="BE169" s="66">
        <f t="shared" si="191"/>
        <v>3002.9198726015998</v>
      </c>
      <c r="BF169" s="66">
        <f t="shared" si="191"/>
        <v>268253.01068910235</v>
      </c>
      <c r="BG169" s="66">
        <f t="shared" si="191"/>
        <v>49767.579268545596</v>
      </c>
      <c r="BH169" s="66">
        <f t="shared" si="191"/>
        <v>10646.832921285599</v>
      </c>
      <c r="BI169" s="66">
        <f t="shared" si="191"/>
        <v>9406.7164001807996</v>
      </c>
      <c r="BJ169" s="66">
        <f t="shared" si="191"/>
        <v>62974.820566873605</v>
      </c>
      <c r="BK169" s="66">
        <f t="shared" si="191"/>
        <v>441179.05029519362</v>
      </c>
      <c r="BL169" s="66">
        <f t="shared" si="191"/>
        <v>3770.4690039216002</v>
      </c>
      <c r="BM169" s="66">
        <f t="shared" si="191"/>
        <v>5940.7428947040007</v>
      </c>
      <c r="BN169" s="66">
        <f t="shared" si="191"/>
        <v>14266.0346985576</v>
      </c>
      <c r="BO169" s="66">
        <f t="shared" si="191"/>
        <v>9251.8710426688012</v>
      </c>
      <c r="BP169" s="66">
        <f t="shared" ref="BP169:EA169" si="192">BP166*BP168</f>
        <v>0</v>
      </c>
      <c r="BQ169" s="66">
        <f t="shared" si="192"/>
        <v>830970.28511788242</v>
      </c>
      <c r="BR169" s="66">
        <f t="shared" si="192"/>
        <v>450201.58421555196</v>
      </c>
      <c r="BS169" s="66">
        <f t="shared" si="192"/>
        <v>110038.518836812</v>
      </c>
      <c r="BT169" s="66">
        <f t="shared" si="192"/>
        <v>3510.2620728287998</v>
      </c>
      <c r="BU169" s="66">
        <f t="shared" si="192"/>
        <v>30553.005570844802</v>
      </c>
      <c r="BV169" s="66">
        <f t="shared" si="192"/>
        <v>46049.382093971202</v>
      </c>
      <c r="BW169" s="66">
        <f t="shared" si="192"/>
        <v>79093.318117046409</v>
      </c>
      <c r="BX169" s="66">
        <f t="shared" si="192"/>
        <v>0</v>
      </c>
      <c r="BY169" s="66">
        <f t="shared" si="192"/>
        <v>2273.4675672479998</v>
      </c>
      <c r="BZ169" s="66">
        <f t="shared" si="192"/>
        <v>0</v>
      </c>
      <c r="CA169" s="66">
        <f t="shared" si="192"/>
        <v>3882.3788673095996</v>
      </c>
      <c r="CB169" s="66">
        <f t="shared" si="192"/>
        <v>1917037.2626899681</v>
      </c>
      <c r="CC169" s="66">
        <f t="shared" si="192"/>
        <v>0</v>
      </c>
      <c r="CD169" s="66">
        <f t="shared" si="192"/>
        <v>4044.2057457912006</v>
      </c>
      <c r="CE169" s="66">
        <f t="shared" si="192"/>
        <v>1241.6600187280001</v>
      </c>
      <c r="CF169" s="66">
        <f t="shared" si="192"/>
        <v>0</v>
      </c>
      <c r="CG169" s="66">
        <f t="shared" si="192"/>
        <v>16303.877198376</v>
      </c>
      <c r="CH169" s="66">
        <f t="shared" si="192"/>
        <v>13304.981050679999</v>
      </c>
      <c r="CI169" s="66">
        <f t="shared" si="192"/>
        <v>50354.409092524802</v>
      </c>
      <c r="CJ169" s="66">
        <f t="shared" si="192"/>
        <v>117140.79088863601</v>
      </c>
      <c r="CK169" s="66">
        <f t="shared" si="192"/>
        <v>102147.421704832</v>
      </c>
      <c r="CL169" s="66">
        <f t="shared" si="192"/>
        <v>22205.789167058399</v>
      </c>
      <c r="CM169" s="66">
        <f t="shared" si="192"/>
        <v>11204.175315334402</v>
      </c>
      <c r="CN169" s="66">
        <f t="shared" si="192"/>
        <v>746257.40281883045</v>
      </c>
      <c r="CO169" s="66">
        <f t="shared" si="192"/>
        <v>224127.92056560959</v>
      </c>
      <c r="CP169" s="66">
        <f t="shared" si="192"/>
        <v>69247.707996887999</v>
      </c>
      <c r="CQ169" s="66">
        <f t="shared" si="192"/>
        <v>4501.2825026927994</v>
      </c>
      <c r="CR169" s="66">
        <f t="shared" si="192"/>
        <v>1108.1117058968</v>
      </c>
      <c r="CS169" s="66">
        <f t="shared" si="192"/>
        <v>3611.7372895616004</v>
      </c>
      <c r="CT169" s="66">
        <f t="shared" si="192"/>
        <v>1332.9657385536002</v>
      </c>
      <c r="CU169" s="66">
        <f t="shared" si="192"/>
        <v>3598.6109350920005</v>
      </c>
      <c r="CV169" s="66">
        <f t="shared" si="192"/>
        <v>0</v>
      </c>
      <c r="CW169" s="66">
        <f t="shared" si="192"/>
        <v>1161.4620948328002</v>
      </c>
      <c r="CX169" s="66">
        <f t="shared" si="192"/>
        <v>19189.77312288</v>
      </c>
      <c r="CY169" s="66">
        <f t="shared" si="192"/>
        <v>0</v>
      </c>
      <c r="CZ169" s="66">
        <f t="shared" si="192"/>
        <v>27352.509894902407</v>
      </c>
      <c r="DA169" s="66">
        <f t="shared" si="192"/>
        <v>0</v>
      </c>
      <c r="DB169" s="66">
        <f t="shared" si="192"/>
        <v>3862.117627264</v>
      </c>
      <c r="DC169" s="66">
        <f t="shared" si="192"/>
        <v>0</v>
      </c>
      <c r="DD169" s="66">
        <f t="shared" si="192"/>
        <v>2509.2710367312002</v>
      </c>
      <c r="DE169" s="66">
        <f t="shared" si="192"/>
        <v>0</v>
      </c>
      <c r="DF169" s="66">
        <f t="shared" si="192"/>
        <v>324481.30229705601</v>
      </c>
      <c r="DG169" s="66">
        <f t="shared" si="192"/>
        <v>0</v>
      </c>
      <c r="DH169" s="66">
        <f t="shared" si="192"/>
        <v>64587.536831062396</v>
      </c>
      <c r="DI169" s="66">
        <f t="shared" si="192"/>
        <v>31451.135469358403</v>
      </c>
      <c r="DJ169" s="66">
        <f t="shared" si="192"/>
        <v>9372.6576603840003</v>
      </c>
      <c r="DK169" s="66">
        <f t="shared" si="192"/>
        <v>16835.7886942392</v>
      </c>
      <c r="DL169" s="66">
        <f t="shared" si="192"/>
        <v>214822.3451313352</v>
      </c>
      <c r="DM169" s="66">
        <f t="shared" si="192"/>
        <v>0</v>
      </c>
      <c r="DN169" s="66">
        <f t="shared" si="192"/>
        <v>65728.987818780006</v>
      </c>
      <c r="DO169" s="66">
        <f t="shared" si="192"/>
        <v>375975.336643724</v>
      </c>
      <c r="DP169" s="66">
        <f t="shared" si="192"/>
        <v>0</v>
      </c>
      <c r="DQ169" s="66">
        <f t="shared" si="192"/>
        <v>40916.308001231999</v>
      </c>
      <c r="DR169" s="66">
        <f t="shared" si="192"/>
        <v>14266.914601840001</v>
      </c>
      <c r="DS169" s="66">
        <f t="shared" si="192"/>
        <v>14298.738346629601</v>
      </c>
      <c r="DT169" s="66">
        <f t="shared" si="192"/>
        <v>5063.6397096352002</v>
      </c>
      <c r="DU169" s="66">
        <f t="shared" si="192"/>
        <v>1741.2248377376</v>
      </c>
      <c r="DV169" s="66">
        <f t="shared" si="192"/>
        <v>1106.0106016344</v>
      </c>
      <c r="DW169" s="66">
        <f t="shared" si="192"/>
        <v>0</v>
      </c>
      <c r="DX169" s="66">
        <f t="shared" si="192"/>
        <v>17961.7603654216</v>
      </c>
      <c r="DY169" s="66">
        <f t="shared" si="192"/>
        <v>2084.0087728384001</v>
      </c>
      <c r="DZ169" s="66">
        <f t="shared" si="192"/>
        <v>1613.4216307216002</v>
      </c>
      <c r="EA169" s="66">
        <f t="shared" si="192"/>
        <v>4924.0472849136004</v>
      </c>
      <c r="EB169" s="66">
        <f t="shared" ref="EB169:FX169" si="193">EB166*EB168</f>
        <v>60606.900560023998</v>
      </c>
      <c r="EC169" s="66">
        <f t="shared" si="193"/>
        <v>2707.5703303176001</v>
      </c>
      <c r="ED169" s="66">
        <f t="shared" si="193"/>
        <v>50971.225400492796</v>
      </c>
      <c r="EE169" s="66">
        <f t="shared" si="193"/>
        <v>18438.273744947201</v>
      </c>
      <c r="EF169" s="66">
        <f t="shared" si="193"/>
        <v>33145.208316114404</v>
      </c>
      <c r="EG169" s="66">
        <f t="shared" si="193"/>
        <v>28386.566745681601</v>
      </c>
      <c r="EH169" s="66">
        <f t="shared" si="193"/>
        <v>1977.6270608576001</v>
      </c>
      <c r="EI169" s="66">
        <f t="shared" si="193"/>
        <v>260309.938853664</v>
      </c>
      <c r="EJ169" s="66">
        <f t="shared" si="193"/>
        <v>120675.1443615984</v>
      </c>
      <c r="EK169" s="66">
        <f t="shared" si="193"/>
        <v>9119.2866764448008</v>
      </c>
      <c r="EL169" s="66">
        <f t="shared" si="193"/>
        <v>775.62242546719995</v>
      </c>
      <c r="EM169" s="66">
        <f t="shared" si="193"/>
        <v>1642.3779884848</v>
      </c>
      <c r="EN169" s="66">
        <f t="shared" si="193"/>
        <v>12840.821308267199</v>
      </c>
      <c r="EO169" s="66">
        <f t="shared" si="193"/>
        <v>0</v>
      </c>
      <c r="EP169" s="66">
        <f t="shared" si="193"/>
        <v>4618.7424369119999</v>
      </c>
      <c r="EQ169" s="66">
        <f t="shared" si="193"/>
        <v>103767.04474552959</v>
      </c>
      <c r="ER169" s="66">
        <f t="shared" si="193"/>
        <v>7221.0351764376001</v>
      </c>
      <c r="ES169" s="66">
        <f t="shared" si="193"/>
        <v>2435.0136067376002</v>
      </c>
      <c r="ET169" s="66">
        <f t="shared" si="193"/>
        <v>2424.5567038896002</v>
      </c>
      <c r="EU169" s="66">
        <f t="shared" si="193"/>
        <v>75708.732536936805</v>
      </c>
      <c r="EV169" s="66">
        <f t="shared" si="193"/>
        <v>14940.122992920002</v>
      </c>
      <c r="EW169" s="66">
        <f t="shared" si="193"/>
        <v>74479.33313472</v>
      </c>
      <c r="EX169" s="66">
        <f t="shared" si="193"/>
        <v>0</v>
      </c>
      <c r="EY169" s="66">
        <f t="shared" si="193"/>
        <v>8905.6762562592012</v>
      </c>
      <c r="EZ169" s="66">
        <f t="shared" si="193"/>
        <v>0</v>
      </c>
      <c r="FA169" s="66">
        <f t="shared" si="193"/>
        <v>444659.11165518645</v>
      </c>
      <c r="FB169" s="66">
        <f t="shared" si="193"/>
        <v>0</v>
      </c>
      <c r="FC169" s="66">
        <f t="shared" si="193"/>
        <v>24394.007731841601</v>
      </c>
      <c r="FD169" s="66">
        <f t="shared" si="193"/>
        <v>5087.8792796928001</v>
      </c>
      <c r="FE169" s="66">
        <f t="shared" si="193"/>
        <v>6958.9811844480009</v>
      </c>
      <c r="FF169" s="66">
        <f t="shared" si="193"/>
        <v>0</v>
      </c>
      <c r="FG169" s="66">
        <f t="shared" si="193"/>
        <v>1346.3419791384001</v>
      </c>
      <c r="FH169" s="66">
        <f t="shared" si="193"/>
        <v>0</v>
      </c>
      <c r="FI169" s="66">
        <f t="shared" si="193"/>
        <v>121672.46151416001</v>
      </c>
      <c r="FJ169" s="66">
        <f t="shared" si="193"/>
        <v>51434.703054871199</v>
      </c>
      <c r="FK169" s="66">
        <f t="shared" si="193"/>
        <v>170411.44333451038</v>
      </c>
      <c r="FL169" s="66">
        <f t="shared" si="193"/>
        <v>81735.540098279205</v>
      </c>
      <c r="FM169" s="66">
        <f t="shared" si="193"/>
        <v>44865.152377447994</v>
      </c>
      <c r="FN169" s="66">
        <f t="shared" si="193"/>
        <v>1853240.0152342017</v>
      </c>
      <c r="FO169" s="66">
        <f t="shared" si="193"/>
        <v>27403.351657767205</v>
      </c>
      <c r="FP169" s="66">
        <f t="shared" si="193"/>
        <v>198307.60259344001</v>
      </c>
      <c r="FQ169" s="66">
        <f t="shared" si="193"/>
        <v>40615.388321860002</v>
      </c>
      <c r="FR169" s="66">
        <f t="shared" si="193"/>
        <v>0</v>
      </c>
      <c r="FS169" s="66">
        <f t="shared" si="193"/>
        <v>1173.1605471552</v>
      </c>
      <c r="FT169" s="66">
        <f t="shared" si="193"/>
        <v>0</v>
      </c>
      <c r="FU169" s="66">
        <f t="shared" si="193"/>
        <v>101154.58226796</v>
      </c>
      <c r="FV169" s="66">
        <f t="shared" si="193"/>
        <v>58408.732252956797</v>
      </c>
      <c r="FW169" s="66">
        <f t="shared" si="193"/>
        <v>8451.198811714401</v>
      </c>
      <c r="FX169" s="66">
        <f t="shared" si="193"/>
        <v>0</v>
      </c>
      <c r="FY169" s="7"/>
      <c r="FZ169" s="7">
        <f>SUM(C169:FX169)</f>
        <v>43356579.51374834</v>
      </c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</row>
    <row r="170" spans="1:195" x14ac:dyDescent="0.2">
      <c r="A170" s="7"/>
      <c r="B170" s="7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  <c r="BG170" s="66"/>
      <c r="BH170" s="66"/>
      <c r="BI170" s="66"/>
      <c r="BJ170" s="66"/>
      <c r="BK170" s="66"/>
      <c r="BL170" s="66"/>
      <c r="BM170" s="66"/>
      <c r="BN170" s="66"/>
      <c r="BO170" s="66"/>
      <c r="BP170" s="66"/>
      <c r="BQ170" s="66"/>
      <c r="BR170" s="66"/>
      <c r="BS170" s="66"/>
      <c r="BT170" s="66"/>
      <c r="BU170" s="66"/>
      <c r="BV170" s="66"/>
      <c r="BW170" s="66"/>
      <c r="BX170" s="66"/>
      <c r="BY170" s="66"/>
      <c r="BZ170" s="66"/>
      <c r="CA170" s="66"/>
      <c r="CB170" s="66"/>
      <c r="CC170" s="66"/>
      <c r="CD170" s="66"/>
      <c r="CE170" s="66"/>
      <c r="CF170" s="66"/>
      <c r="CG170" s="66"/>
      <c r="CH170" s="66"/>
      <c r="CI170" s="66"/>
      <c r="CJ170" s="66"/>
      <c r="CK170" s="66"/>
      <c r="CL170" s="66"/>
      <c r="CM170" s="66"/>
      <c r="CN170" s="66"/>
      <c r="CO170" s="66"/>
      <c r="CP170" s="66"/>
      <c r="CQ170" s="66"/>
      <c r="CR170" s="66"/>
      <c r="CS170" s="66"/>
      <c r="CT170" s="66"/>
      <c r="CU170" s="66"/>
      <c r="CV170" s="66"/>
      <c r="CW170" s="66"/>
      <c r="CX170" s="66"/>
      <c r="CY170" s="66"/>
      <c r="CZ170" s="66"/>
      <c r="DA170" s="66"/>
      <c r="DB170" s="66"/>
      <c r="DC170" s="66"/>
      <c r="DD170" s="66"/>
      <c r="DE170" s="66"/>
      <c r="DF170" s="66"/>
      <c r="DG170" s="66"/>
      <c r="DH170" s="66"/>
      <c r="DI170" s="66"/>
      <c r="DJ170" s="66"/>
      <c r="DK170" s="66"/>
      <c r="DL170" s="66"/>
      <c r="DM170" s="66"/>
      <c r="DN170" s="66"/>
      <c r="DO170" s="66"/>
      <c r="DP170" s="66"/>
      <c r="DQ170" s="66"/>
      <c r="DR170" s="66"/>
      <c r="DS170" s="66"/>
      <c r="DT170" s="66"/>
      <c r="DU170" s="66"/>
      <c r="DV170" s="66"/>
      <c r="DW170" s="66"/>
      <c r="DX170" s="66"/>
      <c r="DY170" s="66"/>
      <c r="DZ170" s="66"/>
      <c r="EA170" s="66"/>
      <c r="EB170" s="66"/>
      <c r="EC170" s="66"/>
      <c r="ED170" s="66"/>
      <c r="EE170" s="66"/>
      <c r="EF170" s="66"/>
      <c r="EG170" s="66"/>
      <c r="EH170" s="66"/>
      <c r="EI170" s="66"/>
      <c r="EJ170" s="66"/>
      <c r="EK170" s="66"/>
      <c r="EL170" s="66"/>
      <c r="EM170" s="66"/>
      <c r="EN170" s="66"/>
      <c r="EO170" s="66"/>
      <c r="EP170" s="66"/>
      <c r="EQ170" s="66"/>
      <c r="ER170" s="66"/>
      <c r="ES170" s="66"/>
      <c r="ET170" s="66"/>
      <c r="EU170" s="66"/>
      <c r="EV170" s="66"/>
      <c r="EW170" s="66"/>
      <c r="EX170" s="66"/>
      <c r="EY170" s="66"/>
      <c r="EZ170" s="66"/>
      <c r="FA170" s="66"/>
      <c r="FB170" s="66"/>
      <c r="FC170" s="66"/>
      <c r="FD170" s="66"/>
      <c r="FE170" s="66"/>
      <c r="FF170" s="66"/>
      <c r="FG170" s="66"/>
      <c r="FH170" s="66"/>
      <c r="FI170" s="66"/>
      <c r="FJ170" s="66"/>
      <c r="FK170" s="66"/>
      <c r="FL170" s="66"/>
      <c r="FM170" s="66"/>
      <c r="FN170" s="66"/>
      <c r="FO170" s="66"/>
      <c r="FP170" s="66"/>
      <c r="FQ170" s="66"/>
      <c r="FR170" s="66"/>
      <c r="FS170" s="66"/>
      <c r="FT170" s="66"/>
      <c r="FU170" s="66"/>
      <c r="FV170" s="66"/>
      <c r="FW170" s="66"/>
      <c r="FX170" s="66"/>
      <c r="FY170" s="7"/>
      <c r="FZ170" s="66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</row>
    <row r="171" spans="1:195" ht="15.75" x14ac:dyDescent="0.25">
      <c r="A171" s="6"/>
      <c r="B171" s="44" t="s">
        <v>687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87"/>
      <c r="FZ171" s="18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</row>
    <row r="172" spans="1:195" x14ac:dyDescent="0.2">
      <c r="A172" s="6" t="s">
        <v>688</v>
      </c>
      <c r="B172" s="7" t="s">
        <v>689</v>
      </c>
      <c r="C172" s="20">
        <f t="shared" ref="C172:BN172" si="194">C13+C33</f>
        <v>2151</v>
      </c>
      <c r="D172" s="20">
        <f t="shared" si="194"/>
        <v>0</v>
      </c>
      <c r="E172" s="20">
        <f t="shared" si="194"/>
        <v>0</v>
      </c>
      <c r="F172" s="20">
        <f t="shared" si="194"/>
        <v>0</v>
      </c>
      <c r="G172" s="20">
        <f t="shared" si="194"/>
        <v>0</v>
      </c>
      <c r="H172" s="20">
        <f t="shared" si="194"/>
        <v>0</v>
      </c>
      <c r="I172" s="20">
        <f t="shared" si="194"/>
        <v>0</v>
      </c>
      <c r="J172" s="20">
        <f t="shared" si="194"/>
        <v>0</v>
      </c>
      <c r="K172" s="20">
        <f t="shared" si="194"/>
        <v>0</v>
      </c>
      <c r="L172" s="20">
        <f t="shared" si="194"/>
        <v>0</v>
      </c>
      <c r="M172" s="20">
        <f t="shared" si="194"/>
        <v>0</v>
      </c>
      <c r="N172" s="20">
        <f t="shared" si="194"/>
        <v>0</v>
      </c>
      <c r="O172" s="20">
        <f t="shared" si="194"/>
        <v>0</v>
      </c>
      <c r="P172" s="20">
        <f t="shared" si="194"/>
        <v>0</v>
      </c>
      <c r="Q172" s="20">
        <f t="shared" si="194"/>
        <v>0</v>
      </c>
      <c r="R172" s="20">
        <f t="shared" si="194"/>
        <v>4383.5</v>
      </c>
      <c r="S172" s="20">
        <f t="shared" si="194"/>
        <v>2</v>
      </c>
      <c r="T172" s="20">
        <f t="shared" si="194"/>
        <v>0</v>
      </c>
      <c r="U172" s="20">
        <f t="shared" si="194"/>
        <v>0</v>
      </c>
      <c r="V172" s="20">
        <f t="shared" si="194"/>
        <v>0</v>
      </c>
      <c r="W172" s="20">
        <f t="shared" si="194"/>
        <v>0</v>
      </c>
      <c r="X172" s="20">
        <f t="shared" si="194"/>
        <v>0</v>
      </c>
      <c r="Y172" s="20">
        <f t="shared" si="194"/>
        <v>332.5</v>
      </c>
      <c r="Z172" s="20">
        <f t="shared" si="194"/>
        <v>0</v>
      </c>
      <c r="AA172" s="20">
        <f t="shared" si="194"/>
        <v>0</v>
      </c>
      <c r="AB172" s="20">
        <f t="shared" si="194"/>
        <v>368</v>
      </c>
      <c r="AC172" s="20">
        <f t="shared" si="194"/>
        <v>0</v>
      </c>
      <c r="AD172" s="20">
        <f t="shared" si="194"/>
        <v>0</v>
      </c>
      <c r="AE172" s="20">
        <f t="shared" si="194"/>
        <v>0</v>
      </c>
      <c r="AF172" s="20">
        <f t="shared" si="194"/>
        <v>0</v>
      </c>
      <c r="AG172" s="20">
        <f t="shared" si="194"/>
        <v>0</v>
      </c>
      <c r="AH172" s="20">
        <f t="shared" si="194"/>
        <v>0</v>
      </c>
      <c r="AI172" s="20">
        <f t="shared" si="194"/>
        <v>0</v>
      </c>
      <c r="AJ172" s="20">
        <f t="shared" si="194"/>
        <v>0</v>
      </c>
      <c r="AK172" s="20">
        <f t="shared" si="194"/>
        <v>0</v>
      </c>
      <c r="AL172" s="20">
        <f t="shared" si="194"/>
        <v>0</v>
      </c>
      <c r="AM172" s="20">
        <f t="shared" si="194"/>
        <v>0</v>
      </c>
      <c r="AN172" s="20">
        <f t="shared" si="194"/>
        <v>0</v>
      </c>
      <c r="AO172" s="20">
        <f t="shared" si="194"/>
        <v>0</v>
      </c>
      <c r="AP172" s="20">
        <f t="shared" si="194"/>
        <v>239</v>
      </c>
      <c r="AQ172" s="20">
        <f t="shared" si="194"/>
        <v>0</v>
      </c>
      <c r="AR172" s="20">
        <f t="shared" si="194"/>
        <v>1998.5</v>
      </c>
      <c r="AS172" s="20">
        <f t="shared" si="194"/>
        <v>0</v>
      </c>
      <c r="AT172" s="20">
        <f t="shared" si="194"/>
        <v>0</v>
      </c>
      <c r="AU172" s="20">
        <f t="shared" si="194"/>
        <v>0</v>
      </c>
      <c r="AV172" s="20">
        <f t="shared" si="194"/>
        <v>0</v>
      </c>
      <c r="AW172" s="20">
        <f t="shared" si="194"/>
        <v>0</v>
      </c>
      <c r="AX172" s="20">
        <f t="shared" si="194"/>
        <v>0</v>
      </c>
      <c r="AY172" s="20">
        <f t="shared" si="194"/>
        <v>0</v>
      </c>
      <c r="AZ172" s="20">
        <f t="shared" si="194"/>
        <v>139</v>
      </c>
      <c r="BA172" s="20">
        <f t="shared" si="194"/>
        <v>0</v>
      </c>
      <c r="BB172" s="20">
        <f t="shared" si="194"/>
        <v>0</v>
      </c>
      <c r="BC172" s="20">
        <f t="shared" si="194"/>
        <v>607.5</v>
      </c>
      <c r="BD172" s="20">
        <f t="shared" si="194"/>
        <v>0</v>
      </c>
      <c r="BE172" s="20">
        <f t="shared" si="194"/>
        <v>0</v>
      </c>
      <c r="BF172" s="20">
        <f t="shared" si="194"/>
        <v>1182</v>
      </c>
      <c r="BG172" s="20">
        <f t="shared" si="194"/>
        <v>0</v>
      </c>
      <c r="BH172" s="20">
        <f t="shared" si="194"/>
        <v>27.5</v>
      </c>
      <c r="BI172" s="20">
        <f t="shared" si="194"/>
        <v>0</v>
      </c>
      <c r="BJ172" s="20">
        <f t="shared" si="194"/>
        <v>0</v>
      </c>
      <c r="BK172" s="20">
        <f t="shared" si="194"/>
        <v>9443</v>
      </c>
      <c r="BL172" s="20">
        <f t="shared" si="194"/>
        <v>0</v>
      </c>
      <c r="BM172" s="20">
        <f t="shared" si="194"/>
        <v>0</v>
      </c>
      <c r="BN172" s="20">
        <f t="shared" si="194"/>
        <v>0</v>
      </c>
      <c r="BO172" s="20">
        <f t="shared" ref="BO172:DZ172" si="195">BO13+BO33</f>
        <v>0</v>
      </c>
      <c r="BP172" s="20">
        <f t="shared" si="195"/>
        <v>0</v>
      </c>
      <c r="BQ172" s="20">
        <f t="shared" si="195"/>
        <v>0</v>
      </c>
      <c r="BR172" s="20">
        <f t="shared" si="195"/>
        <v>0</v>
      </c>
      <c r="BS172" s="20">
        <f t="shared" si="195"/>
        <v>0</v>
      </c>
      <c r="BT172" s="20">
        <f t="shared" si="195"/>
        <v>0</v>
      </c>
      <c r="BU172" s="20">
        <f t="shared" si="195"/>
        <v>0</v>
      </c>
      <c r="BV172" s="20">
        <f t="shared" si="195"/>
        <v>0</v>
      </c>
      <c r="BW172" s="20">
        <f t="shared" si="195"/>
        <v>0</v>
      </c>
      <c r="BX172" s="20">
        <f t="shared" si="195"/>
        <v>0</v>
      </c>
      <c r="BY172" s="20">
        <f t="shared" si="195"/>
        <v>0</v>
      </c>
      <c r="BZ172" s="20">
        <f t="shared" si="195"/>
        <v>0</v>
      </c>
      <c r="CA172" s="20">
        <f t="shared" si="195"/>
        <v>0</v>
      </c>
      <c r="CB172" s="20">
        <f t="shared" si="195"/>
        <v>1399.5</v>
      </c>
      <c r="CC172" s="20">
        <f t="shared" si="195"/>
        <v>0</v>
      </c>
      <c r="CD172" s="20">
        <f t="shared" si="195"/>
        <v>0</v>
      </c>
      <c r="CE172" s="20">
        <f t="shared" si="195"/>
        <v>0</v>
      </c>
      <c r="CF172" s="20">
        <f t="shared" si="195"/>
        <v>0</v>
      </c>
      <c r="CG172" s="20">
        <f t="shared" si="195"/>
        <v>0</v>
      </c>
      <c r="CH172" s="20">
        <f t="shared" si="195"/>
        <v>0</v>
      </c>
      <c r="CI172" s="20">
        <f t="shared" si="195"/>
        <v>0</v>
      </c>
      <c r="CJ172" s="20">
        <f t="shared" si="195"/>
        <v>0</v>
      </c>
      <c r="CK172" s="20">
        <f t="shared" si="195"/>
        <v>1152</v>
      </c>
      <c r="CL172" s="20">
        <f t="shared" si="195"/>
        <v>13.5</v>
      </c>
      <c r="CM172" s="20">
        <f t="shared" si="195"/>
        <v>33.5</v>
      </c>
      <c r="CN172" s="20">
        <f t="shared" si="195"/>
        <v>491.5</v>
      </c>
      <c r="CO172" s="20">
        <f t="shared" si="195"/>
        <v>0</v>
      </c>
      <c r="CP172" s="20">
        <f t="shared" si="195"/>
        <v>0</v>
      </c>
      <c r="CQ172" s="20">
        <f t="shared" si="195"/>
        <v>0</v>
      </c>
      <c r="CR172" s="20">
        <f t="shared" si="195"/>
        <v>0</v>
      </c>
      <c r="CS172" s="20">
        <f t="shared" si="195"/>
        <v>0</v>
      </c>
      <c r="CT172" s="20">
        <f t="shared" si="195"/>
        <v>0</v>
      </c>
      <c r="CU172" s="20">
        <f t="shared" si="195"/>
        <v>416</v>
      </c>
      <c r="CV172" s="20">
        <f t="shared" si="195"/>
        <v>0</v>
      </c>
      <c r="CW172" s="20">
        <f t="shared" si="195"/>
        <v>0</v>
      </c>
      <c r="CX172" s="20">
        <f t="shared" si="195"/>
        <v>0</v>
      </c>
      <c r="CY172" s="20">
        <f t="shared" si="195"/>
        <v>0</v>
      </c>
      <c r="CZ172" s="20">
        <f t="shared" si="195"/>
        <v>0</v>
      </c>
      <c r="DA172" s="20">
        <f t="shared" si="195"/>
        <v>0</v>
      </c>
      <c r="DB172" s="20">
        <f t="shared" si="195"/>
        <v>0</v>
      </c>
      <c r="DC172" s="20">
        <f t="shared" si="195"/>
        <v>0</v>
      </c>
      <c r="DD172" s="20">
        <f t="shared" si="195"/>
        <v>0</v>
      </c>
      <c r="DE172" s="20">
        <f t="shared" si="195"/>
        <v>0</v>
      </c>
      <c r="DF172" s="20">
        <f t="shared" si="195"/>
        <v>0</v>
      </c>
      <c r="DG172" s="20">
        <f t="shared" si="195"/>
        <v>0</v>
      </c>
      <c r="DH172" s="20">
        <f t="shared" si="195"/>
        <v>0</v>
      </c>
      <c r="DI172" s="20">
        <f t="shared" si="195"/>
        <v>1</v>
      </c>
      <c r="DJ172" s="20">
        <f t="shared" si="195"/>
        <v>0</v>
      </c>
      <c r="DK172" s="20">
        <f t="shared" si="195"/>
        <v>0</v>
      </c>
      <c r="DL172" s="20">
        <f t="shared" si="195"/>
        <v>0</v>
      </c>
      <c r="DM172" s="20">
        <f t="shared" si="195"/>
        <v>0</v>
      </c>
      <c r="DN172" s="20">
        <f t="shared" si="195"/>
        <v>0</v>
      </c>
      <c r="DO172" s="20">
        <f t="shared" si="195"/>
        <v>0</v>
      </c>
      <c r="DP172" s="20">
        <f t="shared" si="195"/>
        <v>0</v>
      </c>
      <c r="DQ172" s="20">
        <f t="shared" si="195"/>
        <v>0</v>
      </c>
      <c r="DR172" s="20">
        <f t="shared" si="195"/>
        <v>0</v>
      </c>
      <c r="DS172" s="20">
        <f t="shared" si="195"/>
        <v>0</v>
      </c>
      <c r="DT172" s="20">
        <f t="shared" si="195"/>
        <v>0</v>
      </c>
      <c r="DU172" s="20">
        <f t="shared" si="195"/>
        <v>0</v>
      </c>
      <c r="DV172" s="20">
        <f t="shared" si="195"/>
        <v>0</v>
      </c>
      <c r="DW172" s="20">
        <f t="shared" si="195"/>
        <v>0</v>
      </c>
      <c r="DX172" s="20">
        <f t="shared" si="195"/>
        <v>0</v>
      </c>
      <c r="DY172" s="20">
        <f t="shared" si="195"/>
        <v>0</v>
      </c>
      <c r="DZ172" s="20">
        <f t="shared" si="195"/>
        <v>0</v>
      </c>
      <c r="EA172" s="20">
        <f t="shared" ref="EA172:FX172" si="196">EA13+EA33</f>
        <v>0</v>
      </c>
      <c r="EB172" s="20">
        <f t="shared" si="196"/>
        <v>0</v>
      </c>
      <c r="EC172" s="20">
        <f t="shared" si="196"/>
        <v>0</v>
      </c>
      <c r="ED172" s="20">
        <f t="shared" si="196"/>
        <v>0</v>
      </c>
      <c r="EE172" s="20">
        <f t="shared" si="196"/>
        <v>0</v>
      </c>
      <c r="EF172" s="20">
        <f t="shared" si="196"/>
        <v>0</v>
      </c>
      <c r="EG172" s="20">
        <f t="shared" si="196"/>
        <v>0</v>
      </c>
      <c r="EH172" s="20">
        <f t="shared" si="196"/>
        <v>0</v>
      </c>
      <c r="EI172" s="20">
        <f t="shared" si="196"/>
        <v>0</v>
      </c>
      <c r="EJ172" s="20">
        <f t="shared" si="196"/>
        <v>213</v>
      </c>
      <c r="EK172" s="20">
        <f t="shared" si="196"/>
        <v>0</v>
      </c>
      <c r="EL172" s="20">
        <f t="shared" si="196"/>
        <v>0</v>
      </c>
      <c r="EM172" s="20">
        <f t="shared" si="196"/>
        <v>0</v>
      </c>
      <c r="EN172" s="20">
        <f t="shared" si="196"/>
        <v>92</v>
      </c>
      <c r="EO172" s="20">
        <f t="shared" si="196"/>
        <v>0</v>
      </c>
      <c r="EP172" s="20">
        <f t="shared" si="196"/>
        <v>0</v>
      </c>
      <c r="EQ172" s="20">
        <f t="shared" si="196"/>
        <v>0</v>
      </c>
      <c r="ER172" s="20">
        <f t="shared" si="196"/>
        <v>0</v>
      </c>
      <c r="ES172" s="20">
        <f t="shared" si="196"/>
        <v>0</v>
      </c>
      <c r="ET172" s="20">
        <f t="shared" si="196"/>
        <v>0</v>
      </c>
      <c r="EU172" s="20">
        <f t="shared" si="196"/>
        <v>0</v>
      </c>
      <c r="EV172" s="20">
        <f t="shared" si="196"/>
        <v>0</v>
      </c>
      <c r="EW172" s="20">
        <f t="shared" si="196"/>
        <v>0</v>
      </c>
      <c r="EX172" s="20">
        <f t="shared" si="196"/>
        <v>0</v>
      </c>
      <c r="EY172" s="20">
        <f t="shared" si="196"/>
        <v>545</v>
      </c>
      <c r="EZ172" s="20">
        <f t="shared" si="196"/>
        <v>0</v>
      </c>
      <c r="FA172" s="20">
        <f t="shared" si="196"/>
        <v>0</v>
      </c>
      <c r="FB172" s="20">
        <f t="shared" si="196"/>
        <v>0</v>
      </c>
      <c r="FC172" s="20">
        <f t="shared" si="196"/>
        <v>0</v>
      </c>
      <c r="FD172" s="20">
        <f t="shared" si="196"/>
        <v>0</v>
      </c>
      <c r="FE172" s="20">
        <f t="shared" si="196"/>
        <v>0</v>
      </c>
      <c r="FF172" s="20">
        <f t="shared" si="196"/>
        <v>0</v>
      </c>
      <c r="FG172" s="20">
        <f t="shared" si="196"/>
        <v>0</v>
      </c>
      <c r="FH172" s="20">
        <f t="shared" si="196"/>
        <v>0</v>
      </c>
      <c r="FI172" s="20">
        <f t="shared" si="196"/>
        <v>0</v>
      </c>
      <c r="FJ172" s="20">
        <f t="shared" si="196"/>
        <v>0</v>
      </c>
      <c r="FK172" s="20">
        <f t="shared" si="196"/>
        <v>0</v>
      </c>
      <c r="FL172" s="20">
        <f t="shared" si="196"/>
        <v>0</v>
      </c>
      <c r="FM172" s="20">
        <f t="shared" si="196"/>
        <v>0</v>
      </c>
      <c r="FN172" s="20">
        <f t="shared" si="196"/>
        <v>607.5</v>
      </c>
      <c r="FO172" s="20">
        <f t="shared" si="196"/>
        <v>0</v>
      </c>
      <c r="FP172" s="20">
        <f t="shared" si="196"/>
        <v>0</v>
      </c>
      <c r="FQ172" s="20">
        <f t="shared" si="196"/>
        <v>0</v>
      </c>
      <c r="FR172" s="20">
        <f t="shared" si="196"/>
        <v>0</v>
      </c>
      <c r="FS172" s="20">
        <f t="shared" si="196"/>
        <v>0</v>
      </c>
      <c r="FT172" s="20">
        <f t="shared" si="196"/>
        <v>0</v>
      </c>
      <c r="FU172" s="20">
        <f t="shared" si="196"/>
        <v>0</v>
      </c>
      <c r="FV172" s="20">
        <f t="shared" si="196"/>
        <v>0</v>
      </c>
      <c r="FW172" s="20">
        <f t="shared" si="196"/>
        <v>0</v>
      </c>
      <c r="FX172" s="20">
        <f t="shared" si="196"/>
        <v>0</v>
      </c>
      <c r="FY172" s="11"/>
      <c r="FZ172" s="7">
        <f>SUM(C172:FX172)</f>
        <v>25838</v>
      </c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</row>
    <row r="173" spans="1:195" x14ac:dyDescent="0.2">
      <c r="A173" s="6" t="s">
        <v>690</v>
      </c>
      <c r="B173" s="7" t="s">
        <v>682</v>
      </c>
      <c r="C173" s="7">
        <f t="shared" ref="C173:BN173" si="197">C40</f>
        <v>8712</v>
      </c>
      <c r="D173" s="7">
        <f t="shared" si="197"/>
        <v>8712</v>
      </c>
      <c r="E173" s="7">
        <f t="shared" si="197"/>
        <v>8712</v>
      </c>
      <c r="F173" s="7">
        <f t="shared" si="197"/>
        <v>8712</v>
      </c>
      <c r="G173" s="7">
        <f t="shared" si="197"/>
        <v>8712</v>
      </c>
      <c r="H173" s="7">
        <f t="shared" si="197"/>
        <v>8712</v>
      </c>
      <c r="I173" s="7">
        <f t="shared" si="197"/>
        <v>8712</v>
      </c>
      <c r="J173" s="7">
        <f t="shared" si="197"/>
        <v>8712</v>
      </c>
      <c r="K173" s="7">
        <f t="shared" si="197"/>
        <v>8712</v>
      </c>
      <c r="L173" s="7">
        <f t="shared" si="197"/>
        <v>8712</v>
      </c>
      <c r="M173" s="7">
        <f t="shared" si="197"/>
        <v>8712</v>
      </c>
      <c r="N173" s="7">
        <f t="shared" si="197"/>
        <v>8712</v>
      </c>
      <c r="O173" s="7">
        <f t="shared" si="197"/>
        <v>8712</v>
      </c>
      <c r="P173" s="7">
        <f t="shared" si="197"/>
        <v>8712</v>
      </c>
      <c r="Q173" s="7">
        <f t="shared" si="197"/>
        <v>8712</v>
      </c>
      <c r="R173" s="7">
        <f t="shared" si="197"/>
        <v>8712</v>
      </c>
      <c r="S173" s="7">
        <f t="shared" si="197"/>
        <v>8712</v>
      </c>
      <c r="T173" s="7">
        <f t="shared" si="197"/>
        <v>8712</v>
      </c>
      <c r="U173" s="7">
        <f t="shared" si="197"/>
        <v>8712</v>
      </c>
      <c r="V173" s="7">
        <f t="shared" si="197"/>
        <v>8712</v>
      </c>
      <c r="W173" s="7">
        <f t="shared" si="197"/>
        <v>8712</v>
      </c>
      <c r="X173" s="7">
        <f t="shared" si="197"/>
        <v>8712</v>
      </c>
      <c r="Y173" s="7">
        <f t="shared" si="197"/>
        <v>8712</v>
      </c>
      <c r="Z173" s="7">
        <f t="shared" si="197"/>
        <v>8712</v>
      </c>
      <c r="AA173" s="7">
        <f t="shared" si="197"/>
        <v>8712</v>
      </c>
      <c r="AB173" s="7">
        <f t="shared" si="197"/>
        <v>8712</v>
      </c>
      <c r="AC173" s="7">
        <f t="shared" si="197"/>
        <v>8712</v>
      </c>
      <c r="AD173" s="7">
        <f t="shared" si="197"/>
        <v>8712</v>
      </c>
      <c r="AE173" s="7">
        <f t="shared" si="197"/>
        <v>8712</v>
      </c>
      <c r="AF173" s="7">
        <f t="shared" si="197"/>
        <v>8712</v>
      </c>
      <c r="AG173" s="7">
        <f t="shared" si="197"/>
        <v>8712</v>
      </c>
      <c r="AH173" s="7">
        <f t="shared" si="197"/>
        <v>8712</v>
      </c>
      <c r="AI173" s="7">
        <f t="shared" si="197"/>
        <v>8712</v>
      </c>
      <c r="AJ173" s="7">
        <f t="shared" si="197"/>
        <v>8712</v>
      </c>
      <c r="AK173" s="7">
        <f t="shared" si="197"/>
        <v>8712</v>
      </c>
      <c r="AL173" s="7">
        <f t="shared" si="197"/>
        <v>8712</v>
      </c>
      <c r="AM173" s="7">
        <f t="shared" si="197"/>
        <v>8712</v>
      </c>
      <c r="AN173" s="7">
        <f t="shared" si="197"/>
        <v>8712</v>
      </c>
      <c r="AO173" s="7">
        <f t="shared" si="197"/>
        <v>8712</v>
      </c>
      <c r="AP173" s="7">
        <f t="shared" si="197"/>
        <v>8712</v>
      </c>
      <c r="AQ173" s="7">
        <f t="shared" si="197"/>
        <v>8712</v>
      </c>
      <c r="AR173" s="7">
        <f t="shared" si="197"/>
        <v>8712</v>
      </c>
      <c r="AS173" s="7">
        <f t="shared" si="197"/>
        <v>8712</v>
      </c>
      <c r="AT173" s="7">
        <f t="shared" si="197"/>
        <v>8712</v>
      </c>
      <c r="AU173" s="7">
        <f t="shared" si="197"/>
        <v>8712</v>
      </c>
      <c r="AV173" s="7">
        <f t="shared" si="197"/>
        <v>8712</v>
      </c>
      <c r="AW173" s="7">
        <f t="shared" si="197"/>
        <v>8712</v>
      </c>
      <c r="AX173" s="7">
        <f t="shared" si="197"/>
        <v>8712</v>
      </c>
      <c r="AY173" s="7">
        <f t="shared" si="197"/>
        <v>8712</v>
      </c>
      <c r="AZ173" s="7">
        <f t="shared" si="197"/>
        <v>8712</v>
      </c>
      <c r="BA173" s="7">
        <f t="shared" si="197"/>
        <v>8712</v>
      </c>
      <c r="BB173" s="7">
        <f t="shared" si="197"/>
        <v>8712</v>
      </c>
      <c r="BC173" s="7">
        <f t="shared" si="197"/>
        <v>8712</v>
      </c>
      <c r="BD173" s="7">
        <f t="shared" si="197"/>
        <v>8712</v>
      </c>
      <c r="BE173" s="7">
        <f t="shared" si="197"/>
        <v>8712</v>
      </c>
      <c r="BF173" s="7">
        <f t="shared" si="197"/>
        <v>8712</v>
      </c>
      <c r="BG173" s="7">
        <f t="shared" si="197"/>
        <v>8712</v>
      </c>
      <c r="BH173" s="7">
        <f t="shared" si="197"/>
        <v>8712</v>
      </c>
      <c r="BI173" s="7">
        <f t="shared" si="197"/>
        <v>8712</v>
      </c>
      <c r="BJ173" s="7">
        <f t="shared" si="197"/>
        <v>8712</v>
      </c>
      <c r="BK173" s="7">
        <f t="shared" si="197"/>
        <v>8712</v>
      </c>
      <c r="BL173" s="7">
        <f t="shared" si="197"/>
        <v>8712</v>
      </c>
      <c r="BM173" s="7">
        <f t="shared" si="197"/>
        <v>8712</v>
      </c>
      <c r="BN173" s="7">
        <f t="shared" si="197"/>
        <v>8712</v>
      </c>
      <c r="BO173" s="7">
        <f t="shared" ref="BO173:DZ173" si="198">BO40</f>
        <v>8712</v>
      </c>
      <c r="BP173" s="7">
        <f t="shared" si="198"/>
        <v>8712</v>
      </c>
      <c r="BQ173" s="7">
        <f t="shared" si="198"/>
        <v>8712</v>
      </c>
      <c r="BR173" s="7">
        <f t="shared" si="198"/>
        <v>8712</v>
      </c>
      <c r="BS173" s="7">
        <f t="shared" si="198"/>
        <v>8712</v>
      </c>
      <c r="BT173" s="7">
        <f t="shared" si="198"/>
        <v>8712</v>
      </c>
      <c r="BU173" s="7">
        <f t="shared" si="198"/>
        <v>8712</v>
      </c>
      <c r="BV173" s="7">
        <f t="shared" si="198"/>
        <v>8712</v>
      </c>
      <c r="BW173" s="7">
        <f t="shared" si="198"/>
        <v>8712</v>
      </c>
      <c r="BX173" s="7">
        <f t="shared" si="198"/>
        <v>8712</v>
      </c>
      <c r="BY173" s="7">
        <f t="shared" si="198"/>
        <v>8712</v>
      </c>
      <c r="BZ173" s="7">
        <f t="shared" si="198"/>
        <v>8712</v>
      </c>
      <c r="CA173" s="7">
        <f t="shared" si="198"/>
        <v>8712</v>
      </c>
      <c r="CB173" s="7">
        <f t="shared" si="198"/>
        <v>8712</v>
      </c>
      <c r="CC173" s="7">
        <f t="shared" si="198"/>
        <v>8712</v>
      </c>
      <c r="CD173" s="7">
        <f t="shared" si="198"/>
        <v>8712</v>
      </c>
      <c r="CE173" s="7">
        <f t="shared" si="198"/>
        <v>8712</v>
      </c>
      <c r="CF173" s="7">
        <f t="shared" si="198"/>
        <v>8712</v>
      </c>
      <c r="CG173" s="7">
        <f t="shared" si="198"/>
        <v>8712</v>
      </c>
      <c r="CH173" s="7">
        <f t="shared" si="198"/>
        <v>8712</v>
      </c>
      <c r="CI173" s="7">
        <f t="shared" si="198"/>
        <v>8712</v>
      </c>
      <c r="CJ173" s="7">
        <f t="shared" si="198"/>
        <v>8712</v>
      </c>
      <c r="CK173" s="7">
        <f t="shared" si="198"/>
        <v>8712</v>
      </c>
      <c r="CL173" s="7">
        <f t="shared" si="198"/>
        <v>8712</v>
      </c>
      <c r="CM173" s="7">
        <f t="shared" si="198"/>
        <v>8712</v>
      </c>
      <c r="CN173" s="7">
        <f t="shared" si="198"/>
        <v>8712</v>
      </c>
      <c r="CO173" s="7">
        <f t="shared" si="198"/>
        <v>8712</v>
      </c>
      <c r="CP173" s="7">
        <f t="shared" si="198"/>
        <v>8712</v>
      </c>
      <c r="CQ173" s="7">
        <f t="shared" si="198"/>
        <v>8712</v>
      </c>
      <c r="CR173" s="7">
        <f t="shared" si="198"/>
        <v>8712</v>
      </c>
      <c r="CS173" s="7">
        <f t="shared" si="198"/>
        <v>8712</v>
      </c>
      <c r="CT173" s="7">
        <f t="shared" si="198"/>
        <v>8712</v>
      </c>
      <c r="CU173" s="7">
        <f t="shared" si="198"/>
        <v>8712</v>
      </c>
      <c r="CV173" s="7">
        <f t="shared" si="198"/>
        <v>8712</v>
      </c>
      <c r="CW173" s="7">
        <f t="shared" si="198"/>
        <v>8712</v>
      </c>
      <c r="CX173" s="7">
        <f t="shared" si="198"/>
        <v>8712</v>
      </c>
      <c r="CY173" s="7">
        <f t="shared" si="198"/>
        <v>8712</v>
      </c>
      <c r="CZ173" s="7">
        <f t="shared" si="198"/>
        <v>8712</v>
      </c>
      <c r="DA173" s="7">
        <f t="shared" si="198"/>
        <v>8712</v>
      </c>
      <c r="DB173" s="7">
        <f t="shared" si="198"/>
        <v>8712</v>
      </c>
      <c r="DC173" s="7">
        <f t="shared" si="198"/>
        <v>8712</v>
      </c>
      <c r="DD173" s="7">
        <f t="shared" si="198"/>
        <v>8712</v>
      </c>
      <c r="DE173" s="7">
        <f t="shared" si="198"/>
        <v>8712</v>
      </c>
      <c r="DF173" s="7">
        <f t="shared" si="198"/>
        <v>8712</v>
      </c>
      <c r="DG173" s="7">
        <f t="shared" si="198"/>
        <v>8712</v>
      </c>
      <c r="DH173" s="7">
        <f t="shared" si="198"/>
        <v>8712</v>
      </c>
      <c r="DI173" s="7">
        <f t="shared" si="198"/>
        <v>8712</v>
      </c>
      <c r="DJ173" s="7">
        <f t="shared" si="198"/>
        <v>8712</v>
      </c>
      <c r="DK173" s="7">
        <f t="shared" si="198"/>
        <v>8712</v>
      </c>
      <c r="DL173" s="7">
        <f t="shared" si="198"/>
        <v>8712</v>
      </c>
      <c r="DM173" s="7">
        <f t="shared" si="198"/>
        <v>8712</v>
      </c>
      <c r="DN173" s="7">
        <f t="shared" si="198"/>
        <v>8712</v>
      </c>
      <c r="DO173" s="7">
        <f t="shared" si="198"/>
        <v>8712</v>
      </c>
      <c r="DP173" s="7">
        <f t="shared" si="198"/>
        <v>8712</v>
      </c>
      <c r="DQ173" s="7">
        <f t="shared" si="198"/>
        <v>8712</v>
      </c>
      <c r="DR173" s="7">
        <f t="shared" si="198"/>
        <v>8712</v>
      </c>
      <c r="DS173" s="7">
        <f t="shared" si="198"/>
        <v>8712</v>
      </c>
      <c r="DT173" s="7">
        <f t="shared" si="198"/>
        <v>8712</v>
      </c>
      <c r="DU173" s="7">
        <f t="shared" si="198"/>
        <v>8712</v>
      </c>
      <c r="DV173" s="7">
        <f t="shared" si="198"/>
        <v>8712</v>
      </c>
      <c r="DW173" s="7">
        <f t="shared" si="198"/>
        <v>8712</v>
      </c>
      <c r="DX173" s="7">
        <f t="shared" si="198"/>
        <v>8712</v>
      </c>
      <c r="DY173" s="7">
        <f t="shared" si="198"/>
        <v>8712</v>
      </c>
      <c r="DZ173" s="7">
        <f t="shared" si="198"/>
        <v>8712</v>
      </c>
      <c r="EA173" s="7">
        <f t="shared" ref="EA173:FX173" si="199">EA40</f>
        <v>8712</v>
      </c>
      <c r="EB173" s="7">
        <f t="shared" si="199"/>
        <v>8712</v>
      </c>
      <c r="EC173" s="7">
        <f t="shared" si="199"/>
        <v>8712</v>
      </c>
      <c r="ED173" s="7">
        <f t="shared" si="199"/>
        <v>8712</v>
      </c>
      <c r="EE173" s="7">
        <f t="shared" si="199"/>
        <v>8712</v>
      </c>
      <c r="EF173" s="7">
        <f t="shared" si="199"/>
        <v>8712</v>
      </c>
      <c r="EG173" s="7">
        <f t="shared" si="199"/>
        <v>8712</v>
      </c>
      <c r="EH173" s="7">
        <f t="shared" si="199"/>
        <v>8712</v>
      </c>
      <c r="EI173" s="7">
        <f t="shared" si="199"/>
        <v>8712</v>
      </c>
      <c r="EJ173" s="7">
        <f t="shared" si="199"/>
        <v>8712</v>
      </c>
      <c r="EK173" s="7">
        <f t="shared" si="199"/>
        <v>8712</v>
      </c>
      <c r="EL173" s="7">
        <f t="shared" si="199"/>
        <v>8712</v>
      </c>
      <c r="EM173" s="7">
        <f t="shared" si="199"/>
        <v>8712</v>
      </c>
      <c r="EN173" s="7">
        <f t="shared" si="199"/>
        <v>8712</v>
      </c>
      <c r="EO173" s="7">
        <f t="shared" si="199"/>
        <v>8712</v>
      </c>
      <c r="EP173" s="7">
        <f t="shared" si="199"/>
        <v>8712</v>
      </c>
      <c r="EQ173" s="7">
        <f t="shared" si="199"/>
        <v>8712</v>
      </c>
      <c r="ER173" s="7">
        <f t="shared" si="199"/>
        <v>8712</v>
      </c>
      <c r="ES173" s="7">
        <f t="shared" si="199"/>
        <v>8712</v>
      </c>
      <c r="ET173" s="7">
        <f t="shared" si="199"/>
        <v>8712</v>
      </c>
      <c r="EU173" s="7">
        <f t="shared" si="199"/>
        <v>8712</v>
      </c>
      <c r="EV173" s="7">
        <f t="shared" si="199"/>
        <v>8712</v>
      </c>
      <c r="EW173" s="7">
        <f t="shared" si="199"/>
        <v>8712</v>
      </c>
      <c r="EX173" s="7">
        <f t="shared" si="199"/>
        <v>8712</v>
      </c>
      <c r="EY173" s="7">
        <f t="shared" si="199"/>
        <v>8712</v>
      </c>
      <c r="EZ173" s="7">
        <f t="shared" si="199"/>
        <v>8712</v>
      </c>
      <c r="FA173" s="7">
        <f t="shared" si="199"/>
        <v>8712</v>
      </c>
      <c r="FB173" s="7">
        <f t="shared" si="199"/>
        <v>8712</v>
      </c>
      <c r="FC173" s="7">
        <f t="shared" si="199"/>
        <v>8712</v>
      </c>
      <c r="FD173" s="7">
        <f t="shared" si="199"/>
        <v>8712</v>
      </c>
      <c r="FE173" s="7">
        <f t="shared" si="199"/>
        <v>8712</v>
      </c>
      <c r="FF173" s="7">
        <f t="shared" si="199"/>
        <v>8712</v>
      </c>
      <c r="FG173" s="7">
        <f t="shared" si="199"/>
        <v>8712</v>
      </c>
      <c r="FH173" s="7">
        <f t="shared" si="199"/>
        <v>8712</v>
      </c>
      <c r="FI173" s="7">
        <f t="shared" si="199"/>
        <v>8712</v>
      </c>
      <c r="FJ173" s="7">
        <f t="shared" si="199"/>
        <v>8712</v>
      </c>
      <c r="FK173" s="7">
        <f t="shared" si="199"/>
        <v>8712</v>
      </c>
      <c r="FL173" s="7">
        <f t="shared" si="199"/>
        <v>8712</v>
      </c>
      <c r="FM173" s="7">
        <f t="shared" si="199"/>
        <v>8712</v>
      </c>
      <c r="FN173" s="7">
        <f t="shared" si="199"/>
        <v>8712</v>
      </c>
      <c r="FO173" s="7">
        <f t="shared" si="199"/>
        <v>8712</v>
      </c>
      <c r="FP173" s="7">
        <f t="shared" si="199"/>
        <v>8712</v>
      </c>
      <c r="FQ173" s="7">
        <f t="shared" si="199"/>
        <v>8712</v>
      </c>
      <c r="FR173" s="7">
        <f t="shared" si="199"/>
        <v>8712</v>
      </c>
      <c r="FS173" s="7">
        <f t="shared" si="199"/>
        <v>8712</v>
      </c>
      <c r="FT173" s="7">
        <f t="shared" si="199"/>
        <v>8712</v>
      </c>
      <c r="FU173" s="7">
        <f t="shared" si="199"/>
        <v>8712</v>
      </c>
      <c r="FV173" s="7">
        <f t="shared" si="199"/>
        <v>8712</v>
      </c>
      <c r="FW173" s="7">
        <f t="shared" si="199"/>
        <v>8712</v>
      </c>
      <c r="FX173" s="7">
        <f t="shared" si="199"/>
        <v>8712</v>
      </c>
      <c r="FY173" s="7"/>
      <c r="FZ173" s="7">
        <f>FZ39</f>
        <v>0</v>
      </c>
      <c r="GA173" s="7"/>
      <c r="GB173" s="18"/>
      <c r="GC173" s="18"/>
      <c r="GD173" s="18"/>
      <c r="GE173" s="18"/>
      <c r="GF173" s="18"/>
      <c r="GG173" s="7"/>
      <c r="GH173" s="7"/>
      <c r="GI173" s="7"/>
      <c r="GJ173" s="7"/>
      <c r="GK173" s="7"/>
      <c r="GL173" s="7"/>
      <c r="GM173" s="7"/>
    </row>
    <row r="174" spans="1:195" x14ac:dyDescent="0.2">
      <c r="A174" s="6" t="s">
        <v>691</v>
      </c>
      <c r="B174" s="7" t="s">
        <v>692</v>
      </c>
      <c r="C174" s="7">
        <f t="shared" ref="C174:BN174" si="200">ROUND(C173*C172,2)</f>
        <v>18739512</v>
      </c>
      <c r="D174" s="7">
        <f t="shared" si="200"/>
        <v>0</v>
      </c>
      <c r="E174" s="7">
        <f t="shared" si="200"/>
        <v>0</v>
      </c>
      <c r="F174" s="7">
        <f t="shared" si="200"/>
        <v>0</v>
      </c>
      <c r="G174" s="7">
        <f t="shared" si="200"/>
        <v>0</v>
      </c>
      <c r="H174" s="7">
        <f t="shared" si="200"/>
        <v>0</v>
      </c>
      <c r="I174" s="7">
        <f t="shared" si="200"/>
        <v>0</v>
      </c>
      <c r="J174" s="7">
        <f t="shared" si="200"/>
        <v>0</v>
      </c>
      <c r="K174" s="7">
        <f t="shared" si="200"/>
        <v>0</v>
      </c>
      <c r="L174" s="7">
        <f t="shared" si="200"/>
        <v>0</v>
      </c>
      <c r="M174" s="7">
        <f t="shared" si="200"/>
        <v>0</v>
      </c>
      <c r="N174" s="7">
        <f t="shared" si="200"/>
        <v>0</v>
      </c>
      <c r="O174" s="7">
        <f t="shared" si="200"/>
        <v>0</v>
      </c>
      <c r="P174" s="7">
        <f t="shared" si="200"/>
        <v>0</v>
      </c>
      <c r="Q174" s="7">
        <f t="shared" si="200"/>
        <v>0</v>
      </c>
      <c r="R174" s="7">
        <f t="shared" si="200"/>
        <v>38189052</v>
      </c>
      <c r="S174" s="7">
        <f t="shared" si="200"/>
        <v>17424</v>
      </c>
      <c r="T174" s="7">
        <f t="shared" si="200"/>
        <v>0</v>
      </c>
      <c r="U174" s="7">
        <f t="shared" si="200"/>
        <v>0</v>
      </c>
      <c r="V174" s="7">
        <f t="shared" si="200"/>
        <v>0</v>
      </c>
      <c r="W174" s="7">
        <f t="shared" si="200"/>
        <v>0</v>
      </c>
      <c r="X174" s="7">
        <f t="shared" si="200"/>
        <v>0</v>
      </c>
      <c r="Y174" s="7">
        <f t="shared" si="200"/>
        <v>2896740</v>
      </c>
      <c r="Z174" s="7">
        <f t="shared" si="200"/>
        <v>0</v>
      </c>
      <c r="AA174" s="7">
        <f t="shared" si="200"/>
        <v>0</v>
      </c>
      <c r="AB174" s="7">
        <f t="shared" si="200"/>
        <v>3206016</v>
      </c>
      <c r="AC174" s="7">
        <f t="shared" si="200"/>
        <v>0</v>
      </c>
      <c r="AD174" s="7">
        <f t="shared" si="200"/>
        <v>0</v>
      </c>
      <c r="AE174" s="7">
        <f t="shared" si="200"/>
        <v>0</v>
      </c>
      <c r="AF174" s="7">
        <f t="shared" si="200"/>
        <v>0</v>
      </c>
      <c r="AG174" s="7">
        <f t="shared" si="200"/>
        <v>0</v>
      </c>
      <c r="AH174" s="7">
        <f t="shared" si="200"/>
        <v>0</v>
      </c>
      <c r="AI174" s="7">
        <f t="shared" si="200"/>
        <v>0</v>
      </c>
      <c r="AJ174" s="7">
        <f t="shared" si="200"/>
        <v>0</v>
      </c>
      <c r="AK174" s="7">
        <f t="shared" si="200"/>
        <v>0</v>
      </c>
      <c r="AL174" s="7">
        <f t="shared" si="200"/>
        <v>0</v>
      </c>
      <c r="AM174" s="7">
        <f t="shared" si="200"/>
        <v>0</v>
      </c>
      <c r="AN174" s="7">
        <f t="shared" si="200"/>
        <v>0</v>
      </c>
      <c r="AO174" s="7">
        <f t="shared" si="200"/>
        <v>0</v>
      </c>
      <c r="AP174" s="7">
        <f t="shared" si="200"/>
        <v>2082168</v>
      </c>
      <c r="AQ174" s="7">
        <f t="shared" si="200"/>
        <v>0</v>
      </c>
      <c r="AR174" s="7">
        <f t="shared" si="200"/>
        <v>17410932</v>
      </c>
      <c r="AS174" s="7">
        <f t="shared" si="200"/>
        <v>0</v>
      </c>
      <c r="AT174" s="7">
        <f t="shared" si="200"/>
        <v>0</v>
      </c>
      <c r="AU174" s="7">
        <f t="shared" si="200"/>
        <v>0</v>
      </c>
      <c r="AV174" s="7">
        <f t="shared" si="200"/>
        <v>0</v>
      </c>
      <c r="AW174" s="7">
        <f t="shared" si="200"/>
        <v>0</v>
      </c>
      <c r="AX174" s="7">
        <f t="shared" si="200"/>
        <v>0</v>
      </c>
      <c r="AY174" s="7">
        <f t="shared" si="200"/>
        <v>0</v>
      </c>
      <c r="AZ174" s="7">
        <f t="shared" si="200"/>
        <v>1210968</v>
      </c>
      <c r="BA174" s="7">
        <f t="shared" si="200"/>
        <v>0</v>
      </c>
      <c r="BB174" s="7">
        <f t="shared" si="200"/>
        <v>0</v>
      </c>
      <c r="BC174" s="7">
        <f t="shared" si="200"/>
        <v>5292540</v>
      </c>
      <c r="BD174" s="7">
        <f t="shared" si="200"/>
        <v>0</v>
      </c>
      <c r="BE174" s="7">
        <f t="shared" si="200"/>
        <v>0</v>
      </c>
      <c r="BF174" s="7">
        <f t="shared" si="200"/>
        <v>10297584</v>
      </c>
      <c r="BG174" s="7">
        <f t="shared" si="200"/>
        <v>0</v>
      </c>
      <c r="BH174" s="7">
        <f t="shared" si="200"/>
        <v>239580</v>
      </c>
      <c r="BI174" s="7">
        <f t="shared" si="200"/>
        <v>0</v>
      </c>
      <c r="BJ174" s="7">
        <f t="shared" si="200"/>
        <v>0</v>
      </c>
      <c r="BK174" s="7">
        <f t="shared" si="200"/>
        <v>82267416</v>
      </c>
      <c r="BL174" s="7">
        <f t="shared" si="200"/>
        <v>0</v>
      </c>
      <c r="BM174" s="7">
        <f t="shared" si="200"/>
        <v>0</v>
      </c>
      <c r="BN174" s="7">
        <f t="shared" si="200"/>
        <v>0</v>
      </c>
      <c r="BO174" s="7">
        <f t="shared" ref="BO174:DZ174" si="201">ROUND(BO173*BO172,2)</f>
        <v>0</v>
      </c>
      <c r="BP174" s="7">
        <f t="shared" si="201"/>
        <v>0</v>
      </c>
      <c r="BQ174" s="7">
        <f t="shared" si="201"/>
        <v>0</v>
      </c>
      <c r="BR174" s="7">
        <f t="shared" si="201"/>
        <v>0</v>
      </c>
      <c r="BS174" s="7">
        <f t="shared" si="201"/>
        <v>0</v>
      </c>
      <c r="BT174" s="7">
        <f t="shared" si="201"/>
        <v>0</v>
      </c>
      <c r="BU174" s="7">
        <f t="shared" si="201"/>
        <v>0</v>
      </c>
      <c r="BV174" s="7">
        <f t="shared" si="201"/>
        <v>0</v>
      </c>
      <c r="BW174" s="7">
        <f t="shared" si="201"/>
        <v>0</v>
      </c>
      <c r="BX174" s="7">
        <f t="shared" si="201"/>
        <v>0</v>
      </c>
      <c r="BY174" s="7">
        <f t="shared" si="201"/>
        <v>0</v>
      </c>
      <c r="BZ174" s="7">
        <f t="shared" si="201"/>
        <v>0</v>
      </c>
      <c r="CA174" s="7">
        <f t="shared" si="201"/>
        <v>0</v>
      </c>
      <c r="CB174" s="7">
        <f t="shared" si="201"/>
        <v>12192444</v>
      </c>
      <c r="CC174" s="7">
        <f t="shared" si="201"/>
        <v>0</v>
      </c>
      <c r="CD174" s="7">
        <f t="shared" si="201"/>
        <v>0</v>
      </c>
      <c r="CE174" s="7">
        <f t="shared" si="201"/>
        <v>0</v>
      </c>
      <c r="CF174" s="7">
        <f t="shared" si="201"/>
        <v>0</v>
      </c>
      <c r="CG174" s="7">
        <f t="shared" si="201"/>
        <v>0</v>
      </c>
      <c r="CH174" s="7">
        <f t="shared" si="201"/>
        <v>0</v>
      </c>
      <c r="CI174" s="7">
        <f t="shared" si="201"/>
        <v>0</v>
      </c>
      <c r="CJ174" s="7">
        <f t="shared" si="201"/>
        <v>0</v>
      </c>
      <c r="CK174" s="7">
        <f t="shared" si="201"/>
        <v>10036224</v>
      </c>
      <c r="CL174" s="7">
        <f t="shared" si="201"/>
        <v>117612</v>
      </c>
      <c r="CM174" s="7">
        <f t="shared" si="201"/>
        <v>291852</v>
      </c>
      <c r="CN174" s="7">
        <f t="shared" si="201"/>
        <v>4281948</v>
      </c>
      <c r="CO174" s="7">
        <f t="shared" si="201"/>
        <v>0</v>
      </c>
      <c r="CP174" s="7">
        <f t="shared" si="201"/>
        <v>0</v>
      </c>
      <c r="CQ174" s="7">
        <f t="shared" si="201"/>
        <v>0</v>
      </c>
      <c r="CR174" s="7">
        <f t="shared" si="201"/>
        <v>0</v>
      </c>
      <c r="CS174" s="7">
        <f t="shared" si="201"/>
        <v>0</v>
      </c>
      <c r="CT174" s="7">
        <f t="shared" si="201"/>
        <v>0</v>
      </c>
      <c r="CU174" s="7">
        <f t="shared" si="201"/>
        <v>3624192</v>
      </c>
      <c r="CV174" s="7">
        <f t="shared" si="201"/>
        <v>0</v>
      </c>
      <c r="CW174" s="7">
        <f t="shared" si="201"/>
        <v>0</v>
      </c>
      <c r="CX174" s="7">
        <f t="shared" si="201"/>
        <v>0</v>
      </c>
      <c r="CY174" s="7">
        <f t="shared" si="201"/>
        <v>0</v>
      </c>
      <c r="CZ174" s="7">
        <f t="shared" si="201"/>
        <v>0</v>
      </c>
      <c r="DA174" s="7">
        <f t="shared" si="201"/>
        <v>0</v>
      </c>
      <c r="DB174" s="7">
        <f t="shared" si="201"/>
        <v>0</v>
      </c>
      <c r="DC174" s="7">
        <f t="shared" si="201"/>
        <v>0</v>
      </c>
      <c r="DD174" s="7">
        <f t="shared" si="201"/>
        <v>0</v>
      </c>
      <c r="DE174" s="7">
        <f t="shared" si="201"/>
        <v>0</v>
      </c>
      <c r="DF174" s="7">
        <f t="shared" si="201"/>
        <v>0</v>
      </c>
      <c r="DG174" s="7">
        <f t="shared" si="201"/>
        <v>0</v>
      </c>
      <c r="DH174" s="7">
        <f t="shared" si="201"/>
        <v>0</v>
      </c>
      <c r="DI174" s="7">
        <f t="shared" si="201"/>
        <v>8712</v>
      </c>
      <c r="DJ174" s="7">
        <f t="shared" si="201"/>
        <v>0</v>
      </c>
      <c r="DK174" s="7">
        <f t="shared" si="201"/>
        <v>0</v>
      </c>
      <c r="DL174" s="7">
        <f t="shared" si="201"/>
        <v>0</v>
      </c>
      <c r="DM174" s="7">
        <f t="shared" si="201"/>
        <v>0</v>
      </c>
      <c r="DN174" s="7">
        <f t="shared" si="201"/>
        <v>0</v>
      </c>
      <c r="DO174" s="7">
        <f t="shared" si="201"/>
        <v>0</v>
      </c>
      <c r="DP174" s="7">
        <f t="shared" si="201"/>
        <v>0</v>
      </c>
      <c r="DQ174" s="7">
        <f t="shared" si="201"/>
        <v>0</v>
      </c>
      <c r="DR174" s="7">
        <f t="shared" si="201"/>
        <v>0</v>
      </c>
      <c r="DS174" s="7">
        <f t="shared" si="201"/>
        <v>0</v>
      </c>
      <c r="DT174" s="7">
        <f t="shared" si="201"/>
        <v>0</v>
      </c>
      <c r="DU174" s="7">
        <f t="shared" si="201"/>
        <v>0</v>
      </c>
      <c r="DV174" s="7">
        <f t="shared" si="201"/>
        <v>0</v>
      </c>
      <c r="DW174" s="7">
        <f t="shared" si="201"/>
        <v>0</v>
      </c>
      <c r="DX174" s="7">
        <f t="shared" si="201"/>
        <v>0</v>
      </c>
      <c r="DY174" s="7">
        <f t="shared" si="201"/>
        <v>0</v>
      </c>
      <c r="DZ174" s="7">
        <f t="shared" si="201"/>
        <v>0</v>
      </c>
      <c r="EA174" s="7">
        <f t="shared" ref="EA174:FX174" si="202">ROUND(EA173*EA172,2)</f>
        <v>0</v>
      </c>
      <c r="EB174" s="7">
        <f t="shared" si="202"/>
        <v>0</v>
      </c>
      <c r="EC174" s="7">
        <f t="shared" si="202"/>
        <v>0</v>
      </c>
      <c r="ED174" s="7">
        <f t="shared" si="202"/>
        <v>0</v>
      </c>
      <c r="EE174" s="7">
        <f t="shared" si="202"/>
        <v>0</v>
      </c>
      <c r="EF174" s="7">
        <f t="shared" si="202"/>
        <v>0</v>
      </c>
      <c r="EG174" s="7">
        <f t="shared" si="202"/>
        <v>0</v>
      </c>
      <c r="EH174" s="7">
        <f t="shared" si="202"/>
        <v>0</v>
      </c>
      <c r="EI174" s="7">
        <f t="shared" si="202"/>
        <v>0</v>
      </c>
      <c r="EJ174" s="7">
        <f t="shared" si="202"/>
        <v>1855656</v>
      </c>
      <c r="EK174" s="7">
        <f t="shared" si="202"/>
        <v>0</v>
      </c>
      <c r="EL174" s="7">
        <f t="shared" si="202"/>
        <v>0</v>
      </c>
      <c r="EM174" s="7">
        <f t="shared" si="202"/>
        <v>0</v>
      </c>
      <c r="EN174" s="7">
        <f t="shared" si="202"/>
        <v>801504</v>
      </c>
      <c r="EO174" s="7">
        <f t="shared" si="202"/>
        <v>0</v>
      </c>
      <c r="EP174" s="7">
        <f t="shared" si="202"/>
        <v>0</v>
      </c>
      <c r="EQ174" s="7">
        <f t="shared" si="202"/>
        <v>0</v>
      </c>
      <c r="ER174" s="7">
        <f t="shared" si="202"/>
        <v>0</v>
      </c>
      <c r="ES174" s="7">
        <f t="shared" si="202"/>
        <v>0</v>
      </c>
      <c r="ET174" s="7">
        <f t="shared" si="202"/>
        <v>0</v>
      </c>
      <c r="EU174" s="7">
        <f t="shared" si="202"/>
        <v>0</v>
      </c>
      <c r="EV174" s="7">
        <f t="shared" si="202"/>
        <v>0</v>
      </c>
      <c r="EW174" s="7">
        <f t="shared" si="202"/>
        <v>0</v>
      </c>
      <c r="EX174" s="7">
        <f t="shared" si="202"/>
        <v>0</v>
      </c>
      <c r="EY174" s="7">
        <f t="shared" si="202"/>
        <v>4748040</v>
      </c>
      <c r="EZ174" s="7">
        <f t="shared" si="202"/>
        <v>0</v>
      </c>
      <c r="FA174" s="7">
        <f t="shared" si="202"/>
        <v>0</v>
      </c>
      <c r="FB174" s="7">
        <f t="shared" si="202"/>
        <v>0</v>
      </c>
      <c r="FC174" s="7">
        <f t="shared" si="202"/>
        <v>0</v>
      </c>
      <c r="FD174" s="7">
        <f t="shared" si="202"/>
        <v>0</v>
      </c>
      <c r="FE174" s="7">
        <f t="shared" si="202"/>
        <v>0</v>
      </c>
      <c r="FF174" s="7">
        <f t="shared" si="202"/>
        <v>0</v>
      </c>
      <c r="FG174" s="7">
        <f t="shared" si="202"/>
        <v>0</v>
      </c>
      <c r="FH174" s="7">
        <f t="shared" si="202"/>
        <v>0</v>
      </c>
      <c r="FI174" s="7">
        <f t="shared" si="202"/>
        <v>0</v>
      </c>
      <c r="FJ174" s="7">
        <f t="shared" si="202"/>
        <v>0</v>
      </c>
      <c r="FK174" s="7">
        <f t="shared" si="202"/>
        <v>0</v>
      </c>
      <c r="FL174" s="7">
        <f t="shared" si="202"/>
        <v>0</v>
      </c>
      <c r="FM174" s="7">
        <f t="shared" si="202"/>
        <v>0</v>
      </c>
      <c r="FN174" s="7">
        <f t="shared" si="202"/>
        <v>5292540</v>
      </c>
      <c r="FO174" s="7">
        <f t="shared" si="202"/>
        <v>0</v>
      </c>
      <c r="FP174" s="7">
        <f t="shared" si="202"/>
        <v>0</v>
      </c>
      <c r="FQ174" s="7">
        <f t="shared" si="202"/>
        <v>0</v>
      </c>
      <c r="FR174" s="7">
        <f t="shared" si="202"/>
        <v>0</v>
      </c>
      <c r="FS174" s="7">
        <f t="shared" si="202"/>
        <v>0</v>
      </c>
      <c r="FT174" s="7">
        <f t="shared" si="202"/>
        <v>0</v>
      </c>
      <c r="FU174" s="7">
        <f t="shared" si="202"/>
        <v>0</v>
      </c>
      <c r="FV174" s="7">
        <f t="shared" si="202"/>
        <v>0</v>
      </c>
      <c r="FW174" s="7">
        <f t="shared" si="202"/>
        <v>0</v>
      </c>
      <c r="FX174" s="7">
        <f t="shared" si="202"/>
        <v>0</v>
      </c>
      <c r="FY174" s="20"/>
      <c r="FZ174" s="7">
        <f>SUM(C174:FX174)</f>
        <v>225100656</v>
      </c>
      <c r="GA174" s="7"/>
      <c r="GB174" s="11"/>
      <c r="GC174" s="11"/>
      <c r="GD174" s="11"/>
      <c r="GE174" s="11"/>
      <c r="GF174" s="11"/>
      <c r="GG174" s="7"/>
      <c r="GH174" s="7"/>
      <c r="GI174" s="7"/>
      <c r="GJ174" s="7"/>
      <c r="GK174" s="7"/>
      <c r="GL174" s="7"/>
      <c r="GM174" s="7"/>
    </row>
    <row r="175" spans="1:195" x14ac:dyDescent="0.2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</row>
    <row r="176" spans="1:195" x14ac:dyDescent="0.2">
      <c r="A176" s="6" t="s">
        <v>693</v>
      </c>
      <c r="B176" s="7" t="s">
        <v>694</v>
      </c>
      <c r="C176" s="7">
        <f t="shared" ref="C176:BN176" si="203">C14+C35</f>
        <v>1</v>
      </c>
      <c r="D176" s="7">
        <f t="shared" si="203"/>
        <v>12</v>
      </c>
      <c r="E176" s="7">
        <f t="shared" si="203"/>
        <v>1</v>
      </c>
      <c r="F176" s="7">
        <f t="shared" si="203"/>
        <v>0</v>
      </c>
      <c r="G176" s="7">
        <f t="shared" si="203"/>
        <v>1</v>
      </c>
      <c r="H176" s="7">
        <f t="shared" si="203"/>
        <v>3</v>
      </c>
      <c r="I176" s="7">
        <f t="shared" si="203"/>
        <v>4</v>
      </c>
      <c r="J176" s="7">
        <f t="shared" si="203"/>
        <v>0</v>
      </c>
      <c r="K176" s="7">
        <f t="shared" si="203"/>
        <v>0</v>
      </c>
      <c r="L176" s="7">
        <f t="shared" si="203"/>
        <v>1</v>
      </c>
      <c r="M176" s="7">
        <f t="shared" si="203"/>
        <v>0</v>
      </c>
      <c r="N176" s="7">
        <f t="shared" si="203"/>
        <v>22</v>
      </c>
      <c r="O176" s="7">
        <f t="shared" si="203"/>
        <v>0</v>
      </c>
      <c r="P176" s="7">
        <f t="shared" si="203"/>
        <v>0</v>
      </c>
      <c r="Q176" s="7">
        <f t="shared" si="203"/>
        <v>67</v>
      </c>
      <c r="R176" s="7">
        <f t="shared" si="203"/>
        <v>1.5</v>
      </c>
      <c r="S176" s="7">
        <f t="shared" si="203"/>
        <v>0</v>
      </c>
      <c r="T176" s="7">
        <f t="shared" si="203"/>
        <v>0</v>
      </c>
      <c r="U176" s="7">
        <f t="shared" si="203"/>
        <v>0</v>
      </c>
      <c r="V176" s="7">
        <f t="shared" si="203"/>
        <v>0</v>
      </c>
      <c r="W176" s="7">
        <f t="shared" si="203"/>
        <v>0</v>
      </c>
      <c r="X176" s="7">
        <f t="shared" si="203"/>
        <v>0</v>
      </c>
      <c r="Y176" s="7">
        <f t="shared" si="203"/>
        <v>0</v>
      </c>
      <c r="Z176" s="7">
        <f t="shared" si="203"/>
        <v>0</v>
      </c>
      <c r="AA176" s="7">
        <f t="shared" si="203"/>
        <v>0</v>
      </c>
      <c r="AB176" s="7">
        <f t="shared" si="203"/>
        <v>3</v>
      </c>
      <c r="AC176" s="7">
        <f t="shared" si="203"/>
        <v>0</v>
      </c>
      <c r="AD176" s="7">
        <f t="shared" si="203"/>
        <v>0</v>
      </c>
      <c r="AE176" s="7">
        <f t="shared" si="203"/>
        <v>1</v>
      </c>
      <c r="AF176" s="7">
        <f t="shared" si="203"/>
        <v>0</v>
      </c>
      <c r="AG176" s="7">
        <f t="shared" si="203"/>
        <v>0</v>
      </c>
      <c r="AH176" s="7">
        <f t="shared" si="203"/>
        <v>0</v>
      </c>
      <c r="AI176" s="7">
        <f t="shared" si="203"/>
        <v>0</v>
      </c>
      <c r="AJ176" s="7">
        <f t="shared" si="203"/>
        <v>0</v>
      </c>
      <c r="AK176" s="7">
        <f t="shared" si="203"/>
        <v>0</v>
      </c>
      <c r="AL176" s="7">
        <f t="shared" si="203"/>
        <v>0</v>
      </c>
      <c r="AM176" s="7">
        <f t="shared" si="203"/>
        <v>0</v>
      </c>
      <c r="AN176" s="7">
        <f t="shared" si="203"/>
        <v>0</v>
      </c>
      <c r="AO176" s="7">
        <f t="shared" si="203"/>
        <v>0</v>
      </c>
      <c r="AP176" s="7">
        <f t="shared" si="203"/>
        <v>79.5</v>
      </c>
      <c r="AQ176" s="7">
        <f t="shared" si="203"/>
        <v>0</v>
      </c>
      <c r="AR176" s="7">
        <f t="shared" si="203"/>
        <v>5</v>
      </c>
      <c r="AS176" s="7">
        <f t="shared" si="203"/>
        <v>2</v>
      </c>
      <c r="AT176" s="7">
        <f t="shared" si="203"/>
        <v>1</v>
      </c>
      <c r="AU176" s="7">
        <f t="shared" si="203"/>
        <v>0</v>
      </c>
      <c r="AV176" s="7">
        <f t="shared" si="203"/>
        <v>0</v>
      </c>
      <c r="AW176" s="7">
        <f t="shared" si="203"/>
        <v>0</v>
      </c>
      <c r="AX176" s="7">
        <f t="shared" si="203"/>
        <v>0</v>
      </c>
      <c r="AY176" s="7">
        <f t="shared" si="203"/>
        <v>0</v>
      </c>
      <c r="AZ176" s="7">
        <f t="shared" si="203"/>
        <v>0</v>
      </c>
      <c r="BA176" s="7">
        <f t="shared" si="203"/>
        <v>2</v>
      </c>
      <c r="BB176" s="7">
        <f t="shared" si="203"/>
        <v>1</v>
      </c>
      <c r="BC176" s="7">
        <f t="shared" si="203"/>
        <v>6.5</v>
      </c>
      <c r="BD176" s="7">
        <f t="shared" si="203"/>
        <v>0</v>
      </c>
      <c r="BE176" s="7">
        <f t="shared" si="203"/>
        <v>0</v>
      </c>
      <c r="BF176" s="7">
        <f t="shared" si="203"/>
        <v>16.5</v>
      </c>
      <c r="BG176" s="7">
        <f t="shared" si="203"/>
        <v>1</v>
      </c>
      <c r="BH176" s="7">
        <f t="shared" si="203"/>
        <v>2</v>
      </c>
      <c r="BI176" s="7">
        <f t="shared" si="203"/>
        <v>0</v>
      </c>
      <c r="BJ176" s="7">
        <f t="shared" si="203"/>
        <v>4</v>
      </c>
      <c r="BK176" s="7">
        <f t="shared" si="203"/>
        <v>29.5</v>
      </c>
      <c r="BL176" s="7">
        <f t="shared" si="203"/>
        <v>8</v>
      </c>
      <c r="BM176" s="7">
        <f t="shared" si="203"/>
        <v>3</v>
      </c>
      <c r="BN176" s="7">
        <f t="shared" si="203"/>
        <v>8</v>
      </c>
      <c r="BO176" s="7">
        <f t="shared" ref="BO176:DZ176" si="204">BO14+BO35</f>
        <v>0</v>
      </c>
      <c r="BP176" s="7">
        <f t="shared" si="204"/>
        <v>0</v>
      </c>
      <c r="BQ176" s="7">
        <f t="shared" si="204"/>
        <v>0</v>
      </c>
      <c r="BR176" s="7">
        <f t="shared" si="204"/>
        <v>1</v>
      </c>
      <c r="BS176" s="7">
        <f t="shared" si="204"/>
        <v>0</v>
      </c>
      <c r="BT176" s="7">
        <f t="shared" si="204"/>
        <v>0</v>
      </c>
      <c r="BU176" s="7">
        <f t="shared" si="204"/>
        <v>0</v>
      </c>
      <c r="BV176" s="7">
        <f t="shared" si="204"/>
        <v>0</v>
      </c>
      <c r="BW176" s="7">
        <f t="shared" si="204"/>
        <v>0</v>
      </c>
      <c r="BX176" s="7">
        <f t="shared" si="204"/>
        <v>0</v>
      </c>
      <c r="BY176" s="7">
        <f t="shared" si="204"/>
        <v>0</v>
      </c>
      <c r="BZ176" s="7">
        <f t="shared" si="204"/>
        <v>0</v>
      </c>
      <c r="CA176" s="7">
        <f t="shared" si="204"/>
        <v>0</v>
      </c>
      <c r="CB176" s="7">
        <f t="shared" si="204"/>
        <v>40</v>
      </c>
      <c r="CC176" s="7">
        <f t="shared" si="204"/>
        <v>0</v>
      </c>
      <c r="CD176" s="7">
        <f t="shared" si="204"/>
        <v>0</v>
      </c>
      <c r="CE176" s="7">
        <f t="shared" si="204"/>
        <v>0</v>
      </c>
      <c r="CF176" s="7">
        <f t="shared" si="204"/>
        <v>0</v>
      </c>
      <c r="CG176" s="7">
        <f t="shared" si="204"/>
        <v>0</v>
      </c>
      <c r="CH176" s="7">
        <f t="shared" si="204"/>
        <v>0</v>
      </c>
      <c r="CI176" s="7">
        <f t="shared" si="204"/>
        <v>0</v>
      </c>
      <c r="CJ176" s="7">
        <f t="shared" si="204"/>
        <v>0</v>
      </c>
      <c r="CK176" s="7">
        <f t="shared" si="204"/>
        <v>0</v>
      </c>
      <c r="CL176" s="7">
        <f t="shared" si="204"/>
        <v>0</v>
      </c>
      <c r="CM176" s="7">
        <f t="shared" si="204"/>
        <v>0</v>
      </c>
      <c r="CN176" s="7">
        <f t="shared" si="204"/>
        <v>88.5</v>
      </c>
      <c r="CO176" s="7">
        <f t="shared" si="204"/>
        <v>21</v>
      </c>
      <c r="CP176" s="7">
        <f t="shared" si="204"/>
        <v>1</v>
      </c>
      <c r="CQ176" s="7">
        <f t="shared" si="204"/>
        <v>0</v>
      </c>
      <c r="CR176" s="7">
        <f t="shared" si="204"/>
        <v>0</v>
      </c>
      <c r="CS176" s="7">
        <f t="shared" si="204"/>
        <v>0</v>
      </c>
      <c r="CT176" s="7">
        <f t="shared" si="204"/>
        <v>0</v>
      </c>
      <c r="CU176" s="7">
        <f t="shared" si="204"/>
        <v>2</v>
      </c>
      <c r="CV176" s="7">
        <f t="shared" si="204"/>
        <v>0</v>
      </c>
      <c r="CW176" s="7">
        <f t="shared" si="204"/>
        <v>0</v>
      </c>
      <c r="CX176" s="7">
        <f t="shared" si="204"/>
        <v>0</v>
      </c>
      <c r="CY176" s="7">
        <f t="shared" si="204"/>
        <v>0</v>
      </c>
      <c r="CZ176" s="7">
        <f t="shared" si="204"/>
        <v>0</v>
      </c>
      <c r="DA176" s="7">
        <f t="shared" si="204"/>
        <v>0</v>
      </c>
      <c r="DB176" s="7">
        <f t="shared" si="204"/>
        <v>0</v>
      </c>
      <c r="DC176" s="7">
        <f t="shared" si="204"/>
        <v>0</v>
      </c>
      <c r="DD176" s="7">
        <f t="shared" si="204"/>
        <v>0</v>
      </c>
      <c r="DE176" s="7">
        <f t="shared" si="204"/>
        <v>0</v>
      </c>
      <c r="DF176" s="7">
        <f t="shared" si="204"/>
        <v>20</v>
      </c>
      <c r="DG176" s="7">
        <f t="shared" si="204"/>
        <v>0</v>
      </c>
      <c r="DH176" s="7">
        <f t="shared" si="204"/>
        <v>0</v>
      </c>
      <c r="DI176" s="7">
        <f t="shared" si="204"/>
        <v>3</v>
      </c>
      <c r="DJ176" s="7">
        <f t="shared" si="204"/>
        <v>0</v>
      </c>
      <c r="DK176" s="7">
        <f t="shared" si="204"/>
        <v>0</v>
      </c>
      <c r="DL176" s="7">
        <f t="shared" si="204"/>
        <v>0</v>
      </c>
      <c r="DM176" s="7">
        <f t="shared" si="204"/>
        <v>0</v>
      </c>
      <c r="DN176" s="7">
        <f t="shared" si="204"/>
        <v>0</v>
      </c>
      <c r="DO176" s="7">
        <f t="shared" si="204"/>
        <v>0</v>
      </c>
      <c r="DP176" s="7">
        <f t="shared" si="204"/>
        <v>0</v>
      </c>
      <c r="DQ176" s="7">
        <f t="shared" si="204"/>
        <v>0</v>
      </c>
      <c r="DR176" s="7">
        <f t="shared" si="204"/>
        <v>0</v>
      </c>
      <c r="DS176" s="7">
        <f t="shared" si="204"/>
        <v>0</v>
      </c>
      <c r="DT176" s="7">
        <f t="shared" si="204"/>
        <v>0</v>
      </c>
      <c r="DU176" s="7">
        <f t="shared" si="204"/>
        <v>0</v>
      </c>
      <c r="DV176" s="7">
        <f t="shared" si="204"/>
        <v>0</v>
      </c>
      <c r="DW176" s="7">
        <f t="shared" si="204"/>
        <v>0</v>
      </c>
      <c r="DX176" s="7">
        <f t="shared" si="204"/>
        <v>0</v>
      </c>
      <c r="DY176" s="7">
        <f t="shared" si="204"/>
        <v>0</v>
      </c>
      <c r="DZ176" s="7">
        <f t="shared" si="204"/>
        <v>1</v>
      </c>
      <c r="EA176" s="7">
        <f t="shared" ref="EA176:FX176" si="205">EA14+EA35</f>
        <v>0</v>
      </c>
      <c r="EB176" s="7">
        <f t="shared" si="205"/>
        <v>0</v>
      </c>
      <c r="EC176" s="7">
        <f t="shared" si="205"/>
        <v>0</v>
      </c>
      <c r="ED176" s="7">
        <f t="shared" si="205"/>
        <v>0</v>
      </c>
      <c r="EE176" s="7">
        <f t="shared" si="205"/>
        <v>0</v>
      </c>
      <c r="EF176" s="7">
        <f t="shared" si="205"/>
        <v>2.5</v>
      </c>
      <c r="EG176" s="7">
        <f t="shared" si="205"/>
        <v>0</v>
      </c>
      <c r="EH176" s="7">
        <f t="shared" si="205"/>
        <v>1</v>
      </c>
      <c r="EI176" s="7">
        <f t="shared" si="205"/>
        <v>3</v>
      </c>
      <c r="EJ176" s="7">
        <f t="shared" si="205"/>
        <v>11</v>
      </c>
      <c r="EK176" s="7">
        <f t="shared" si="205"/>
        <v>0</v>
      </c>
      <c r="EL176" s="7">
        <f t="shared" si="205"/>
        <v>0</v>
      </c>
      <c r="EM176" s="7">
        <f t="shared" si="205"/>
        <v>1</v>
      </c>
      <c r="EN176" s="7">
        <f t="shared" si="205"/>
        <v>0</v>
      </c>
      <c r="EO176" s="7">
        <f t="shared" si="205"/>
        <v>0</v>
      </c>
      <c r="EP176" s="7">
        <f t="shared" si="205"/>
        <v>0</v>
      </c>
      <c r="EQ176" s="7">
        <f t="shared" si="205"/>
        <v>0</v>
      </c>
      <c r="ER176" s="7">
        <f t="shared" si="205"/>
        <v>1</v>
      </c>
      <c r="ES176" s="7">
        <f t="shared" si="205"/>
        <v>0</v>
      </c>
      <c r="ET176" s="7">
        <f t="shared" si="205"/>
        <v>0</v>
      </c>
      <c r="EU176" s="7">
        <f t="shared" si="205"/>
        <v>0</v>
      </c>
      <c r="EV176" s="7">
        <f t="shared" si="205"/>
        <v>5</v>
      </c>
      <c r="EW176" s="7">
        <f t="shared" si="205"/>
        <v>0</v>
      </c>
      <c r="EX176" s="7">
        <f t="shared" si="205"/>
        <v>0</v>
      </c>
      <c r="EY176" s="7">
        <f t="shared" si="205"/>
        <v>0</v>
      </c>
      <c r="EZ176" s="7">
        <f t="shared" si="205"/>
        <v>0</v>
      </c>
      <c r="FA176" s="7">
        <f t="shared" si="205"/>
        <v>3</v>
      </c>
      <c r="FB176" s="7">
        <f t="shared" si="205"/>
        <v>0</v>
      </c>
      <c r="FC176" s="7">
        <f t="shared" si="205"/>
        <v>2</v>
      </c>
      <c r="FD176" s="7">
        <f t="shared" si="205"/>
        <v>0</v>
      </c>
      <c r="FE176" s="7">
        <f t="shared" si="205"/>
        <v>0</v>
      </c>
      <c r="FF176" s="7">
        <f t="shared" si="205"/>
        <v>0</v>
      </c>
      <c r="FG176" s="7">
        <f t="shared" si="205"/>
        <v>0</v>
      </c>
      <c r="FH176" s="7">
        <f t="shared" si="205"/>
        <v>0</v>
      </c>
      <c r="FI176" s="7">
        <f t="shared" si="205"/>
        <v>0</v>
      </c>
      <c r="FJ176" s="7">
        <f t="shared" si="205"/>
        <v>0</v>
      </c>
      <c r="FK176" s="7">
        <f t="shared" si="205"/>
        <v>0</v>
      </c>
      <c r="FL176" s="7">
        <f t="shared" si="205"/>
        <v>0</v>
      </c>
      <c r="FM176" s="7">
        <f t="shared" si="205"/>
        <v>0</v>
      </c>
      <c r="FN176" s="7">
        <f t="shared" si="205"/>
        <v>6.5</v>
      </c>
      <c r="FO176" s="7">
        <f t="shared" si="205"/>
        <v>0</v>
      </c>
      <c r="FP176" s="7">
        <f t="shared" si="205"/>
        <v>0</v>
      </c>
      <c r="FQ176" s="7">
        <f t="shared" si="205"/>
        <v>0</v>
      </c>
      <c r="FR176" s="7">
        <f t="shared" si="205"/>
        <v>0</v>
      </c>
      <c r="FS176" s="7">
        <f t="shared" si="205"/>
        <v>0</v>
      </c>
      <c r="FT176" s="7">
        <f t="shared" si="205"/>
        <v>0</v>
      </c>
      <c r="FU176" s="7">
        <f t="shared" si="205"/>
        <v>0</v>
      </c>
      <c r="FV176" s="7">
        <f t="shared" si="205"/>
        <v>0</v>
      </c>
      <c r="FW176" s="7">
        <f t="shared" si="205"/>
        <v>0</v>
      </c>
      <c r="FX176" s="7">
        <f t="shared" si="205"/>
        <v>0</v>
      </c>
      <c r="FY176" s="7"/>
      <c r="FZ176" s="7">
        <f>SUM(C176:FX176)</f>
        <v>500</v>
      </c>
      <c r="GA176" s="43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</row>
    <row r="177" spans="1:217" x14ac:dyDescent="0.2">
      <c r="A177" s="6" t="s">
        <v>695</v>
      </c>
      <c r="B177" s="7" t="s">
        <v>696</v>
      </c>
      <c r="C177" s="7">
        <f t="shared" ref="C177:BN177" si="206">C176*C173</f>
        <v>8712</v>
      </c>
      <c r="D177" s="7">
        <f t="shared" si="206"/>
        <v>104544</v>
      </c>
      <c r="E177" s="7">
        <f t="shared" si="206"/>
        <v>8712</v>
      </c>
      <c r="F177" s="7">
        <f t="shared" si="206"/>
        <v>0</v>
      </c>
      <c r="G177" s="7">
        <f t="shared" si="206"/>
        <v>8712</v>
      </c>
      <c r="H177" s="7">
        <f t="shared" si="206"/>
        <v>26136</v>
      </c>
      <c r="I177" s="7">
        <f t="shared" si="206"/>
        <v>34848</v>
      </c>
      <c r="J177" s="7">
        <f t="shared" si="206"/>
        <v>0</v>
      </c>
      <c r="K177" s="7">
        <f t="shared" si="206"/>
        <v>0</v>
      </c>
      <c r="L177" s="7">
        <f t="shared" si="206"/>
        <v>8712</v>
      </c>
      <c r="M177" s="7">
        <f t="shared" si="206"/>
        <v>0</v>
      </c>
      <c r="N177" s="7">
        <f t="shared" si="206"/>
        <v>191664</v>
      </c>
      <c r="O177" s="7">
        <f t="shared" si="206"/>
        <v>0</v>
      </c>
      <c r="P177" s="7">
        <f t="shared" si="206"/>
        <v>0</v>
      </c>
      <c r="Q177" s="7">
        <f t="shared" si="206"/>
        <v>583704</v>
      </c>
      <c r="R177" s="7">
        <f t="shared" si="206"/>
        <v>13068</v>
      </c>
      <c r="S177" s="7">
        <f t="shared" si="206"/>
        <v>0</v>
      </c>
      <c r="T177" s="7">
        <f t="shared" si="206"/>
        <v>0</v>
      </c>
      <c r="U177" s="7">
        <f t="shared" si="206"/>
        <v>0</v>
      </c>
      <c r="V177" s="7">
        <f t="shared" si="206"/>
        <v>0</v>
      </c>
      <c r="W177" s="7">
        <f t="shared" si="206"/>
        <v>0</v>
      </c>
      <c r="X177" s="7">
        <f t="shared" si="206"/>
        <v>0</v>
      </c>
      <c r="Y177" s="7">
        <f t="shared" si="206"/>
        <v>0</v>
      </c>
      <c r="Z177" s="7">
        <f t="shared" si="206"/>
        <v>0</v>
      </c>
      <c r="AA177" s="7">
        <f t="shared" si="206"/>
        <v>0</v>
      </c>
      <c r="AB177" s="7">
        <f t="shared" si="206"/>
        <v>26136</v>
      </c>
      <c r="AC177" s="7">
        <f t="shared" si="206"/>
        <v>0</v>
      </c>
      <c r="AD177" s="7">
        <f t="shared" si="206"/>
        <v>0</v>
      </c>
      <c r="AE177" s="7">
        <f t="shared" si="206"/>
        <v>8712</v>
      </c>
      <c r="AF177" s="7">
        <f t="shared" si="206"/>
        <v>0</v>
      </c>
      <c r="AG177" s="7">
        <f t="shared" si="206"/>
        <v>0</v>
      </c>
      <c r="AH177" s="7">
        <f t="shared" si="206"/>
        <v>0</v>
      </c>
      <c r="AI177" s="7">
        <f t="shared" si="206"/>
        <v>0</v>
      </c>
      <c r="AJ177" s="7">
        <f t="shared" si="206"/>
        <v>0</v>
      </c>
      <c r="AK177" s="7">
        <f t="shared" si="206"/>
        <v>0</v>
      </c>
      <c r="AL177" s="7">
        <f t="shared" si="206"/>
        <v>0</v>
      </c>
      <c r="AM177" s="7">
        <f t="shared" si="206"/>
        <v>0</v>
      </c>
      <c r="AN177" s="7">
        <f t="shared" si="206"/>
        <v>0</v>
      </c>
      <c r="AO177" s="7">
        <f t="shared" si="206"/>
        <v>0</v>
      </c>
      <c r="AP177" s="7">
        <f t="shared" si="206"/>
        <v>692604</v>
      </c>
      <c r="AQ177" s="7">
        <f t="shared" si="206"/>
        <v>0</v>
      </c>
      <c r="AR177" s="7">
        <f t="shared" si="206"/>
        <v>43560</v>
      </c>
      <c r="AS177" s="7">
        <f t="shared" si="206"/>
        <v>17424</v>
      </c>
      <c r="AT177" s="7">
        <f t="shared" si="206"/>
        <v>8712</v>
      </c>
      <c r="AU177" s="7">
        <f t="shared" si="206"/>
        <v>0</v>
      </c>
      <c r="AV177" s="7">
        <f t="shared" si="206"/>
        <v>0</v>
      </c>
      <c r="AW177" s="7">
        <f t="shared" si="206"/>
        <v>0</v>
      </c>
      <c r="AX177" s="7">
        <f t="shared" si="206"/>
        <v>0</v>
      </c>
      <c r="AY177" s="7">
        <f t="shared" si="206"/>
        <v>0</v>
      </c>
      <c r="AZ177" s="7">
        <f t="shared" si="206"/>
        <v>0</v>
      </c>
      <c r="BA177" s="7">
        <f t="shared" si="206"/>
        <v>17424</v>
      </c>
      <c r="BB177" s="7">
        <f t="shared" si="206"/>
        <v>8712</v>
      </c>
      <c r="BC177" s="7">
        <f t="shared" si="206"/>
        <v>56628</v>
      </c>
      <c r="BD177" s="7">
        <f t="shared" si="206"/>
        <v>0</v>
      </c>
      <c r="BE177" s="7">
        <f t="shared" si="206"/>
        <v>0</v>
      </c>
      <c r="BF177" s="7">
        <f t="shared" si="206"/>
        <v>143748</v>
      </c>
      <c r="BG177" s="7">
        <f t="shared" si="206"/>
        <v>8712</v>
      </c>
      <c r="BH177" s="7">
        <f t="shared" si="206"/>
        <v>17424</v>
      </c>
      <c r="BI177" s="7">
        <f t="shared" si="206"/>
        <v>0</v>
      </c>
      <c r="BJ177" s="7">
        <f t="shared" si="206"/>
        <v>34848</v>
      </c>
      <c r="BK177" s="7">
        <f t="shared" si="206"/>
        <v>257004</v>
      </c>
      <c r="BL177" s="7">
        <f t="shared" si="206"/>
        <v>69696</v>
      </c>
      <c r="BM177" s="7">
        <f t="shared" si="206"/>
        <v>26136</v>
      </c>
      <c r="BN177" s="7">
        <f t="shared" si="206"/>
        <v>69696</v>
      </c>
      <c r="BO177" s="7">
        <f t="shared" ref="BO177:DZ177" si="207">BO176*BO173</f>
        <v>0</v>
      </c>
      <c r="BP177" s="7">
        <f t="shared" si="207"/>
        <v>0</v>
      </c>
      <c r="BQ177" s="7">
        <f t="shared" si="207"/>
        <v>0</v>
      </c>
      <c r="BR177" s="7">
        <f t="shared" si="207"/>
        <v>8712</v>
      </c>
      <c r="BS177" s="7">
        <f t="shared" si="207"/>
        <v>0</v>
      </c>
      <c r="BT177" s="7">
        <f t="shared" si="207"/>
        <v>0</v>
      </c>
      <c r="BU177" s="7">
        <f t="shared" si="207"/>
        <v>0</v>
      </c>
      <c r="BV177" s="7">
        <f t="shared" si="207"/>
        <v>0</v>
      </c>
      <c r="BW177" s="7">
        <f t="shared" si="207"/>
        <v>0</v>
      </c>
      <c r="BX177" s="7">
        <f t="shared" si="207"/>
        <v>0</v>
      </c>
      <c r="BY177" s="7">
        <f t="shared" si="207"/>
        <v>0</v>
      </c>
      <c r="BZ177" s="7">
        <f t="shared" si="207"/>
        <v>0</v>
      </c>
      <c r="CA177" s="7">
        <f t="shared" si="207"/>
        <v>0</v>
      </c>
      <c r="CB177" s="7">
        <f t="shared" si="207"/>
        <v>348480</v>
      </c>
      <c r="CC177" s="7">
        <f t="shared" si="207"/>
        <v>0</v>
      </c>
      <c r="CD177" s="7">
        <f t="shared" si="207"/>
        <v>0</v>
      </c>
      <c r="CE177" s="7">
        <f t="shared" si="207"/>
        <v>0</v>
      </c>
      <c r="CF177" s="7">
        <f t="shared" si="207"/>
        <v>0</v>
      </c>
      <c r="CG177" s="7">
        <f t="shared" si="207"/>
        <v>0</v>
      </c>
      <c r="CH177" s="7">
        <f t="shared" si="207"/>
        <v>0</v>
      </c>
      <c r="CI177" s="7">
        <f t="shared" si="207"/>
        <v>0</v>
      </c>
      <c r="CJ177" s="7">
        <f t="shared" si="207"/>
        <v>0</v>
      </c>
      <c r="CK177" s="7">
        <f t="shared" si="207"/>
        <v>0</v>
      </c>
      <c r="CL177" s="7">
        <f t="shared" si="207"/>
        <v>0</v>
      </c>
      <c r="CM177" s="7">
        <f t="shared" si="207"/>
        <v>0</v>
      </c>
      <c r="CN177" s="7">
        <f t="shared" si="207"/>
        <v>771012</v>
      </c>
      <c r="CO177" s="7">
        <f t="shared" si="207"/>
        <v>182952</v>
      </c>
      <c r="CP177" s="7">
        <f t="shared" si="207"/>
        <v>8712</v>
      </c>
      <c r="CQ177" s="7">
        <f t="shared" si="207"/>
        <v>0</v>
      </c>
      <c r="CR177" s="7">
        <f t="shared" si="207"/>
        <v>0</v>
      </c>
      <c r="CS177" s="7">
        <f t="shared" si="207"/>
        <v>0</v>
      </c>
      <c r="CT177" s="7">
        <f t="shared" si="207"/>
        <v>0</v>
      </c>
      <c r="CU177" s="7">
        <f t="shared" si="207"/>
        <v>17424</v>
      </c>
      <c r="CV177" s="7">
        <f t="shared" si="207"/>
        <v>0</v>
      </c>
      <c r="CW177" s="7">
        <f t="shared" si="207"/>
        <v>0</v>
      </c>
      <c r="CX177" s="7">
        <f t="shared" si="207"/>
        <v>0</v>
      </c>
      <c r="CY177" s="7">
        <f t="shared" si="207"/>
        <v>0</v>
      </c>
      <c r="CZ177" s="7">
        <f t="shared" si="207"/>
        <v>0</v>
      </c>
      <c r="DA177" s="7">
        <f t="shared" si="207"/>
        <v>0</v>
      </c>
      <c r="DB177" s="7">
        <f t="shared" si="207"/>
        <v>0</v>
      </c>
      <c r="DC177" s="7">
        <f t="shared" si="207"/>
        <v>0</v>
      </c>
      <c r="DD177" s="7">
        <f t="shared" si="207"/>
        <v>0</v>
      </c>
      <c r="DE177" s="7">
        <f t="shared" si="207"/>
        <v>0</v>
      </c>
      <c r="DF177" s="7">
        <f t="shared" si="207"/>
        <v>174240</v>
      </c>
      <c r="DG177" s="7">
        <f t="shared" si="207"/>
        <v>0</v>
      </c>
      <c r="DH177" s="7">
        <f t="shared" si="207"/>
        <v>0</v>
      </c>
      <c r="DI177" s="7">
        <f t="shared" si="207"/>
        <v>26136</v>
      </c>
      <c r="DJ177" s="7">
        <f t="shared" si="207"/>
        <v>0</v>
      </c>
      <c r="DK177" s="7">
        <f t="shared" si="207"/>
        <v>0</v>
      </c>
      <c r="DL177" s="7">
        <f t="shared" si="207"/>
        <v>0</v>
      </c>
      <c r="DM177" s="7">
        <f t="shared" si="207"/>
        <v>0</v>
      </c>
      <c r="DN177" s="7">
        <f t="shared" si="207"/>
        <v>0</v>
      </c>
      <c r="DO177" s="7">
        <f t="shared" si="207"/>
        <v>0</v>
      </c>
      <c r="DP177" s="7">
        <f t="shared" si="207"/>
        <v>0</v>
      </c>
      <c r="DQ177" s="7">
        <f t="shared" si="207"/>
        <v>0</v>
      </c>
      <c r="DR177" s="7">
        <f t="shared" si="207"/>
        <v>0</v>
      </c>
      <c r="DS177" s="7">
        <f t="shared" si="207"/>
        <v>0</v>
      </c>
      <c r="DT177" s="7">
        <f t="shared" si="207"/>
        <v>0</v>
      </c>
      <c r="DU177" s="7">
        <f t="shared" si="207"/>
        <v>0</v>
      </c>
      <c r="DV177" s="7">
        <f t="shared" si="207"/>
        <v>0</v>
      </c>
      <c r="DW177" s="7">
        <f t="shared" si="207"/>
        <v>0</v>
      </c>
      <c r="DX177" s="7">
        <f t="shared" si="207"/>
        <v>0</v>
      </c>
      <c r="DY177" s="7">
        <f t="shared" si="207"/>
        <v>0</v>
      </c>
      <c r="DZ177" s="7">
        <f t="shared" si="207"/>
        <v>8712</v>
      </c>
      <c r="EA177" s="7">
        <f t="shared" ref="EA177:FX177" si="208">EA176*EA173</f>
        <v>0</v>
      </c>
      <c r="EB177" s="7">
        <f t="shared" si="208"/>
        <v>0</v>
      </c>
      <c r="EC177" s="7">
        <f t="shared" si="208"/>
        <v>0</v>
      </c>
      <c r="ED177" s="7">
        <f t="shared" si="208"/>
        <v>0</v>
      </c>
      <c r="EE177" s="7">
        <f t="shared" si="208"/>
        <v>0</v>
      </c>
      <c r="EF177" s="7">
        <f t="shared" si="208"/>
        <v>21780</v>
      </c>
      <c r="EG177" s="7">
        <f t="shared" si="208"/>
        <v>0</v>
      </c>
      <c r="EH177" s="7">
        <f t="shared" si="208"/>
        <v>8712</v>
      </c>
      <c r="EI177" s="7">
        <f t="shared" si="208"/>
        <v>26136</v>
      </c>
      <c r="EJ177" s="7">
        <f t="shared" si="208"/>
        <v>95832</v>
      </c>
      <c r="EK177" s="7">
        <f t="shared" si="208"/>
        <v>0</v>
      </c>
      <c r="EL177" s="7">
        <f t="shared" si="208"/>
        <v>0</v>
      </c>
      <c r="EM177" s="7">
        <f t="shared" si="208"/>
        <v>8712</v>
      </c>
      <c r="EN177" s="7">
        <f t="shared" si="208"/>
        <v>0</v>
      </c>
      <c r="EO177" s="7">
        <f t="shared" si="208"/>
        <v>0</v>
      </c>
      <c r="EP177" s="7">
        <f t="shared" si="208"/>
        <v>0</v>
      </c>
      <c r="EQ177" s="7">
        <f t="shared" si="208"/>
        <v>0</v>
      </c>
      <c r="ER177" s="7">
        <f t="shared" si="208"/>
        <v>8712</v>
      </c>
      <c r="ES177" s="7">
        <f t="shared" si="208"/>
        <v>0</v>
      </c>
      <c r="ET177" s="7">
        <f t="shared" si="208"/>
        <v>0</v>
      </c>
      <c r="EU177" s="7">
        <f t="shared" si="208"/>
        <v>0</v>
      </c>
      <c r="EV177" s="7">
        <f t="shared" si="208"/>
        <v>43560</v>
      </c>
      <c r="EW177" s="7">
        <f t="shared" si="208"/>
        <v>0</v>
      </c>
      <c r="EX177" s="7">
        <f t="shared" si="208"/>
        <v>0</v>
      </c>
      <c r="EY177" s="7">
        <f t="shared" si="208"/>
        <v>0</v>
      </c>
      <c r="EZ177" s="7">
        <f t="shared" si="208"/>
        <v>0</v>
      </c>
      <c r="FA177" s="7">
        <f t="shared" si="208"/>
        <v>26136</v>
      </c>
      <c r="FB177" s="7">
        <f t="shared" si="208"/>
        <v>0</v>
      </c>
      <c r="FC177" s="7">
        <f t="shared" si="208"/>
        <v>17424</v>
      </c>
      <c r="FD177" s="7">
        <f t="shared" si="208"/>
        <v>0</v>
      </c>
      <c r="FE177" s="7">
        <f t="shared" si="208"/>
        <v>0</v>
      </c>
      <c r="FF177" s="7">
        <f t="shared" si="208"/>
        <v>0</v>
      </c>
      <c r="FG177" s="7">
        <f t="shared" si="208"/>
        <v>0</v>
      </c>
      <c r="FH177" s="7">
        <f t="shared" si="208"/>
        <v>0</v>
      </c>
      <c r="FI177" s="7">
        <f t="shared" si="208"/>
        <v>0</v>
      </c>
      <c r="FJ177" s="7">
        <f t="shared" si="208"/>
        <v>0</v>
      </c>
      <c r="FK177" s="7">
        <f t="shared" si="208"/>
        <v>0</v>
      </c>
      <c r="FL177" s="7">
        <f t="shared" si="208"/>
        <v>0</v>
      </c>
      <c r="FM177" s="7">
        <f t="shared" si="208"/>
        <v>0</v>
      </c>
      <c r="FN177" s="7">
        <f t="shared" si="208"/>
        <v>56628</v>
      </c>
      <c r="FO177" s="7">
        <f t="shared" si="208"/>
        <v>0</v>
      </c>
      <c r="FP177" s="7">
        <f t="shared" si="208"/>
        <v>0</v>
      </c>
      <c r="FQ177" s="7">
        <f t="shared" si="208"/>
        <v>0</v>
      </c>
      <c r="FR177" s="7">
        <f t="shared" si="208"/>
        <v>0</v>
      </c>
      <c r="FS177" s="7">
        <f t="shared" si="208"/>
        <v>0</v>
      </c>
      <c r="FT177" s="7">
        <f t="shared" si="208"/>
        <v>0</v>
      </c>
      <c r="FU177" s="7">
        <f t="shared" si="208"/>
        <v>0</v>
      </c>
      <c r="FV177" s="7">
        <f t="shared" si="208"/>
        <v>0</v>
      </c>
      <c r="FW177" s="7">
        <f t="shared" si="208"/>
        <v>0</v>
      </c>
      <c r="FX177" s="7">
        <f t="shared" si="208"/>
        <v>0</v>
      </c>
      <c r="FY177" s="7"/>
      <c r="FZ177" s="7">
        <f>SUM(C177:FX177)</f>
        <v>4356000</v>
      </c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</row>
    <row r="178" spans="1:217" x14ac:dyDescent="0.2">
      <c r="A178" s="6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43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</row>
    <row r="179" spans="1:217" x14ac:dyDescent="0.2">
      <c r="A179" s="6" t="s">
        <v>697</v>
      </c>
      <c r="B179" s="7" t="s">
        <v>698</v>
      </c>
      <c r="C179" s="7">
        <f t="shared" ref="C179:BN179" si="209">C174+C177</f>
        <v>18748224</v>
      </c>
      <c r="D179" s="7">
        <f t="shared" si="209"/>
        <v>104544</v>
      </c>
      <c r="E179" s="7">
        <f t="shared" si="209"/>
        <v>8712</v>
      </c>
      <c r="F179" s="7">
        <f t="shared" si="209"/>
        <v>0</v>
      </c>
      <c r="G179" s="7">
        <f t="shared" si="209"/>
        <v>8712</v>
      </c>
      <c r="H179" s="7">
        <f t="shared" si="209"/>
        <v>26136</v>
      </c>
      <c r="I179" s="7">
        <f t="shared" si="209"/>
        <v>34848</v>
      </c>
      <c r="J179" s="7">
        <f t="shared" si="209"/>
        <v>0</v>
      </c>
      <c r="K179" s="7">
        <f t="shared" si="209"/>
        <v>0</v>
      </c>
      <c r="L179" s="7">
        <f t="shared" si="209"/>
        <v>8712</v>
      </c>
      <c r="M179" s="7">
        <f t="shared" si="209"/>
        <v>0</v>
      </c>
      <c r="N179" s="7">
        <f t="shared" si="209"/>
        <v>191664</v>
      </c>
      <c r="O179" s="7">
        <f t="shared" si="209"/>
        <v>0</v>
      </c>
      <c r="P179" s="7">
        <f t="shared" si="209"/>
        <v>0</v>
      </c>
      <c r="Q179" s="7">
        <f t="shared" si="209"/>
        <v>583704</v>
      </c>
      <c r="R179" s="7">
        <f t="shared" si="209"/>
        <v>38202120</v>
      </c>
      <c r="S179" s="7">
        <f t="shared" si="209"/>
        <v>17424</v>
      </c>
      <c r="T179" s="7">
        <f t="shared" si="209"/>
        <v>0</v>
      </c>
      <c r="U179" s="7">
        <f t="shared" si="209"/>
        <v>0</v>
      </c>
      <c r="V179" s="7">
        <f t="shared" si="209"/>
        <v>0</v>
      </c>
      <c r="W179" s="7">
        <f t="shared" si="209"/>
        <v>0</v>
      </c>
      <c r="X179" s="7">
        <f t="shared" si="209"/>
        <v>0</v>
      </c>
      <c r="Y179" s="7">
        <f t="shared" si="209"/>
        <v>2896740</v>
      </c>
      <c r="Z179" s="7">
        <f t="shared" si="209"/>
        <v>0</v>
      </c>
      <c r="AA179" s="7">
        <f t="shared" si="209"/>
        <v>0</v>
      </c>
      <c r="AB179" s="7">
        <f t="shared" si="209"/>
        <v>3232152</v>
      </c>
      <c r="AC179" s="7">
        <f t="shared" si="209"/>
        <v>0</v>
      </c>
      <c r="AD179" s="7">
        <f t="shared" si="209"/>
        <v>0</v>
      </c>
      <c r="AE179" s="7">
        <f t="shared" si="209"/>
        <v>8712</v>
      </c>
      <c r="AF179" s="7">
        <f t="shared" si="209"/>
        <v>0</v>
      </c>
      <c r="AG179" s="7">
        <f t="shared" si="209"/>
        <v>0</v>
      </c>
      <c r="AH179" s="7">
        <f t="shared" si="209"/>
        <v>0</v>
      </c>
      <c r="AI179" s="7">
        <f t="shared" si="209"/>
        <v>0</v>
      </c>
      <c r="AJ179" s="7">
        <f t="shared" si="209"/>
        <v>0</v>
      </c>
      <c r="AK179" s="7">
        <f t="shared" si="209"/>
        <v>0</v>
      </c>
      <c r="AL179" s="7">
        <f t="shared" si="209"/>
        <v>0</v>
      </c>
      <c r="AM179" s="7">
        <f t="shared" si="209"/>
        <v>0</v>
      </c>
      <c r="AN179" s="7">
        <f t="shared" si="209"/>
        <v>0</v>
      </c>
      <c r="AO179" s="7">
        <f t="shared" si="209"/>
        <v>0</v>
      </c>
      <c r="AP179" s="7">
        <f t="shared" si="209"/>
        <v>2774772</v>
      </c>
      <c r="AQ179" s="7">
        <f t="shared" si="209"/>
        <v>0</v>
      </c>
      <c r="AR179" s="7">
        <f t="shared" si="209"/>
        <v>17454492</v>
      </c>
      <c r="AS179" s="7">
        <f t="shared" si="209"/>
        <v>17424</v>
      </c>
      <c r="AT179" s="7">
        <f t="shared" si="209"/>
        <v>8712</v>
      </c>
      <c r="AU179" s="7">
        <f t="shared" si="209"/>
        <v>0</v>
      </c>
      <c r="AV179" s="7">
        <f t="shared" si="209"/>
        <v>0</v>
      </c>
      <c r="AW179" s="7">
        <f t="shared" si="209"/>
        <v>0</v>
      </c>
      <c r="AX179" s="7">
        <f t="shared" si="209"/>
        <v>0</v>
      </c>
      <c r="AY179" s="7">
        <f t="shared" si="209"/>
        <v>0</v>
      </c>
      <c r="AZ179" s="7">
        <f t="shared" si="209"/>
        <v>1210968</v>
      </c>
      <c r="BA179" s="7">
        <f t="shared" si="209"/>
        <v>17424</v>
      </c>
      <c r="BB179" s="7">
        <f t="shared" si="209"/>
        <v>8712</v>
      </c>
      <c r="BC179" s="7">
        <f t="shared" si="209"/>
        <v>5349168</v>
      </c>
      <c r="BD179" s="7">
        <f t="shared" si="209"/>
        <v>0</v>
      </c>
      <c r="BE179" s="7">
        <f t="shared" si="209"/>
        <v>0</v>
      </c>
      <c r="BF179" s="7">
        <f t="shared" si="209"/>
        <v>10441332</v>
      </c>
      <c r="BG179" s="7">
        <f t="shared" si="209"/>
        <v>8712</v>
      </c>
      <c r="BH179" s="7">
        <f t="shared" si="209"/>
        <v>257004</v>
      </c>
      <c r="BI179" s="7">
        <f t="shared" si="209"/>
        <v>0</v>
      </c>
      <c r="BJ179" s="7">
        <f t="shared" si="209"/>
        <v>34848</v>
      </c>
      <c r="BK179" s="7">
        <f t="shared" si="209"/>
        <v>82524420</v>
      </c>
      <c r="BL179" s="7">
        <f t="shared" si="209"/>
        <v>69696</v>
      </c>
      <c r="BM179" s="7">
        <f t="shared" si="209"/>
        <v>26136</v>
      </c>
      <c r="BN179" s="7">
        <f t="shared" si="209"/>
        <v>69696</v>
      </c>
      <c r="BO179" s="7">
        <f t="shared" ref="BO179:DZ179" si="210">BO174+BO177</f>
        <v>0</v>
      </c>
      <c r="BP179" s="7">
        <f t="shared" si="210"/>
        <v>0</v>
      </c>
      <c r="BQ179" s="7">
        <f t="shared" si="210"/>
        <v>0</v>
      </c>
      <c r="BR179" s="7">
        <f t="shared" si="210"/>
        <v>8712</v>
      </c>
      <c r="BS179" s="7">
        <f t="shared" si="210"/>
        <v>0</v>
      </c>
      <c r="BT179" s="7">
        <f t="shared" si="210"/>
        <v>0</v>
      </c>
      <c r="BU179" s="7">
        <f t="shared" si="210"/>
        <v>0</v>
      </c>
      <c r="BV179" s="7">
        <f t="shared" si="210"/>
        <v>0</v>
      </c>
      <c r="BW179" s="7">
        <f t="shared" si="210"/>
        <v>0</v>
      </c>
      <c r="BX179" s="7">
        <f t="shared" si="210"/>
        <v>0</v>
      </c>
      <c r="BY179" s="7">
        <f t="shared" si="210"/>
        <v>0</v>
      </c>
      <c r="BZ179" s="7">
        <f t="shared" si="210"/>
        <v>0</v>
      </c>
      <c r="CA179" s="7">
        <f t="shared" si="210"/>
        <v>0</v>
      </c>
      <c r="CB179" s="7">
        <f t="shared" si="210"/>
        <v>12540924</v>
      </c>
      <c r="CC179" s="7">
        <f t="shared" si="210"/>
        <v>0</v>
      </c>
      <c r="CD179" s="7">
        <f t="shared" si="210"/>
        <v>0</v>
      </c>
      <c r="CE179" s="7">
        <f t="shared" si="210"/>
        <v>0</v>
      </c>
      <c r="CF179" s="7">
        <f t="shared" si="210"/>
        <v>0</v>
      </c>
      <c r="CG179" s="7">
        <f t="shared" si="210"/>
        <v>0</v>
      </c>
      <c r="CH179" s="7">
        <f t="shared" si="210"/>
        <v>0</v>
      </c>
      <c r="CI179" s="7">
        <f t="shared" si="210"/>
        <v>0</v>
      </c>
      <c r="CJ179" s="7">
        <f t="shared" si="210"/>
        <v>0</v>
      </c>
      <c r="CK179" s="7">
        <f t="shared" si="210"/>
        <v>10036224</v>
      </c>
      <c r="CL179" s="7">
        <f t="shared" si="210"/>
        <v>117612</v>
      </c>
      <c r="CM179" s="7">
        <f t="shared" si="210"/>
        <v>291852</v>
      </c>
      <c r="CN179" s="7">
        <f t="shared" si="210"/>
        <v>5052960</v>
      </c>
      <c r="CO179" s="7">
        <f t="shared" si="210"/>
        <v>182952</v>
      </c>
      <c r="CP179" s="7">
        <f t="shared" si="210"/>
        <v>8712</v>
      </c>
      <c r="CQ179" s="7">
        <f t="shared" si="210"/>
        <v>0</v>
      </c>
      <c r="CR179" s="7">
        <f t="shared" si="210"/>
        <v>0</v>
      </c>
      <c r="CS179" s="7">
        <f t="shared" si="210"/>
        <v>0</v>
      </c>
      <c r="CT179" s="7">
        <f t="shared" si="210"/>
        <v>0</v>
      </c>
      <c r="CU179" s="7">
        <f t="shared" si="210"/>
        <v>3641616</v>
      </c>
      <c r="CV179" s="7">
        <f t="shared" si="210"/>
        <v>0</v>
      </c>
      <c r="CW179" s="7">
        <f t="shared" si="210"/>
        <v>0</v>
      </c>
      <c r="CX179" s="7">
        <f t="shared" si="210"/>
        <v>0</v>
      </c>
      <c r="CY179" s="7">
        <f t="shared" si="210"/>
        <v>0</v>
      </c>
      <c r="CZ179" s="7">
        <f t="shared" si="210"/>
        <v>0</v>
      </c>
      <c r="DA179" s="7">
        <f t="shared" si="210"/>
        <v>0</v>
      </c>
      <c r="DB179" s="7">
        <f t="shared" si="210"/>
        <v>0</v>
      </c>
      <c r="DC179" s="7">
        <f t="shared" si="210"/>
        <v>0</v>
      </c>
      <c r="DD179" s="7">
        <f t="shared" si="210"/>
        <v>0</v>
      </c>
      <c r="DE179" s="7">
        <f t="shared" si="210"/>
        <v>0</v>
      </c>
      <c r="DF179" s="7">
        <f t="shared" si="210"/>
        <v>174240</v>
      </c>
      <c r="DG179" s="7">
        <f t="shared" si="210"/>
        <v>0</v>
      </c>
      <c r="DH179" s="7">
        <f t="shared" si="210"/>
        <v>0</v>
      </c>
      <c r="DI179" s="7">
        <f t="shared" si="210"/>
        <v>34848</v>
      </c>
      <c r="DJ179" s="7">
        <f t="shared" si="210"/>
        <v>0</v>
      </c>
      <c r="DK179" s="7">
        <f t="shared" si="210"/>
        <v>0</v>
      </c>
      <c r="DL179" s="7">
        <f t="shared" si="210"/>
        <v>0</v>
      </c>
      <c r="DM179" s="7">
        <f t="shared" si="210"/>
        <v>0</v>
      </c>
      <c r="DN179" s="7">
        <f t="shared" si="210"/>
        <v>0</v>
      </c>
      <c r="DO179" s="7">
        <f t="shared" si="210"/>
        <v>0</v>
      </c>
      <c r="DP179" s="7">
        <f t="shared" si="210"/>
        <v>0</v>
      </c>
      <c r="DQ179" s="7">
        <f t="shared" si="210"/>
        <v>0</v>
      </c>
      <c r="DR179" s="7">
        <f t="shared" si="210"/>
        <v>0</v>
      </c>
      <c r="DS179" s="7">
        <f t="shared" si="210"/>
        <v>0</v>
      </c>
      <c r="DT179" s="7">
        <f t="shared" si="210"/>
        <v>0</v>
      </c>
      <c r="DU179" s="7">
        <f t="shared" si="210"/>
        <v>0</v>
      </c>
      <c r="DV179" s="7">
        <f t="shared" si="210"/>
        <v>0</v>
      </c>
      <c r="DW179" s="7">
        <f t="shared" si="210"/>
        <v>0</v>
      </c>
      <c r="DX179" s="7">
        <f t="shared" si="210"/>
        <v>0</v>
      </c>
      <c r="DY179" s="7">
        <f t="shared" si="210"/>
        <v>0</v>
      </c>
      <c r="DZ179" s="7">
        <f t="shared" si="210"/>
        <v>8712</v>
      </c>
      <c r="EA179" s="7">
        <f t="shared" ref="EA179:FX179" si="211">EA174+EA177</f>
        <v>0</v>
      </c>
      <c r="EB179" s="7">
        <f t="shared" si="211"/>
        <v>0</v>
      </c>
      <c r="EC179" s="7">
        <f t="shared" si="211"/>
        <v>0</v>
      </c>
      <c r="ED179" s="7">
        <f t="shared" si="211"/>
        <v>0</v>
      </c>
      <c r="EE179" s="7">
        <f t="shared" si="211"/>
        <v>0</v>
      </c>
      <c r="EF179" s="7">
        <f t="shared" si="211"/>
        <v>21780</v>
      </c>
      <c r="EG179" s="7">
        <f t="shared" si="211"/>
        <v>0</v>
      </c>
      <c r="EH179" s="7">
        <f t="shared" si="211"/>
        <v>8712</v>
      </c>
      <c r="EI179" s="7">
        <f t="shared" si="211"/>
        <v>26136</v>
      </c>
      <c r="EJ179" s="7">
        <f t="shared" si="211"/>
        <v>1951488</v>
      </c>
      <c r="EK179" s="7">
        <f t="shared" si="211"/>
        <v>0</v>
      </c>
      <c r="EL179" s="7">
        <f t="shared" si="211"/>
        <v>0</v>
      </c>
      <c r="EM179" s="7">
        <f t="shared" si="211"/>
        <v>8712</v>
      </c>
      <c r="EN179" s="7">
        <f t="shared" si="211"/>
        <v>801504</v>
      </c>
      <c r="EO179" s="7">
        <f t="shared" si="211"/>
        <v>0</v>
      </c>
      <c r="EP179" s="7">
        <f t="shared" si="211"/>
        <v>0</v>
      </c>
      <c r="EQ179" s="7">
        <f t="shared" si="211"/>
        <v>0</v>
      </c>
      <c r="ER179" s="7">
        <f t="shared" si="211"/>
        <v>8712</v>
      </c>
      <c r="ES179" s="7">
        <f t="shared" si="211"/>
        <v>0</v>
      </c>
      <c r="ET179" s="7">
        <f t="shared" si="211"/>
        <v>0</v>
      </c>
      <c r="EU179" s="7">
        <f t="shared" si="211"/>
        <v>0</v>
      </c>
      <c r="EV179" s="7">
        <f t="shared" si="211"/>
        <v>43560</v>
      </c>
      <c r="EW179" s="7">
        <f t="shared" si="211"/>
        <v>0</v>
      </c>
      <c r="EX179" s="7">
        <f t="shared" si="211"/>
        <v>0</v>
      </c>
      <c r="EY179" s="7">
        <f t="shared" si="211"/>
        <v>4748040</v>
      </c>
      <c r="EZ179" s="7">
        <f t="shared" si="211"/>
        <v>0</v>
      </c>
      <c r="FA179" s="7">
        <f t="shared" si="211"/>
        <v>26136</v>
      </c>
      <c r="FB179" s="7">
        <f t="shared" si="211"/>
        <v>0</v>
      </c>
      <c r="FC179" s="7">
        <f t="shared" si="211"/>
        <v>17424</v>
      </c>
      <c r="FD179" s="7">
        <f t="shared" si="211"/>
        <v>0</v>
      </c>
      <c r="FE179" s="7">
        <f t="shared" si="211"/>
        <v>0</v>
      </c>
      <c r="FF179" s="7">
        <f t="shared" si="211"/>
        <v>0</v>
      </c>
      <c r="FG179" s="7">
        <f t="shared" si="211"/>
        <v>0</v>
      </c>
      <c r="FH179" s="7">
        <f t="shared" si="211"/>
        <v>0</v>
      </c>
      <c r="FI179" s="7">
        <f t="shared" si="211"/>
        <v>0</v>
      </c>
      <c r="FJ179" s="7">
        <f t="shared" si="211"/>
        <v>0</v>
      </c>
      <c r="FK179" s="7">
        <f t="shared" si="211"/>
        <v>0</v>
      </c>
      <c r="FL179" s="7">
        <f t="shared" si="211"/>
        <v>0</v>
      </c>
      <c r="FM179" s="7">
        <f t="shared" si="211"/>
        <v>0</v>
      </c>
      <c r="FN179" s="7">
        <f t="shared" si="211"/>
        <v>5349168</v>
      </c>
      <c r="FO179" s="7">
        <f t="shared" si="211"/>
        <v>0</v>
      </c>
      <c r="FP179" s="7">
        <f t="shared" si="211"/>
        <v>0</v>
      </c>
      <c r="FQ179" s="7">
        <f t="shared" si="211"/>
        <v>0</v>
      </c>
      <c r="FR179" s="7">
        <f t="shared" si="211"/>
        <v>0</v>
      </c>
      <c r="FS179" s="7">
        <f t="shared" si="211"/>
        <v>0</v>
      </c>
      <c r="FT179" s="7">
        <f t="shared" si="211"/>
        <v>0</v>
      </c>
      <c r="FU179" s="7">
        <f t="shared" si="211"/>
        <v>0</v>
      </c>
      <c r="FV179" s="7">
        <f t="shared" si="211"/>
        <v>0</v>
      </c>
      <c r="FW179" s="7">
        <f t="shared" si="211"/>
        <v>0</v>
      </c>
      <c r="FX179" s="7">
        <f t="shared" si="211"/>
        <v>0</v>
      </c>
      <c r="FY179" s="7"/>
      <c r="FZ179" s="7">
        <f>FZ177+FZ174</f>
        <v>229456656</v>
      </c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</row>
    <row r="180" spans="1:217" x14ac:dyDescent="0.2">
      <c r="A180" s="6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43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</row>
    <row r="181" spans="1:217" ht="15.75" x14ac:dyDescent="0.25">
      <c r="A181" s="6" t="s">
        <v>602</v>
      </c>
      <c r="B181" s="44" t="s">
        <v>699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91"/>
      <c r="GO181" s="91"/>
      <c r="GP181" s="91"/>
      <c r="GQ181" s="91"/>
      <c r="GR181" s="91"/>
      <c r="GS181" s="91"/>
      <c r="GT181" s="91"/>
      <c r="GU181" s="91"/>
      <c r="GV181" s="91"/>
      <c r="GW181" s="91"/>
      <c r="GX181" s="91"/>
      <c r="GY181" s="91"/>
      <c r="GZ181" s="91"/>
      <c r="HA181" s="91"/>
      <c r="HB181" s="91"/>
      <c r="HC181" s="91"/>
      <c r="HD181" s="91"/>
      <c r="HE181" s="91"/>
      <c r="HF181" s="91"/>
      <c r="HG181" s="91"/>
      <c r="HH181" s="91"/>
      <c r="HI181" s="91"/>
    </row>
    <row r="182" spans="1:217" x14ac:dyDescent="0.2">
      <c r="A182" s="6" t="s">
        <v>700</v>
      </c>
      <c r="B182" s="7" t="s">
        <v>701</v>
      </c>
      <c r="C182" s="7">
        <f t="shared" ref="C182:BN182" si="212">IF(C103&lt;=459,1,0)</f>
        <v>0</v>
      </c>
      <c r="D182" s="7">
        <f t="shared" si="212"/>
        <v>0</v>
      </c>
      <c r="E182" s="7">
        <f t="shared" si="212"/>
        <v>0</v>
      </c>
      <c r="F182" s="7">
        <f t="shared" si="212"/>
        <v>0</v>
      </c>
      <c r="G182" s="7">
        <f t="shared" si="212"/>
        <v>0</v>
      </c>
      <c r="H182" s="7">
        <f t="shared" si="212"/>
        <v>0</v>
      </c>
      <c r="I182" s="7">
        <f t="shared" si="212"/>
        <v>0</v>
      </c>
      <c r="J182" s="7">
        <f t="shared" si="212"/>
        <v>0</v>
      </c>
      <c r="K182" s="7">
        <f t="shared" si="212"/>
        <v>1</v>
      </c>
      <c r="L182" s="7">
        <f t="shared" si="212"/>
        <v>0</v>
      </c>
      <c r="M182" s="7">
        <f t="shared" si="212"/>
        <v>0</v>
      </c>
      <c r="N182" s="7">
        <f t="shared" si="212"/>
        <v>0</v>
      </c>
      <c r="O182" s="7">
        <f t="shared" si="212"/>
        <v>0</v>
      </c>
      <c r="P182" s="7">
        <f t="shared" si="212"/>
        <v>1</v>
      </c>
      <c r="Q182" s="7">
        <f t="shared" si="212"/>
        <v>0</v>
      </c>
      <c r="R182" s="7">
        <f t="shared" si="212"/>
        <v>0</v>
      </c>
      <c r="S182" s="7">
        <f t="shared" si="212"/>
        <v>0</v>
      </c>
      <c r="T182" s="7">
        <f t="shared" si="212"/>
        <v>1</v>
      </c>
      <c r="U182" s="7">
        <f t="shared" si="212"/>
        <v>1</v>
      </c>
      <c r="V182" s="7">
        <f t="shared" si="212"/>
        <v>1</v>
      </c>
      <c r="W182" s="7">
        <f t="shared" si="212"/>
        <v>1</v>
      </c>
      <c r="X182" s="7">
        <f t="shared" si="212"/>
        <v>1</v>
      </c>
      <c r="Y182" s="7">
        <f t="shared" si="212"/>
        <v>0</v>
      </c>
      <c r="Z182" s="7">
        <f t="shared" si="212"/>
        <v>1</v>
      </c>
      <c r="AA182" s="7">
        <f t="shared" si="212"/>
        <v>0</v>
      </c>
      <c r="AB182" s="7">
        <f t="shared" si="212"/>
        <v>0</v>
      </c>
      <c r="AC182" s="7">
        <f t="shared" si="212"/>
        <v>0</v>
      </c>
      <c r="AD182" s="7">
        <f t="shared" si="212"/>
        <v>0</v>
      </c>
      <c r="AE182" s="7">
        <f t="shared" si="212"/>
        <v>1</v>
      </c>
      <c r="AF182" s="7">
        <f t="shared" si="212"/>
        <v>1</v>
      </c>
      <c r="AG182" s="7">
        <f t="shared" si="212"/>
        <v>0</v>
      </c>
      <c r="AH182" s="7">
        <f t="shared" si="212"/>
        <v>0</v>
      </c>
      <c r="AI182" s="7">
        <f t="shared" si="212"/>
        <v>1</v>
      </c>
      <c r="AJ182" s="7">
        <f t="shared" si="212"/>
        <v>1</v>
      </c>
      <c r="AK182" s="7">
        <f t="shared" si="212"/>
        <v>1</v>
      </c>
      <c r="AL182" s="7">
        <f t="shared" si="212"/>
        <v>1</v>
      </c>
      <c r="AM182" s="7">
        <f t="shared" si="212"/>
        <v>1</v>
      </c>
      <c r="AN182" s="7">
        <f t="shared" si="212"/>
        <v>1</v>
      </c>
      <c r="AO182" s="7">
        <f t="shared" si="212"/>
        <v>0</v>
      </c>
      <c r="AP182" s="7">
        <f t="shared" si="212"/>
        <v>0</v>
      </c>
      <c r="AQ182" s="7">
        <f t="shared" si="212"/>
        <v>1</v>
      </c>
      <c r="AR182" s="7">
        <f t="shared" si="212"/>
        <v>0</v>
      </c>
      <c r="AS182" s="7">
        <f t="shared" si="212"/>
        <v>0</v>
      </c>
      <c r="AT182" s="7">
        <f t="shared" si="212"/>
        <v>0</v>
      </c>
      <c r="AU182" s="7">
        <f t="shared" si="212"/>
        <v>1</v>
      </c>
      <c r="AV182" s="7">
        <f t="shared" si="212"/>
        <v>1</v>
      </c>
      <c r="AW182" s="7">
        <f t="shared" si="212"/>
        <v>1</v>
      </c>
      <c r="AX182" s="7">
        <f t="shared" si="212"/>
        <v>1</v>
      </c>
      <c r="AY182" s="7">
        <f t="shared" si="212"/>
        <v>1</v>
      </c>
      <c r="AZ182" s="7">
        <f t="shared" si="212"/>
        <v>0</v>
      </c>
      <c r="BA182" s="7">
        <f t="shared" si="212"/>
        <v>0</v>
      </c>
      <c r="BB182" s="7">
        <f t="shared" si="212"/>
        <v>0</v>
      </c>
      <c r="BC182" s="7">
        <f t="shared" si="212"/>
        <v>0</v>
      </c>
      <c r="BD182" s="7">
        <f t="shared" si="212"/>
        <v>0</v>
      </c>
      <c r="BE182" s="7">
        <f t="shared" si="212"/>
        <v>0</v>
      </c>
      <c r="BF182" s="7">
        <f t="shared" si="212"/>
        <v>0</v>
      </c>
      <c r="BG182" s="7">
        <f t="shared" si="212"/>
        <v>0</v>
      </c>
      <c r="BH182" s="7">
        <f t="shared" si="212"/>
        <v>0</v>
      </c>
      <c r="BI182" s="7">
        <f t="shared" si="212"/>
        <v>1</v>
      </c>
      <c r="BJ182" s="7">
        <f t="shared" si="212"/>
        <v>0</v>
      </c>
      <c r="BK182" s="7">
        <f t="shared" si="212"/>
        <v>0</v>
      </c>
      <c r="BL182" s="7">
        <f t="shared" si="212"/>
        <v>1</v>
      </c>
      <c r="BM182" s="7">
        <f t="shared" si="212"/>
        <v>1</v>
      </c>
      <c r="BN182" s="7">
        <f t="shared" si="212"/>
        <v>0</v>
      </c>
      <c r="BO182" s="7">
        <f t="shared" ref="BO182:DZ182" si="213">IF(BO103&lt;=459,1,0)</f>
        <v>0</v>
      </c>
      <c r="BP182" s="7">
        <f t="shared" si="213"/>
        <v>1</v>
      </c>
      <c r="BQ182" s="7">
        <f t="shared" si="213"/>
        <v>0</v>
      </c>
      <c r="BR182" s="7">
        <f t="shared" si="213"/>
        <v>0</v>
      </c>
      <c r="BS182" s="7">
        <f t="shared" si="213"/>
        <v>0</v>
      </c>
      <c r="BT182" s="7">
        <f t="shared" si="213"/>
        <v>1</v>
      </c>
      <c r="BU182" s="7">
        <f t="shared" si="213"/>
        <v>1</v>
      </c>
      <c r="BV182" s="7">
        <f t="shared" si="213"/>
        <v>0</v>
      </c>
      <c r="BW182" s="7">
        <f t="shared" si="213"/>
        <v>0</v>
      </c>
      <c r="BX182" s="7">
        <f t="shared" si="213"/>
        <v>1</v>
      </c>
      <c r="BY182" s="7">
        <f t="shared" si="213"/>
        <v>0</v>
      </c>
      <c r="BZ182" s="7">
        <f t="shared" si="213"/>
        <v>1</v>
      </c>
      <c r="CA182" s="7">
        <f t="shared" si="213"/>
        <v>1</v>
      </c>
      <c r="CB182" s="7">
        <f t="shared" si="213"/>
        <v>0</v>
      </c>
      <c r="CC182" s="7">
        <f t="shared" si="213"/>
        <v>1</v>
      </c>
      <c r="CD182" s="7">
        <f t="shared" si="213"/>
        <v>1</v>
      </c>
      <c r="CE182" s="7">
        <f t="shared" si="213"/>
        <v>1</v>
      </c>
      <c r="CF182" s="7">
        <f t="shared" si="213"/>
        <v>1</v>
      </c>
      <c r="CG182" s="7">
        <f t="shared" si="213"/>
        <v>1</v>
      </c>
      <c r="CH182" s="7">
        <f t="shared" si="213"/>
        <v>1</v>
      </c>
      <c r="CI182" s="7">
        <f t="shared" si="213"/>
        <v>0</v>
      </c>
      <c r="CJ182" s="7">
        <f t="shared" si="213"/>
        <v>0</v>
      </c>
      <c r="CK182" s="7">
        <f t="shared" si="213"/>
        <v>0</v>
      </c>
      <c r="CL182" s="7">
        <f t="shared" si="213"/>
        <v>0</v>
      </c>
      <c r="CM182" s="7">
        <f t="shared" si="213"/>
        <v>0</v>
      </c>
      <c r="CN182" s="7">
        <f t="shared" si="213"/>
        <v>0</v>
      </c>
      <c r="CO182" s="7">
        <f t="shared" si="213"/>
        <v>0</v>
      </c>
      <c r="CP182" s="7">
        <f t="shared" si="213"/>
        <v>0</v>
      </c>
      <c r="CQ182" s="7">
        <f t="shared" si="213"/>
        <v>0</v>
      </c>
      <c r="CR182" s="7">
        <f t="shared" si="213"/>
        <v>1</v>
      </c>
      <c r="CS182" s="7">
        <f t="shared" si="213"/>
        <v>1</v>
      </c>
      <c r="CT182" s="7">
        <f t="shared" si="213"/>
        <v>1</v>
      </c>
      <c r="CU182" s="7">
        <f t="shared" si="213"/>
        <v>0</v>
      </c>
      <c r="CV182" s="7">
        <f t="shared" si="213"/>
        <v>1</v>
      </c>
      <c r="CW182" s="7">
        <f t="shared" si="213"/>
        <v>1</v>
      </c>
      <c r="CX182" s="7">
        <f t="shared" si="213"/>
        <v>0</v>
      </c>
      <c r="CY182" s="7">
        <f t="shared" si="213"/>
        <v>1</v>
      </c>
      <c r="CZ182" s="7">
        <f t="shared" si="213"/>
        <v>0</v>
      </c>
      <c r="DA182" s="7">
        <f t="shared" si="213"/>
        <v>1</v>
      </c>
      <c r="DB182" s="7">
        <f t="shared" si="213"/>
        <v>1</v>
      </c>
      <c r="DC182" s="7">
        <f t="shared" si="213"/>
        <v>1</v>
      </c>
      <c r="DD182" s="7">
        <f t="shared" si="213"/>
        <v>1</v>
      </c>
      <c r="DE182" s="7">
        <f t="shared" si="213"/>
        <v>1</v>
      </c>
      <c r="DF182" s="7">
        <f t="shared" si="213"/>
        <v>0</v>
      </c>
      <c r="DG182" s="7">
        <f t="shared" si="213"/>
        <v>1</v>
      </c>
      <c r="DH182" s="7">
        <f t="shared" si="213"/>
        <v>0</v>
      </c>
      <c r="DI182" s="7">
        <f t="shared" si="213"/>
        <v>0</v>
      </c>
      <c r="DJ182" s="7">
        <f t="shared" si="213"/>
        <v>0</v>
      </c>
      <c r="DK182" s="7">
        <f t="shared" si="213"/>
        <v>0</v>
      </c>
      <c r="DL182" s="7">
        <f t="shared" si="213"/>
        <v>0</v>
      </c>
      <c r="DM182" s="7">
        <f t="shared" si="213"/>
        <v>1</v>
      </c>
      <c r="DN182" s="7">
        <f t="shared" si="213"/>
        <v>0</v>
      </c>
      <c r="DO182" s="7">
        <f t="shared" si="213"/>
        <v>0</v>
      </c>
      <c r="DP182" s="7">
        <f t="shared" si="213"/>
        <v>1</v>
      </c>
      <c r="DQ182" s="7">
        <f t="shared" si="213"/>
        <v>0</v>
      </c>
      <c r="DR182" s="7">
        <f t="shared" si="213"/>
        <v>0</v>
      </c>
      <c r="DS182" s="7">
        <f t="shared" si="213"/>
        <v>0</v>
      </c>
      <c r="DT182" s="7">
        <f t="shared" si="213"/>
        <v>1</v>
      </c>
      <c r="DU182" s="7">
        <f t="shared" si="213"/>
        <v>1</v>
      </c>
      <c r="DV182" s="7">
        <f t="shared" si="213"/>
        <v>1</v>
      </c>
      <c r="DW182" s="7">
        <f t="shared" si="213"/>
        <v>1</v>
      </c>
      <c r="DX182" s="7">
        <f t="shared" si="213"/>
        <v>1</v>
      </c>
      <c r="DY182" s="7">
        <f t="shared" si="213"/>
        <v>1</v>
      </c>
      <c r="DZ182" s="7">
        <f t="shared" si="213"/>
        <v>0</v>
      </c>
      <c r="EA182" s="7">
        <f t="shared" ref="EA182:FX182" si="214">IF(EA103&lt;=459,1,0)</f>
        <v>0</v>
      </c>
      <c r="EB182" s="7">
        <f t="shared" si="214"/>
        <v>0</v>
      </c>
      <c r="EC182" s="7">
        <f t="shared" si="214"/>
        <v>1</v>
      </c>
      <c r="ED182" s="7">
        <f t="shared" si="214"/>
        <v>0</v>
      </c>
      <c r="EE182" s="7">
        <f t="shared" si="214"/>
        <v>1</v>
      </c>
      <c r="EF182" s="7">
        <f t="shared" si="214"/>
        <v>0</v>
      </c>
      <c r="EG182" s="7">
        <f t="shared" si="214"/>
        <v>1</v>
      </c>
      <c r="EH182" s="7">
        <f t="shared" si="214"/>
        <v>1</v>
      </c>
      <c r="EI182" s="7">
        <f t="shared" si="214"/>
        <v>0</v>
      </c>
      <c r="EJ182" s="7">
        <f t="shared" si="214"/>
        <v>0</v>
      </c>
      <c r="EK182" s="7">
        <f t="shared" si="214"/>
        <v>0</v>
      </c>
      <c r="EL182" s="7">
        <f t="shared" si="214"/>
        <v>0</v>
      </c>
      <c r="EM182" s="7">
        <f t="shared" si="214"/>
        <v>1</v>
      </c>
      <c r="EN182" s="7">
        <f t="shared" si="214"/>
        <v>0</v>
      </c>
      <c r="EO182" s="7">
        <f t="shared" si="214"/>
        <v>1</v>
      </c>
      <c r="EP182" s="7">
        <f t="shared" si="214"/>
        <v>1</v>
      </c>
      <c r="EQ182" s="7">
        <f t="shared" si="214"/>
        <v>0</v>
      </c>
      <c r="ER182" s="7">
        <f t="shared" si="214"/>
        <v>1</v>
      </c>
      <c r="ES182" s="7">
        <f t="shared" si="214"/>
        <v>1</v>
      </c>
      <c r="ET182" s="7">
        <f t="shared" si="214"/>
        <v>1</v>
      </c>
      <c r="EU182" s="7">
        <f t="shared" si="214"/>
        <v>0</v>
      </c>
      <c r="EV182" s="7">
        <f t="shared" si="214"/>
        <v>1</v>
      </c>
      <c r="EW182" s="7">
        <f t="shared" si="214"/>
        <v>0</v>
      </c>
      <c r="EX182" s="7">
        <f t="shared" si="214"/>
        <v>1</v>
      </c>
      <c r="EY182" s="7">
        <f t="shared" si="214"/>
        <v>0</v>
      </c>
      <c r="EZ182" s="7">
        <f t="shared" si="214"/>
        <v>1</v>
      </c>
      <c r="FA182" s="7">
        <f t="shared" si="214"/>
        <v>0</v>
      </c>
      <c r="FB182" s="7">
        <f t="shared" si="214"/>
        <v>1</v>
      </c>
      <c r="FC182" s="7">
        <f t="shared" si="214"/>
        <v>0</v>
      </c>
      <c r="FD182" s="7">
        <f t="shared" si="214"/>
        <v>1</v>
      </c>
      <c r="FE182" s="7">
        <f t="shared" si="214"/>
        <v>1</v>
      </c>
      <c r="FF182" s="7">
        <f t="shared" si="214"/>
        <v>1</v>
      </c>
      <c r="FG182" s="7">
        <f t="shared" si="214"/>
        <v>1</v>
      </c>
      <c r="FH182" s="7">
        <f t="shared" si="214"/>
        <v>1</v>
      </c>
      <c r="FI182" s="7">
        <f t="shared" si="214"/>
        <v>0</v>
      </c>
      <c r="FJ182" s="7">
        <f t="shared" si="214"/>
        <v>0</v>
      </c>
      <c r="FK182" s="7">
        <f t="shared" si="214"/>
        <v>0</v>
      </c>
      <c r="FL182" s="7">
        <f t="shared" si="214"/>
        <v>0</v>
      </c>
      <c r="FM182" s="7">
        <f t="shared" si="214"/>
        <v>0</v>
      </c>
      <c r="FN182" s="7">
        <f t="shared" si="214"/>
        <v>0</v>
      </c>
      <c r="FO182" s="7">
        <f t="shared" si="214"/>
        <v>0</v>
      </c>
      <c r="FP182" s="7">
        <f t="shared" si="214"/>
        <v>0</v>
      </c>
      <c r="FQ182" s="7">
        <f t="shared" si="214"/>
        <v>0</v>
      </c>
      <c r="FR182" s="7">
        <f t="shared" si="214"/>
        <v>1</v>
      </c>
      <c r="FS182" s="7">
        <f t="shared" si="214"/>
        <v>1</v>
      </c>
      <c r="FT182" s="7">
        <f t="shared" si="214"/>
        <v>1</v>
      </c>
      <c r="FU182" s="7">
        <f t="shared" si="214"/>
        <v>0</v>
      </c>
      <c r="FV182" s="7">
        <f t="shared" si="214"/>
        <v>0</v>
      </c>
      <c r="FW182" s="7">
        <f t="shared" si="214"/>
        <v>1</v>
      </c>
      <c r="FX182" s="7">
        <f t="shared" si="214"/>
        <v>1</v>
      </c>
      <c r="FY182" s="7"/>
      <c r="FZ182" s="7"/>
      <c r="GA182" s="79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</row>
    <row r="183" spans="1:217" x14ac:dyDescent="0.2">
      <c r="A183" s="6" t="s">
        <v>702</v>
      </c>
      <c r="B183" s="7" t="s">
        <v>703</v>
      </c>
      <c r="C183" s="7">
        <f t="shared" ref="C183:BN183" si="215">IF(C139&lt;=C18,1,0)</f>
        <v>0</v>
      </c>
      <c r="D183" s="7">
        <f t="shared" si="215"/>
        <v>0</v>
      </c>
      <c r="E183" s="7">
        <f t="shared" si="215"/>
        <v>0</v>
      </c>
      <c r="F183" s="7">
        <f t="shared" si="215"/>
        <v>1</v>
      </c>
      <c r="G183" s="7">
        <f t="shared" si="215"/>
        <v>1</v>
      </c>
      <c r="H183" s="7">
        <f t="shared" si="215"/>
        <v>1</v>
      </c>
      <c r="I183" s="7">
        <f t="shared" si="215"/>
        <v>0</v>
      </c>
      <c r="J183" s="7">
        <f t="shared" si="215"/>
        <v>0</v>
      </c>
      <c r="K183" s="7">
        <f t="shared" si="215"/>
        <v>0</v>
      </c>
      <c r="L183" s="7">
        <f t="shared" si="215"/>
        <v>0</v>
      </c>
      <c r="M183" s="7">
        <f t="shared" si="215"/>
        <v>0</v>
      </c>
      <c r="N183" s="7">
        <f t="shared" si="215"/>
        <v>1</v>
      </c>
      <c r="O183" s="7">
        <f t="shared" si="215"/>
        <v>1</v>
      </c>
      <c r="P183" s="7">
        <f t="shared" si="215"/>
        <v>0</v>
      </c>
      <c r="Q183" s="7">
        <f t="shared" si="215"/>
        <v>0</v>
      </c>
      <c r="R183" s="7">
        <f t="shared" si="215"/>
        <v>1</v>
      </c>
      <c r="S183" s="7">
        <f t="shared" si="215"/>
        <v>0</v>
      </c>
      <c r="T183" s="7">
        <f t="shared" si="215"/>
        <v>0</v>
      </c>
      <c r="U183" s="7">
        <f t="shared" si="215"/>
        <v>0</v>
      </c>
      <c r="V183" s="7">
        <f t="shared" si="215"/>
        <v>0</v>
      </c>
      <c r="W183" s="7">
        <f t="shared" si="215"/>
        <v>0</v>
      </c>
      <c r="X183" s="7">
        <f t="shared" si="215"/>
        <v>0</v>
      </c>
      <c r="Y183" s="7">
        <f t="shared" si="215"/>
        <v>0</v>
      </c>
      <c r="Z183" s="7">
        <f t="shared" si="215"/>
        <v>0</v>
      </c>
      <c r="AA183" s="7">
        <f t="shared" si="215"/>
        <v>1</v>
      </c>
      <c r="AB183" s="7">
        <f t="shared" si="215"/>
        <v>1</v>
      </c>
      <c r="AC183" s="7">
        <f t="shared" si="215"/>
        <v>1</v>
      </c>
      <c r="AD183" s="7">
        <f t="shared" si="215"/>
        <v>1</v>
      </c>
      <c r="AE183" s="7">
        <f t="shared" si="215"/>
        <v>1</v>
      </c>
      <c r="AF183" s="7">
        <f t="shared" si="215"/>
        <v>1</v>
      </c>
      <c r="AG183" s="7">
        <f t="shared" si="215"/>
        <v>1</v>
      </c>
      <c r="AH183" s="7">
        <f t="shared" si="215"/>
        <v>0</v>
      </c>
      <c r="AI183" s="7">
        <f t="shared" si="215"/>
        <v>0</v>
      </c>
      <c r="AJ183" s="7">
        <f t="shared" si="215"/>
        <v>0</v>
      </c>
      <c r="AK183" s="7">
        <f t="shared" si="215"/>
        <v>0</v>
      </c>
      <c r="AL183" s="7">
        <f t="shared" si="215"/>
        <v>0</v>
      </c>
      <c r="AM183" s="7">
        <f t="shared" si="215"/>
        <v>0</v>
      </c>
      <c r="AN183" s="7">
        <f t="shared" si="215"/>
        <v>0</v>
      </c>
      <c r="AO183" s="7">
        <f t="shared" si="215"/>
        <v>0</v>
      </c>
      <c r="AP183" s="7">
        <f t="shared" si="215"/>
        <v>0</v>
      </c>
      <c r="AQ183" s="7">
        <f t="shared" si="215"/>
        <v>0</v>
      </c>
      <c r="AR183" s="7">
        <f t="shared" si="215"/>
        <v>1</v>
      </c>
      <c r="AS183" s="7">
        <f t="shared" si="215"/>
        <v>1</v>
      </c>
      <c r="AT183" s="7">
        <f t="shared" si="215"/>
        <v>1</v>
      </c>
      <c r="AU183" s="7">
        <f t="shared" si="215"/>
        <v>1</v>
      </c>
      <c r="AV183" s="7">
        <f t="shared" si="215"/>
        <v>0</v>
      </c>
      <c r="AW183" s="7">
        <f t="shared" si="215"/>
        <v>1</v>
      </c>
      <c r="AX183" s="7">
        <f t="shared" si="215"/>
        <v>0</v>
      </c>
      <c r="AY183" s="7">
        <f t="shared" si="215"/>
        <v>0</v>
      </c>
      <c r="AZ183" s="7">
        <f t="shared" si="215"/>
        <v>0</v>
      </c>
      <c r="BA183" s="7">
        <f t="shared" si="215"/>
        <v>0</v>
      </c>
      <c r="BB183" s="7">
        <f t="shared" si="215"/>
        <v>0</v>
      </c>
      <c r="BC183" s="7">
        <f t="shared" si="215"/>
        <v>0</v>
      </c>
      <c r="BD183" s="7">
        <f t="shared" si="215"/>
        <v>1</v>
      </c>
      <c r="BE183" s="7">
        <f t="shared" si="215"/>
        <v>1</v>
      </c>
      <c r="BF183" s="7">
        <f t="shared" si="215"/>
        <v>1</v>
      </c>
      <c r="BG183" s="7">
        <f t="shared" si="215"/>
        <v>0</v>
      </c>
      <c r="BH183" s="7">
        <f t="shared" si="215"/>
        <v>1</v>
      </c>
      <c r="BI183" s="7">
        <f t="shared" si="215"/>
        <v>0</v>
      </c>
      <c r="BJ183" s="7">
        <f t="shared" si="215"/>
        <v>1</v>
      </c>
      <c r="BK183" s="7">
        <f t="shared" si="215"/>
        <v>1</v>
      </c>
      <c r="BL183" s="7">
        <f t="shared" si="215"/>
        <v>0</v>
      </c>
      <c r="BM183" s="7">
        <f t="shared" si="215"/>
        <v>0</v>
      </c>
      <c r="BN183" s="7">
        <f t="shared" si="215"/>
        <v>0</v>
      </c>
      <c r="BO183" s="7">
        <f t="shared" ref="BO183:DZ183" si="216">IF(BO139&lt;=BO18,1,0)</f>
        <v>0</v>
      </c>
      <c r="BP183" s="7">
        <f t="shared" si="216"/>
        <v>0</v>
      </c>
      <c r="BQ183" s="7">
        <f t="shared" si="216"/>
        <v>1</v>
      </c>
      <c r="BR183" s="7">
        <f t="shared" si="216"/>
        <v>0</v>
      </c>
      <c r="BS183" s="7">
        <f t="shared" si="216"/>
        <v>0</v>
      </c>
      <c r="BT183" s="7">
        <f t="shared" si="216"/>
        <v>1</v>
      </c>
      <c r="BU183" s="7">
        <f t="shared" si="216"/>
        <v>1</v>
      </c>
      <c r="BV183" s="7">
        <f t="shared" si="216"/>
        <v>1</v>
      </c>
      <c r="BW183" s="7">
        <f t="shared" si="216"/>
        <v>1</v>
      </c>
      <c r="BX183" s="7">
        <f t="shared" si="216"/>
        <v>1</v>
      </c>
      <c r="BY183" s="7">
        <f t="shared" si="216"/>
        <v>0</v>
      </c>
      <c r="BZ183" s="7">
        <f t="shared" si="216"/>
        <v>0</v>
      </c>
      <c r="CA183" s="7">
        <f t="shared" si="216"/>
        <v>1</v>
      </c>
      <c r="CB183" s="7">
        <f t="shared" si="216"/>
        <v>1</v>
      </c>
      <c r="CC183" s="7">
        <f t="shared" si="216"/>
        <v>0</v>
      </c>
      <c r="CD183" s="7">
        <f t="shared" si="216"/>
        <v>1</v>
      </c>
      <c r="CE183" s="7">
        <f t="shared" si="216"/>
        <v>1</v>
      </c>
      <c r="CF183" s="7">
        <f t="shared" si="216"/>
        <v>0</v>
      </c>
      <c r="CG183" s="7">
        <f t="shared" si="216"/>
        <v>0</v>
      </c>
      <c r="CH183" s="7">
        <f t="shared" si="216"/>
        <v>0</v>
      </c>
      <c r="CI183" s="7">
        <f t="shared" si="216"/>
        <v>0</v>
      </c>
      <c r="CJ183" s="7">
        <f t="shared" si="216"/>
        <v>0</v>
      </c>
      <c r="CK183" s="7">
        <f t="shared" si="216"/>
        <v>1</v>
      </c>
      <c r="CL183" s="7">
        <f t="shared" si="216"/>
        <v>1</v>
      </c>
      <c r="CM183" s="7">
        <f t="shared" si="216"/>
        <v>0</v>
      </c>
      <c r="CN183" s="7">
        <f t="shared" si="216"/>
        <v>1</v>
      </c>
      <c r="CO183" s="7">
        <f t="shared" si="216"/>
        <v>1</v>
      </c>
      <c r="CP183" s="7">
        <f t="shared" si="216"/>
        <v>1</v>
      </c>
      <c r="CQ183" s="7">
        <f t="shared" si="216"/>
        <v>0</v>
      </c>
      <c r="CR183" s="7">
        <f t="shared" si="216"/>
        <v>0</v>
      </c>
      <c r="CS183" s="7">
        <f t="shared" si="216"/>
        <v>0</v>
      </c>
      <c r="CT183" s="7">
        <f t="shared" si="216"/>
        <v>0</v>
      </c>
      <c r="CU183" s="7">
        <f t="shared" si="216"/>
        <v>1</v>
      </c>
      <c r="CV183" s="7">
        <f t="shared" si="216"/>
        <v>1</v>
      </c>
      <c r="CW183" s="7">
        <f t="shared" si="216"/>
        <v>0</v>
      </c>
      <c r="CX183" s="7">
        <f t="shared" si="216"/>
        <v>0</v>
      </c>
      <c r="CY183" s="7">
        <f t="shared" si="216"/>
        <v>0</v>
      </c>
      <c r="CZ183" s="7">
        <f t="shared" si="216"/>
        <v>0</v>
      </c>
      <c r="DA183" s="7">
        <f t="shared" si="216"/>
        <v>1</v>
      </c>
      <c r="DB183" s="7">
        <f t="shared" si="216"/>
        <v>1</v>
      </c>
      <c r="DC183" s="7">
        <f t="shared" si="216"/>
        <v>1</v>
      </c>
      <c r="DD183" s="7">
        <f t="shared" si="216"/>
        <v>0</v>
      </c>
      <c r="DE183" s="7">
        <f t="shared" si="216"/>
        <v>1</v>
      </c>
      <c r="DF183" s="7">
        <f t="shared" si="216"/>
        <v>0</v>
      </c>
      <c r="DG183" s="7">
        <f t="shared" si="216"/>
        <v>0</v>
      </c>
      <c r="DH183" s="7">
        <f t="shared" si="216"/>
        <v>0</v>
      </c>
      <c r="DI183" s="7">
        <f t="shared" si="216"/>
        <v>0</v>
      </c>
      <c r="DJ183" s="7">
        <f t="shared" si="216"/>
        <v>1</v>
      </c>
      <c r="DK183" s="7">
        <f t="shared" si="216"/>
        <v>0</v>
      </c>
      <c r="DL183" s="7">
        <f t="shared" si="216"/>
        <v>0</v>
      </c>
      <c r="DM183" s="7">
        <f t="shared" si="216"/>
        <v>0</v>
      </c>
      <c r="DN183" s="7">
        <f t="shared" si="216"/>
        <v>0</v>
      </c>
      <c r="DO183" s="7">
        <f t="shared" si="216"/>
        <v>0</v>
      </c>
      <c r="DP183" s="7">
        <f t="shared" si="216"/>
        <v>1</v>
      </c>
      <c r="DQ183" s="7">
        <f t="shared" si="216"/>
        <v>1</v>
      </c>
      <c r="DR183" s="7">
        <f t="shared" si="216"/>
        <v>0</v>
      </c>
      <c r="DS183" s="7">
        <f t="shared" si="216"/>
        <v>0</v>
      </c>
      <c r="DT183" s="7">
        <f t="shared" si="216"/>
        <v>0</v>
      </c>
      <c r="DU183" s="7">
        <f t="shared" si="216"/>
        <v>0</v>
      </c>
      <c r="DV183" s="7">
        <f t="shared" si="216"/>
        <v>0</v>
      </c>
      <c r="DW183" s="7">
        <f t="shared" si="216"/>
        <v>0</v>
      </c>
      <c r="DX183" s="7">
        <f t="shared" si="216"/>
        <v>1</v>
      </c>
      <c r="DY183" s="7">
        <f t="shared" si="216"/>
        <v>1</v>
      </c>
      <c r="DZ183" s="7">
        <f t="shared" si="216"/>
        <v>1</v>
      </c>
      <c r="EA183" s="7">
        <f t="shared" ref="EA183:FX183" si="217">IF(EA139&lt;=EA18,1,0)</f>
        <v>1</v>
      </c>
      <c r="EB183" s="7">
        <f t="shared" si="217"/>
        <v>0</v>
      </c>
      <c r="EC183" s="7">
        <f t="shared" si="217"/>
        <v>1</v>
      </c>
      <c r="ED183" s="7">
        <f t="shared" si="217"/>
        <v>1</v>
      </c>
      <c r="EE183" s="7">
        <f t="shared" si="217"/>
        <v>0</v>
      </c>
      <c r="EF183" s="7">
        <f t="shared" si="217"/>
        <v>0</v>
      </c>
      <c r="EG183" s="7">
        <f t="shared" si="217"/>
        <v>0</v>
      </c>
      <c r="EH183" s="7">
        <f t="shared" si="217"/>
        <v>0</v>
      </c>
      <c r="EI183" s="7">
        <f t="shared" si="217"/>
        <v>0</v>
      </c>
      <c r="EJ183" s="7">
        <f t="shared" si="217"/>
        <v>0</v>
      </c>
      <c r="EK183" s="7">
        <f t="shared" si="217"/>
        <v>1</v>
      </c>
      <c r="EL183" s="7">
        <f t="shared" si="217"/>
        <v>0</v>
      </c>
      <c r="EM183" s="7">
        <f t="shared" si="217"/>
        <v>0</v>
      </c>
      <c r="EN183" s="7">
        <f t="shared" si="217"/>
        <v>0</v>
      </c>
      <c r="EO183" s="7">
        <f t="shared" si="217"/>
        <v>1</v>
      </c>
      <c r="EP183" s="7">
        <f t="shared" si="217"/>
        <v>1</v>
      </c>
      <c r="EQ183" s="7">
        <f t="shared" si="217"/>
        <v>1</v>
      </c>
      <c r="ER183" s="7">
        <f t="shared" si="217"/>
        <v>1</v>
      </c>
      <c r="ES183" s="7">
        <f t="shared" si="217"/>
        <v>0</v>
      </c>
      <c r="ET183" s="7">
        <f t="shared" si="217"/>
        <v>0</v>
      </c>
      <c r="EU183" s="7">
        <f t="shared" si="217"/>
        <v>0</v>
      </c>
      <c r="EV183" s="7">
        <f t="shared" si="217"/>
        <v>0</v>
      </c>
      <c r="EW183" s="7">
        <f t="shared" si="217"/>
        <v>1</v>
      </c>
      <c r="EX183" s="7">
        <f t="shared" si="217"/>
        <v>1</v>
      </c>
      <c r="EY183" s="7">
        <f t="shared" si="217"/>
        <v>0</v>
      </c>
      <c r="EZ183" s="7">
        <f t="shared" si="217"/>
        <v>0</v>
      </c>
      <c r="FA183" s="7">
        <f t="shared" si="217"/>
        <v>1</v>
      </c>
      <c r="FB183" s="7">
        <f t="shared" si="217"/>
        <v>0</v>
      </c>
      <c r="FC183" s="7">
        <f t="shared" si="217"/>
        <v>1</v>
      </c>
      <c r="FD183" s="7">
        <f t="shared" si="217"/>
        <v>0</v>
      </c>
      <c r="FE183" s="7">
        <f t="shared" si="217"/>
        <v>0</v>
      </c>
      <c r="FF183" s="7">
        <f t="shared" si="217"/>
        <v>0</v>
      </c>
      <c r="FG183" s="7">
        <f t="shared" si="217"/>
        <v>1</v>
      </c>
      <c r="FH183" s="7">
        <f t="shared" si="217"/>
        <v>0</v>
      </c>
      <c r="FI183" s="7">
        <f t="shared" si="217"/>
        <v>0</v>
      </c>
      <c r="FJ183" s="7">
        <f t="shared" si="217"/>
        <v>1</v>
      </c>
      <c r="FK183" s="7">
        <f t="shared" si="217"/>
        <v>1</v>
      </c>
      <c r="FL183" s="7">
        <f t="shared" si="217"/>
        <v>1</v>
      </c>
      <c r="FM183" s="7">
        <f t="shared" si="217"/>
        <v>1</v>
      </c>
      <c r="FN183" s="7">
        <f t="shared" si="217"/>
        <v>0</v>
      </c>
      <c r="FO183" s="7">
        <f t="shared" si="217"/>
        <v>0</v>
      </c>
      <c r="FP183" s="7">
        <f t="shared" si="217"/>
        <v>0</v>
      </c>
      <c r="FQ183" s="7">
        <f t="shared" si="217"/>
        <v>1</v>
      </c>
      <c r="FR183" s="7">
        <f t="shared" si="217"/>
        <v>1</v>
      </c>
      <c r="FS183" s="7">
        <f t="shared" si="217"/>
        <v>1</v>
      </c>
      <c r="FT183" s="7">
        <f t="shared" si="217"/>
        <v>0</v>
      </c>
      <c r="FU183" s="7">
        <f t="shared" si="217"/>
        <v>0</v>
      </c>
      <c r="FV183" s="7">
        <f t="shared" si="217"/>
        <v>0</v>
      </c>
      <c r="FW183" s="7">
        <f t="shared" si="217"/>
        <v>0</v>
      </c>
      <c r="FX183" s="7">
        <f t="shared" si="217"/>
        <v>1</v>
      </c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91"/>
      <c r="GO183" s="91"/>
      <c r="GP183" s="91"/>
      <c r="GQ183" s="91"/>
      <c r="GR183" s="91"/>
      <c r="GS183" s="91"/>
      <c r="GT183" s="91"/>
      <c r="GU183" s="91"/>
      <c r="GV183" s="91"/>
      <c r="GW183" s="91"/>
      <c r="GX183" s="91"/>
      <c r="GY183" s="91"/>
    </row>
    <row r="184" spans="1:217" x14ac:dyDescent="0.2">
      <c r="A184" s="6" t="s">
        <v>704</v>
      </c>
      <c r="B184" s="7" t="s">
        <v>705</v>
      </c>
      <c r="C184" s="92">
        <f t="shared" ref="C184:BN184" si="218">ROUND(IF((OR(C182=1,C183=1))=TRUE(),0,C124/C113),8)</f>
        <v>8665.3144303999998</v>
      </c>
      <c r="D184" s="92">
        <f t="shared" si="218"/>
        <v>8696.5276400000002</v>
      </c>
      <c r="E184" s="92">
        <f t="shared" si="218"/>
        <v>8592.4388112699999</v>
      </c>
      <c r="F184" s="92">
        <f t="shared" si="218"/>
        <v>0</v>
      </c>
      <c r="G184" s="92">
        <f t="shared" si="218"/>
        <v>0</v>
      </c>
      <c r="H184" s="92">
        <f t="shared" si="218"/>
        <v>0</v>
      </c>
      <c r="I184" s="92">
        <f t="shared" si="218"/>
        <v>8609.1176476199998</v>
      </c>
      <c r="J184" s="92">
        <f t="shared" si="218"/>
        <v>8048.7364912700004</v>
      </c>
      <c r="K184" s="92">
        <f t="shared" si="218"/>
        <v>0</v>
      </c>
      <c r="L184" s="92">
        <f t="shared" si="218"/>
        <v>8742.0664122500002</v>
      </c>
      <c r="M184" s="92">
        <f t="shared" si="218"/>
        <v>8715.73026665</v>
      </c>
      <c r="N184" s="92">
        <f t="shared" si="218"/>
        <v>0</v>
      </c>
      <c r="O184" s="92">
        <f t="shared" si="218"/>
        <v>0</v>
      </c>
      <c r="P184" s="92">
        <f t="shared" si="218"/>
        <v>0</v>
      </c>
      <c r="Q184" s="92">
        <f t="shared" si="218"/>
        <v>8820.7663295999992</v>
      </c>
      <c r="R184" s="92">
        <f t="shared" si="218"/>
        <v>0</v>
      </c>
      <c r="S184" s="92">
        <f t="shared" si="218"/>
        <v>8368.7412523500007</v>
      </c>
      <c r="T184" s="92">
        <f t="shared" si="218"/>
        <v>0</v>
      </c>
      <c r="U184" s="92">
        <f t="shared" si="218"/>
        <v>0</v>
      </c>
      <c r="V184" s="92">
        <f t="shared" si="218"/>
        <v>0</v>
      </c>
      <c r="W184" s="92">
        <f t="shared" si="218"/>
        <v>0</v>
      </c>
      <c r="X184" s="92">
        <f t="shared" si="218"/>
        <v>0</v>
      </c>
      <c r="Y184" s="92">
        <f t="shared" si="218"/>
        <v>7660.0800097299998</v>
      </c>
      <c r="Z184" s="92">
        <f t="shared" si="218"/>
        <v>0</v>
      </c>
      <c r="AA184" s="92">
        <f t="shared" si="218"/>
        <v>0</v>
      </c>
      <c r="AB184" s="92">
        <f t="shared" si="218"/>
        <v>0</v>
      </c>
      <c r="AC184" s="92">
        <f t="shared" si="218"/>
        <v>0</v>
      </c>
      <c r="AD184" s="92">
        <f t="shared" si="218"/>
        <v>0</v>
      </c>
      <c r="AE184" s="92">
        <f t="shared" si="218"/>
        <v>0</v>
      </c>
      <c r="AF184" s="92">
        <f t="shared" si="218"/>
        <v>0</v>
      </c>
      <c r="AG184" s="92">
        <f t="shared" si="218"/>
        <v>0</v>
      </c>
      <c r="AH184" s="92">
        <f t="shared" si="218"/>
        <v>7902.0127302999999</v>
      </c>
      <c r="AI184" s="92">
        <f t="shared" si="218"/>
        <v>0</v>
      </c>
      <c r="AJ184" s="92">
        <f t="shared" si="218"/>
        <v>0</v>
      </c>
      <c r="AK184" s="92">
        <f t="shared" si="218"/>
        <v>0</v>
      </c>
      <c r="AL184" s="92">
        <f t="shared" si="218"/>
        <v>0</v>
      </c>
      <c r="AM184" s="92">
        <f t="shared" si="218"/>
        <v>0</v>
      </c>
      <c r="AN184" s="92">
        <f t="shared" si="218"/>
        <v>0</v>
      </c>
      <c r="AO184" s="92">
        <f t="shared" si="218"/>
        <v>8445.5886078999993</v>
      </c>
      <c r="AP184" s="92">
        <f t="shared" si="218"/>
        <v>8827.3052079999998</v>
      </c>
      <c r="AQ184" s="92">
        <f t="shared" si="218"/>
        <v>0</v>
      </c>
      <c r="AR184" s="92">
        <f t="shared" si="218"/>
        <v>0</v>
      </c>
      <c r="AS184" s="92">
        <f t="shared" si="218"/>
        <v>0</v>
      </c>
      <c r="AT184" s="92">
        <f t="shared" si="218"/>
        <v>0</v>
      </c>
      <c r="AU184" s="92">
        <f t="shared" si="218"/>
        <v>0</v>
      </c>
      <c r="AV184" s="92">
        <f t="shared" si="218"/>
        <v>0</v>
      </c>
      <c r="AW184" s="92">
        <f t="shared" si="218"/>
        <v>0</v>
      </c>
      <c r="AX184" s="92">
        <f t="shared" si="218"/>
        <v>0</v>
      </c>
      <c r="AY184" s="92">
        <f t="shared" si="218"/>
        <v>0</v>
      </c>
      <c r="AZ184" s="92">
        <f t="shared" si="218"/>
        <v>8562.5232619500002</v>
      </c>
      <c r="BA184" s="92">
        <f t="shared" si="218"/>
        <v>8365.1502881899996</v>
      </c>
      <c r="BB184" s="92">
        <f t="shared" si="218"/>
        <v>8427.9654274500008</v>
      </c>
      <c r="BC184" s="92">
        <f t="shared" si="218"/>
        <v>8577.9304490199993</v>
      </c>
      <c r="BD184" s="92">
        <f t="shared" si="218"/>
        <v>0</v>
      </c>
      <c r="BE184" s="92">
        <f t="shared" si="218"/>
        <v>0</v>
      </c>
      <c r="BF184" s="92">
        <f t="shared" si="218"/>
        <v>0</v>
      </c>
      <c r="BG184" s="92">
        <f t="shared" si="218"/>
        <v>8406.7765713299996</v>
      </c>
      <c r="BH184" s="92">
        <f t="shared" si="218"/>
        <v>0</v>
      </c>
      <c r="BI184" s="92">
        <f t="shared" si="218"/>
        <v>0</v>
      </c>
      <c r="BJ184" s="92">
        <f t="shared" si="218"/>
        <v>0</v>
      </c>
      <c r="BK184" s="92">
        <f t="shared" si="218"/>
        <v>0</v>
      </c>
      <c r="BL184" s="92">
        <f t="shared" si="218"/>
        <v>0</v>
      </c>
      <c r="BM184" s="92">
        <f t="shared" si="218"/>
        <v>0</v>
      </c>
      <c r="BN184" s="92">
        <f t="shared" si="218"/>
        <v>8192.6553985200007</v>
      </c>
      <c r="BO184" s="92">
        <f t="shared" ref="BO184:DZ184" si="219">ROUND(IF((OR(BO182=1,BO183=1))=TRUE(),0,BO124/BO113),8)</f>
        <v>8070.4253367700003</v>
      </c>
      <c r="BP184" s="92">
        <f t="shared" si="219"/>
        <v>0</v>
      </c>
      <c r="BQ184" s="92">
        <f t="shared" si="219"/>
        <v>0</v>
      </c>
      <c r="BR184" s="92">
        <f t="shared" si="219"/>
        <v>8527.7855607700003</v>
      </c>
      <c r="BS184" s="92">
        <f t="shared" si="219"/>
        <v>8530.6467716499992</v>
      </c>
      <c r="BT184" s="92">
        <f t="shared" si="219"/>
        <v>0</v>
      </c>
      <c r="BU184" s="92">
        <f t="shared" si="219"/>
        <v>0</v>
      </c>
      <c r="BV184" s="92">
        <f t="shared" si="219"/>
        <v>0</v>
      </c>
      <c r="BW184" s="92">
        <f t="shared" si="219"/>
        <v>0</v>
      </c>
      <c r="BX184" s="92">
        <f t="shared" si="219"/>
        <v>0</v>
      </c>
      <c r="BY184" s="92">
        <f t="shared" si="219"/>
        <v>7727.20575104</v>
      </c>
      <c r="BZ184" s="92">
        <f t="shared" si="219"/>
        <v>0</v>
      </c>
      <c r="CA184" s="92">
        <f t="shared" si="219"/>
        <v>0</v>
      </c>
      <c r="CB184" s="92">
        <f t="shared" si="219"/>
        <v>0</v>
      </c>
      <c r="CC184" s="92">
        <f t="shared" si="219"/>
        <v>0</v>
      </c>
      <c r="CD184" s="92">
        <f t="shared" si="219"/>
        <v>0</v>
      </c>
      <c r="CE184" s="92">
        <f t="shared" si="219"/>
        <v>0</v>
      </c>
      <c r="CF184" s="92">
        <f t="shared" si="219"/>
        <v>0</v>
      </c>
      <c r="CG184" s="92">
        <f t="shared" si="219"/>
        <v>0</v>
      </c>
      <c r="CH184" s="92">
        <f t="shared" si="219"/>
        <v>0</v>
      </c>
      <c r="CI184" s="92">
        <f t="shared" si="219"/>
        <v>7694.7916999099998</v>
      </c>
      <c r="CJ184" s="92">
        <f t="shared" si="219"/>
        <v>8362.2536734400001</v>
      </c>
      <c r="CK184" s="92">
        <f t="shared" si="219"/>
        <v>0</v>
      </c>
      <c r="CL184" s="92">
        <f t="shared" si="219"/>
        <v>0</v>
      </c>
      <c r="CM184" s="92">
        <f t="shared" si="219"/>
        <v>8584.6803056000008</v>
      </c>
      <c r="CN184" s="92">
        <f t="shared" si="219"/>
        <v>0</v>
      </c>
      <c r="CO184" s="92">
        <f t="shared" si="219"/>
        <v>0</v>
      </c>
      <c r="CP184" s="92">
        <f t="shared" si="219"/>
        <v>0</v>
      </c>
      <c r="CQ184" s="92">
        <f t="shared" si="219"/>
        <v>8208.0279042500006</v>
      </c>
      <c r="CR184" s="92">
        <f t="shared" si="219"/>
        <v>0</v>
      </c>
      <c r="CS184" s="92">
        <f t="shared" si="219"/>
        <v>0</v>
      </c>
      <c r="CT184" s="92">
        <f t="shared" si="219"/>
        <v>0</v>
      </c>
      <c r="CU184" s="92">
        <f t="shared" si="219"/>
        <v>0</v>
      </c>
      <c r="CV184" s="92">
        <f t="shared" si="219"/>
        <v>0</v>
      </c>
      <c r="CW184" s="92">
        <f t="shared" si="219"/>
        <v>0</v>
      </c>
      <c r="CX184" s="92">
        <f t="shared" si="219"/>
        <v>8090.2327193600004</v>
      </c>
      <c r="CY184" s="92">
        <f t="shared" si="219"/>
        <v>0</v>
      </c>
      <c r="CZ184" s="92">
        <f t="shared" si="219"/>
        <v>8227.9024819499991</v>
      </c>
      <c r="DA184" s="92">
        <f t="shared" si="219"/>
        <v>0</v>
      </c>
      <c r="DB184" s="92">
        <f t="shared" si="219"/>
        <v>0</v>
      </c>
      <c r="DC184" s="92">
        <f t="shared" si="219"/>
        <v>0</v>
      </c>
      <c r="DD184" s="92">
        <f t="shared" si="219"/>
        <v>0</v>
      </c>
      <c r="DE184" s="92">
        <f t="shared" si="219"/>
        <v>0</v>
      </c>
      <c r="DF184" s="92">
        <f t="shared" si="219"/>
        <v>8172.2555429699996</v>
      </c>
      <c r="DG184" s="92">
        <f t="shared" si="219"/>
        <v>0</v>
      </c>
      <c r="DH184" s="92">
        <f t="shared" si="219"/>
        <v>8066.0858336000001</v>
      </c>
      <c r="DI184" s="92">
        <f t="shared" si="219"/>
        <v>8156.6178694700002</v>
      </c>
      <c r="DJ184" s="92">
        <f t="shared" si="219"/>
        <v>0</v>
      </c>
      <c r="DK184" s="92">
        <f t="shared" si="219"/>
        <v>8101.9506784599998</v>
      </c>
      <c r="DL184" s="92">
        <f t="shared" si="219"/>
        <v>8663.8765996799993</v>
      </c>
      <c r="DM184" s="92">
        <f t="shared" si="219"/>
        <v>0</v>
      </c>
      <c r="DN184" s="92">
        <f t="shared" si="219"/>
        <v>8386.2640014099998</v>
      </c>
      <c r="DO184" s="92">
        <f t="shared" si="219"/>
        <v>8448.2308928000002</v>
      </c>
      <c r="DP184" s="92">
        <f t="shared" si="219"/>
        <v>0</v>
      </c>
      <c r="DQ184" s="92">
        <f t="shared" si="219"/>
        <v>0</v>
      </c>
      <c r="DR184" s="92">
        <f t="shared" si="219"/>
        <v>8115.7928698899996</v>
      </c>
      <c r="DS184" s="92">
        <f t="shared" si="219"/>
        <v>8027.8756628499996</v>
      </c>
      <c r="DT184" s="92">
        <f t="shared" si="219"/>
        <v>0</v>
      </c>
      <c r="DU184" s="92">
        <f t="shared" si="219"/>
        <v>0</v>
      </c>
      <c r="DV184" s="92">
        <f t="shared" si="219"/>
        <v>0</v>
      </c>
      <c r="DW184" s="92">
        <f t="shared" si="219"/>
        <v>0</v>
      </c>
      <c r="DX184" s="92">
        <f t="shared" si="219"/>
        <v>0</v>
      </c>
      <c r="DY184" s="92">
        <f t="shared" si="219"/>
        <v>0</v>
      </c>
      <c r="DZ184" s="92">
        <f t="shared" si="219"/>
        <v>0</v>
      </c>
      <c r="EA184" s="92">
        <f t="shared" ref="EA184:FX184" si="220">ROUND(IF((OR(EA182=1,EA183=1))=TRUE(),0,EA124/EA113),8)</f>
        <v>0</v>
      </c>
      <c r="EB184" s="92">
        <f t="shared" si="220"/>
        <v>7932.5828899799999</v>
      </c>
      <c r="EC184" s="92">
        <f t="shared" si="220"/>
        <v>0</v>
      </c>
      <c r="ED184" s="92">
        <f t="shared" si="220"/>
        <v>0</v>
      </c>
      <c r="EE184" s="92">
        <f t="shared" si="220"/>
        <v>0</v>
      </c>
      <c r="EF184" s="92">
        <f t="shared" si="220"/>
        <v>8049.6895057000002</v>
      </c>
      <c r="EG184" s="92">
        <f t="shared" si="220"/>
        <v>0</v>
      </c>
      <c r="EH184" s="92">
        <f t="shared" si="220"/>
        <v>0</v>
      </c>
      <c r="EI184" s="92">
        <f t="shared" si="220"/>
        <v>8359.8454876199994</v>
      </c>
      <c r="EJ184" s="92">
        <f t="shared" si="220"/>
        <v>8276.4455256300007</v>
      </c>
      <c r="EK184" s="92">
        <f t="shared" si="220"/>
        <v>0</v>
      </c>
      <c r="EL184" s="92">
        <f t="shared" si="220"/>
        <v>7851.70093808</v>
      </c>
      <c r="EM184" s="92">
        <f t="shared" si="220"/>
        <v>0</v>
      </c>
      <c r="EN184" s="92">
        <f t="shared" si="220"/>
        <v>7976.0617349100003</v>
      </c>
      <c r="EO184" s="92">
        <f t="shared" si="220"/>
        <v>0</v>
      </c>
      <c r="EP184" s="92">
        <f t="shared" si="220"/>
        <v>0</v>
      </c>
      <c r="EQ184" s="92">
        <f t="shared" si="220"/>
        <v>0</v>
      </c>
      <c r="ER184" s="92">
        <f t="shared" si="220"/>
        <v>0</v>
      </c>
      <c r="ES184" s="92">
        <f t="shared" si="220"/>
        <v>0</v>
      </c>
      <c r="ET184" s="92">
        <f t="shared" si="220"/>
        <v>0</v>
      </c>
      <c r="EU184" s="92">
        <f t="shared" si="220"/>
        <v>7777.1353259500002</v>
      </c>
      <c r="EV184" s="92">
        <f t="shared" si="220"/>
        <v>0</v>
      </c>
      <c r="EW184" s="92">
        <f t="shared" si="220"/>
        <v>0</v>
      </c>
      <c r="EX184" s="92">
        <f t="shared" si="220"/>
        <v>0</v>
      </c>
      <c r="EY184" s="92">
        <f t="shared" si="220"/>
        <v>7925.4558737899997</v>
      </c>
      <c r="EZ184" s="92">
        <f t="shared" si="220"/>
        <v>0</v>
      </c>
      <c r="FA184" s="92">
        <f t="shared" si="220"/>
        <v>0</v>
      </c>
      <c r="FB184" s="92">
        <f t="shared" si="220"/>
        <v>0</v>
      </c>
      <c r="FC184" s="92">
        <f t="shared" si="220"/>
        <v>0</v>
      </c>
      <c r="FD184" s="92">
        <f t="shared" si="220"/>
        <v>0</v>
      </c>
      <c r="FE184" s="92">
        <f t="shared" si="220"/>
        <v>0</v>
      </c>
      <c r="FF184" s="92">
        <f t="shared" si="220"/>
        <v>0</v>
      </c>
      <c r="FG184" s="92">
        <f t="shared" si="220"/>
        <v>0</v>
      </c>
      <c r="FH184" s="92">
        <f t="shared" si="220"/>
        <v>0</v>
      </c>
      <c r="FI184" s="92">
        <f t="shared" si="220"/>
        <v>8313.8226216000003</v>
      </c>
      <c r="FJ184" s="92">
        <f t="shared" si="220"/>
        <v>0</v>
      </c>
      <c r="FK184" s="92">
        <f t="shared" si="220"/>
        <v>0</v>
      </c>
      <c r="FL184" s="92">
        <f t="shared" si="220"/>
        <v>0</v>
      </c>
      <c r="FM184" s="92">
        <f t="shared" si="220"/>
        <v>0</v>
      </c>
      <c r="FN184" s="92">
        <f t="shared" si="220"/>
        <v>8419.6592455699993</v>
      </c>
      <c r="FO184" s="92">
        <f t="shared" si="220"/>
        <v>8294.8562615999999</v>
      </c>
      <c r="FP184" s="92">
        <f t="shared" si="220"/>
        <v>8504.1328841600007</v>
      </c>
      <c r="FQ184" s="92">
        <f t="shared" si="220"/>
        <v>0</v>
      </c>
      <c r="FR184" s="92">
        <f t="shared" si="220"/>
        <v>0</v>
      </c>
      <c r="FS184" s="92">
        <f t="shared" si="220"/>
        <v>0</v>
      </c>
      <c r="FT184" s="92">
        <f t="shared" si="220"/>
        <v>0</v>
      </c>
      <c r="FU184" s="92">
        <f t="shared" si="220"/>
        <v>8405.1176470400005</v>
      </c>
      <c r="FV184" s="92">
        <f t="shared" si="220"/>
        <v>8110.3413961200004</v>
      </c>
      <c r="FW184" s="92">
        <f t="shared" si="220"/>
        <v>0</v>
      </c>
      <c r="FX184" s="92">
        <f t="shared" si="220"/>
        <v>0</v>
      </c>
      <c r="FY184" s="7"/>
      <c r="FZ184" s="43"/>
      <c r="GA184" s="18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</row>
    <row r="185" spans="1:217" x14ac:dyDescent="0.2">
      <c r="A185" s="7"/>
      <c r="B185" s="7" t="s">
        <v>706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91"/>
      <c r="GO185" s="91"/>
      <c r="GP185" s="91"/>
      <c r="GQ185" s="91"/>
      <c r="GR185" s="91"/>
      <c r="GS185" s="91"/>
      <c r="GT185" s="91"/>
      <c r="GU185" s="91"/>
      <c r="GV185" s="91"/>
      <c r="GW185" s="91"/>
      <c r="GX185" s="91"/>
      <c r="GY185" s="91"/>
    </row>
    <row r="186" spans="1:217" x14ac:dyDescent="0.2">
      <c r="A186" s="6" t="s">
        <v>707</v>
      </c>
      <c r="B186" s="7" t="s">
        <v>708</v>
      </c>
      <c r="C186" s="11">
        <f t="shared" ref="C186:BN186" si="221">ROUND(IF((OR(C182=1,C183=1))=TRUE(),0,((1027-459)*0.00020599)+1.1215),4)</f>
        <v>1.2384999999999999</v>
      </c>
      <c r="D186" s="11">
        <f t="shared" si="221"/>
        <v>1.2384999999999999</v>
      </c>
      <c r="E186" s="11">
        <f t="shared" si="221"/>
        <v>1.2384999999999999</v>
      </c>
      <c r="F186" s="11">
        <f t="shared" si="221"/>
        <v>0</v>
      </c>
      <c r="G186" s="11">
        <f t="shared" si="221"/>
        <v>0</v>
      </c>
      <c r="H186" s="11">
        <f t="shared" si="221"/>
        <v>0</v>
      </c>
      <c r="I186" s="11">
        <f t="shared" si="221"/>
        <v>1.2384999999999999</v>
      </c>
      <c r="J186" s="11">
        <f t="shared" si="221"/>
        <v>1.2384999999999999</v>
      </c>
      <c r="K186" s="11">
        <f t="shared" si="221"/>
        <v>0</v>
      </c>
      <c r="L186" s="11">
        <f t="shared" si="221"/>
        <v>1.2384999999999999</v>
      </c>
      <c r="M186" s="11">
        <f t="shared" si="221"/>
        <v>1.2384999999999999</v>
      </c>
      <c r="N186" s="11">
        <f t="shared" si="221"/>
        <v>0</v>
      </c>
      <c r="O186" s="11">
        <f t="shared" si="221"/>
        <v>0</v>
      </c>
      <c r="P186" s="11">
        <f t="shared" si="221"/>
        <v>0</v>
      </c>
      <c r="Q186" s="11">
        <f t="shared" si="221"/>
        <v>1.2384999999999999</v>
      </c>
      <c r="R186" s="11">
        <f t="shared" si="221"/>
        <v>0</v>
      </c>
      <c r="S186" s="11">
        <f t="shared" si="221"/>
        <v>1.2384999999999999</v>
      </c>
      <c r="T186" s="11">
        <f t="shared" si="221"/>
        <v>0</v>
      </c>
      <c r="U186" s="11">
        <f t="shared" si="221"/>
        <v>0</v>
      </c>
      <c r="V186" s="11">
        <f t="shared" si="221"/>
        <v>0</v>
      </c>
      <c r="W186" s="11">
        <f t="shared" si="221"/>
        <v>0</v>
      </c>
      <c r="X186" s="11">
        <f t="shared" si="221"/>
        <v>0</v>
      </c>
      <c r="Y186" s="11">
        <f t="shared" si="221"/>
        <v>1.2384999999999999</v>
      </c>
      <c r="Z186" s="11">
        <f t="shared" si="221"/>
        <v>0</v>
      </c>
      <c r="AA186" s="11">
        <f t="shared" si="221"/>
        <v>0</v>
      </c>
      <c r="AB186" s="11">
        <f t="shared" si="221"/>
        <v>0</v>
      </c>
      <c r="AC186" s="11">
        <f t="shared" si="221"/>
        <v>0</v>
      </c>
      <c r="AD186" s="11">
        <f t="shared" si="221"/>
        <v>0</v>
      </c>
      <c r="AE186" s="11">
        <f t="shared" si="221"/>
        <v>0</v>
      </c>
      <c r="AF186" s="11">
        <f t="shared" si="221"/>
        <v>0</v>
      </c>
      <c r="AG186" s="11">
        <f t="shared" si="221"/>
        <v>0</v>
      </c>
      <c r="AH186" s="11">
        <f t="shared" si="221"/>
        <v>1.2384999999999999</v>
      </c>
      <c r="AI186" s="11">
        <f t="shared" si="221"/>
        <v>0</v>
      </c>
      <c r="AJ186" s="11">
        <f t="shared" si="221"/>
        <v>0</v>
      </c>
      <c r="AK186" s="11">
        <f t="shared" si="221"/>
        <v>0</v>
      </c>
      <c r="AL186" s="11">
        <f t="shared" si="221"/>
        <v>0</v>
      </c>
      <c r="AM186" s="11">
        <f t="shared" si="221"/>
        <v>0</v>
      </c>
      <c r="AN186" s="11">
        <f t="shared" si="221"/>
        <v>0</v>
      </c>
      <c r="AO186" s="11">
        <f t="shared" si="221"/>
        <v>1.2384999999999999</v>
      </c>
      <c r="AP186" s="11">
        <f t="shared" si="221"/>
        <v>1.2384999999999999</v>
      </c>
      <c r="AQ186" s="11">
        <f t="shared" si="221"/>
        <v>0</v>
      </c>
      <c r="AR186" s="11">
        <f t="shared" si="221"/>
        <v>0</v>
      </c>
      <c r="AS186" s="11">
        <f t="shared" si="221"/>
        <v>0</v>
      </c>
      <c r="AT186" s="11">
        <f t="shared" si="221"/>
        <v>0</v>
      </c>
      <c r="AU186" s="11">
        <f t="shared" si="221"/>
        <v>0</v>
      </c>
      <c r="AV186" s="11">
        <f t="shared" si="221"/>
        <v>0</v>
      </c>
      <c r="AW186" s="11">
        <f t="shared" si="221"/>
        <v>0</v>
      </c>
      <c r="AX186" s="11">
        <f t="shared" si="221"/>
        <v>0</v>
      </c>
      <c r="AY186" s="11">
        <f t="shared" si="221"/>
        <v>0</v>
      </c>
      <c r="AZ186" s="11">
        <f t="shared" si="221"/>
        <v>1.2384999999999999</v>
      </c>
      <c r="BA186" s="11">
        <f t="shared" si="221"/>
        <v>1.2384999999999999</v>
      </c>
      <c r="BB186" s="11">
        <f t="shared" si="221"/>
        <v>1.2384999999999999</v>
      </c>
      <c r="BC186" s="11">
        <f t="shared" si="221"/>
        <v>1.2384999999999999</v>
      </c>
      <c r="BD186" s="11">
        <f t="shared" si="221"/>
        <v>0</v>
      </c>
      <c r="BE186" s="11">
        <f t="shared" si="221"/>
        <v>0</v>
      </c>
      <c r="BF186" s="11">
        <f t="shared" si="221"/>
        <v>0</v>
      </c>
      <c r="BG186" s="11">
        <f t="shared" si="221"/>
        <v>1.2384999999999999</v>
      </c>
      <c r="BH186" s="11">
        <f t="shared" si="221"/>
        <v>0</v>
      </c>
      <c r="BI186" s="11">
        <f t="shared" si="221"/>
        <v>0</v>
      </c>
      <c r="BJ186" s="11">
        <f t="shared" si="221"/>
        <v>0</v>
      </c>
      <c r="BK186" s="11">
        <f t="shared" si="221"/>
        <v>0</v>
      </c>
      <c r="BL186" s="11">
        <f t="shared" si="221"/>
        <v>0</v>
      </c>
      <c r="BM186" s="11">
        <f t="shared" si="221"/>
        <v>0</v>
      </c>
      <c r="BN186" s="11">
        <f t="shared" si="221"/>
        <v>1.2384999999999999</v>
      </c>
      <c r="BO186" s="11">
        <f t="shared" ref="BO186:DZ186" si="222">ROUND(IF((OR(BO182=1,BO183=1))=TRUE(),0,((1027-459)*0.00020599)+1.1215),4)</f>
        <v>1.2384999999999999</v>
      </c>
      <c r="BP186" s="11">
        <f t="shared" si="222"/>
        <v>0</v>
      </c>
      <c r="BQ186" s="11">
        <f t="shared" si="222"/>
        <v>0</v>
      </c>
      <c r="BR186" s="11">
        <f t="shared" si="222"/>
        <v>1.2384999999999999</v>
      </c>
      <c r="BS186" s="11">
        <f t="shared" si="222"/>
        <v>1.2384999999999999</v>
      </c>
      <c r="BT186" s="11">
        <f t="shared" si="222"/>
        <v>0</v>
      </c>
      <c r="BU186" s="11">
        <f t="shared" si="222"/>
        <v>0</v>
      </c>
      <c r="BV186" s="11">
        <f t="shared" si="222"/>
        <v>0</v>
      </c>
      <c r="BW186" s="11">
        <f t="shared" si="222"/>
        <v>0</v>
      </c>
      <c r="BX186" s="11">
        <f t="shared" si="222"/>
        <v>0</v>
      </c>
      <c r="BY186" s="11">
        <f t="shared" si="222"/>
        <v>1.2384999999999999</v>
      </c>
      <c r="BZ186" s="11">
        <f t="shared" si="222"/>
        <v>0</v>
      </c>
      <c r="CA186" s="11">
        <f t="shared" si="222"/>
        <v>0</v>
      </c>
      <c r="CB186" s="11">
        <f t="shared" si="222"/>
        <v>0</v>
      </c>
      <c r="CC186" s="11">
        <f t="shared" si="222"/>
        <v>0</v>
      </c>
      <c r="CD186" s="11">
        <f t="shared" si="222"/>
        <v>0</v>
      </c>
      <c r="CE186" s="11">
        <f t="shared" si="222"/>
        <v>0</v>
      </c>
      <c r="CF186" s="11">
        <f t="shared" si="222"/>
        <v>0</v>
      </c>
      <c r="CG186" s="11">
        <f t="shared" si="222"/>
        <v>0</v>
      </c>
      <c r="CH186" s="11">
        <f t="shared" si="222"/>
        <v>0</v>
      </c>
      <c r="CI186" s="11">
        <f t="shared" si="222"/>
        <v>1.2384999999999999</v>
      </c>
      <c r="CJ186" s="11">
        <f t="shared" si="222"/>
        <v>1.2384999999999999</v>
      </c>
      <c r="CK186" s="11">
        <f t="shared" si="222"/>
        <v>0</v>
      </c>
      <c r="CL186" s="11">
        <f t="shared" si="222"/>
        <v>0</v>
      </c>
      <c r="CM186" s="11">
        <f t="shared" si="222"/>
        <v>1.2384999999999999</v>
      </c>
      <c r="CN186" s="11">
        <f t="shared" si="222"/>
        <v>0</v>
      </c>
      <c r="CO186" s="11">
        <f t="shared" si="222"/>
        <v>0</v>
      </c>
      <c r="CP186" s="11">
        <f t="shared" si="222"/>
        <v>0</v>
      </c>
      <c r="CQ186" s="11">
        <f t="shared" si="222"/>
        <v>1.2384999999999999</v>
      </c>
      <c r="CR186" s="11">
        <f t="shared" si="222"/>
        <v>0</v>
      </c>
      <c r="CS186" s="11">
        <f t="shared" si="222"/>
        <v>0</v>
      </c>
      <c r="CT186" s="11">
        <f t="shared" si="222"/>
        <v>0</v>
      </c>
      <c r="CU186" s="11">
        <f t="shared" si="222"/>
        <v>0</v>
      </c>
      <c r="CV186" s="11">
        <f t="shared" si="222"/>
        <v>0</v>
      </c>
      <c r="CW186" s="11">
        <f t="shared" si="222"/>
        <v>0</v>
      </c>
      <c r="CX186" s="11">
        <f t="shared" si="222"/>
        <v>1.2384999999999999</v>
      </c>
      <c r="CY186" s="11">
        <f t="shared" si="222"/>
        <v>0</v>
      </c>
      <c r="CZ186" s="11">
        <f t="shared" si="222"/>
        <v>1.2384999999999999</v>
      </c>
      <c r="DA186" s="11">
        <f t="shared" si="222"/>
        <v>0</v>
      </c>
      <c r="DB186" s="11">
        <f t="shared" si="222"/>
        <v>0</v>
      </c>
      <c r="DC186" s="11">
        <f t="shared" si="222"/>
        <v>0</v>
      </c>
      <c r="DD186" s="11">
        <f t="shared" si="222"/>
        <v>0</v>
      </c>
      <c r="DE186" s="11">
        <f t="shared" si="222"/>
        <v>0</v>
      </c>
      <c r="DF186" s="11">
        <f t="shared" si="222"/>
        <v>1.2384999999999999</v>
      </c>
      <c r="DG186" s="11">
        <f t="shared" si="222"/>
        <v>0</v>
      </c>
      <c r="DH186" s="11">
        <f t="shared" si="222"/>
        <v>1.2384999999999999</v>
      </c>
      <c r="DI186" s="11">
        <f t="shared" si="222"/>
        <v>1.2384999999999999</v>
      </c>
      <c r="DJ186" s="11">
        <f t="shared" si="222"/>
        <v>0</v>
      </c>
      <c r="DK186" s="11">
        <f t="shared" si="222"/>
        <v>1.2384999999999999</v>
      </c>
      <c r="DL186" s="11">
        <f t="shared" si="222"/>
        <v>1.2384999999999999</v>
      </c>
      <c r="DM186" s="11">
        <f t="shared" si="222"/>
        <v>0</v>
      </c>
      <c r="DN186" s="11">
        <f t="shared" si="222"/>
        <v>1.2384999999999999</v>
      </c>
      <c r="DO186" s="11">
        <f t="shared" si="222"/>
        <v>1.2384999999999999</v>
      </c>
      <c r="DP186" s="11">
        <f t="shared" si="222"/>
        <v>0</v>
      </c>
      <c r="DQ186" s="11">
        <f t="shared" si="222"/>
        <v>0</v>
      </c>
      <c r="DR186" s="11">
        <f t="shared" si="222"/>
        <v>1.2384999999999999</v>
      </c>
      <c r="DS186" s="11">
        <f t="shared" si="222"/>
        <v>1.2384999999999999</v>
      </c>
      <c r="DT186" s="11">
        <f t="shared" si="222"/>
        <v>0</v>
      </c>
      <c r="DU186" s="11">
        <f t="shared" si="222"/>
        <v>0</v>
      </c>
      <c r="DV186" s="11">
        <f t="shared" si="222"/>
        <v>0</v>
      </c>
      <c r="DW186" s="11">
        <f t="shared" si="222"/>
        <v>0</v>
      </c>
      <c r="DX186" s="11">
        <f t="shared" si="222"/>
        <v>0</v>
      </c>
      <c r="DY186" s="11">
        <f t="shared" si="222"/>
        <v>0</v>
      </c>
      <c r="DZ186" s="11">
        <f t="shared" si="222"/>
        <v>0</v>
      </c>
      <c r="EA186" s="11">
        <f t="shared" ref="EA186:FX186" si="223">ROUND(IF((OR(EA182=1,EA183=1))=TRUE(),0,((1027-459)*0.00020599)+1.1215),4)</f>
        <v>0</v>
      </c>
      <c r="EB186" s="11">
        <f t="shared" si="223"/>
        <v>1.2384999999999999</v>
      </c>
      <c r="EC186" s="11">
        <f t="shared" si="223"/>
        <v>0</v>
      </c>
      <c r="ED186" s="11">
        <f t="shared" si="223"/>
        <v>0</v>
      </c>
      <c r="EE186" s="11">
        <f t="shared" si="223"/>
        <v>0</v>
      </c>
      <c r="EF186" s="11">
        <f t="shared" si="223"/>
        <v>1.2384999999999999</v>
      </c>
      <c r="EG186" s="11">
        <f t="shared" si="223"/>
        <v>0</v>
      </c>
      <c r="EH186" s="11">
        <f t="shared" si="223"/>
        <v>0</v>
      </c>
      <c r="EI186" s="11">
        <f t="shared" si="223"/>
        <v>1.2384999999999999</v>
      </c>
      <c r="EJ186" s="11">
        <f t="shared" si="223"/>
        <v>1.2384999999999999</v>
      </c>
      <c r="EK186" s="11">
        <f t="shared" si="223"/>
        <v>0</v>
      </c>
      <c r="EL186" s="11">
        <f t="shared" si="223"/>
        <v>1.2384999999999999</v>
      </c>
      <c r="EM186" s="11">
        <f t="shared" si="223"/>
        <v>0</v>
      </c>
      <c r="EN186" s="11">
        <f t="shared" si="223"/>
        <v>1.2384999999999999</v>
      </c>
      <c r="EO186" s="11">
        <f t="shared" si="223"/>
        <v>0</v>
      </c>
      <c r="EP186" s="11">
        <f t="shared" si="223"/>
        <v>0</v>
      </c>
      <c r="EQ186" s="11">
        <f t="shared" si="223"/>
        <v>0</v>
      </c>
      <c r="ER186" s="11">
        <f t="shared" si="223"/>
        <v>0</v>
      </c>
      <c r="ES186" s="11">
        <f t="shared" si="223"/>
        <v>0</v>
      </c>
      <c r="ET186" s="11">
        <f t="shared" si="223"/>
        <v>0</v>
      </c>
      <c r="EU186" s="11">
        <f t="shared" si="223"/>
        <v>1.2384999999999999</v>
      </c>
      <c r="EV186" s="11">
        <f t="shared" si="223"/>
        <v>0</v>
      </c>
      <c r="EW186" s="11">
        <f t="shared" si="223"/>
        <v>0</v>
      </c>
      <c r="EX186" s="11">
        <f t="shared" si="223"/>
        <v>0</v>
      </c>
      <c r="EY186" s="11">
        <f t="shared" si="223"/>
        <v>1.2384999999999999</v>
      </c>
      <c r="EZ186" s="11">
        <f t="shared" si="223"/>
        <v>0</v>
      </c>
      <c r="FA186" s="11">
        <f t="shared" si="223"/>
        <v>0</v>
      </c>
      <c r="FB186" s="11">
        <f t="shared" si="223"/>
        <v>0</v>
      </c>
      <c r="FC186" s="11">
        <f t="shared" si="223"/>
        <v>0</v>
      </c>
      <c r="FD186" s="11">
        <f t="shared" si="223"/>
        <v>0</v>
      </c>
      <c r="FE186" s="11">
        <f t="shared" si="223"/>
        <v>0</v>
      </c>
      <c r="FF186" s="11">
        <f t="shared" si="223"/>
        <v>0</v>
      </c>
      <c r="FG186" s="11">
        <f t="shared" si="223"/>
        <v>0</v>
      </c>
      <c r="FH186" s="11">
        <f t="shared" si="223"/>
        <v>0</v>
      </c>
      <c r="FI186" s="11">
        <f t="shared" si="223"/>
        <v>1.2384999999999999</v>
      </c>
      <c r="FJ186" s="11">
        <f t="shared" si="223"/>
        <v>0</v>
      </c>
      <c r="FK186" s="11">
        <f t="shared" si="223"/>
        <v>0</v>
      </c>
      <c r="FL186" s="11">
        <f t="shared" si="223"/>
        <v>0</v>
      </c>
      <c r="FM186" s="11">
        <f t="shared" si="223"/>
        <v>0</v>
      </c>
      <c r="FN186" s="11">
        <f t="shared" si="223"/>
        <v>1.2384999999999999</v>
      </c>
      <c r="FO186" s="11">
        <f t="shared" si="223"/>
        <v>1.2384999999999999</v>
      </c>
      <c r="FP186" s="11">
        <f t="shared" si="223"/>
        <v>1.2384999999999999</v>
      </c>
      <c r="FQ186" s="11">
        <f t="shared" si="223"/>
        <v>0</v>
      </c>
      <c r="FR186" s="11">
        <f t="shared" si="223"/>
        <v>0</v>
      </c>
      <c r="FS186" s="11">
        <f t="shared" si="223"/>
        <v>0</v>
      </c>
      <c r="FT186" s="11">
        <f t="shared" si="223"/>
        <v>0</v>
      </c>
      <c r="FU186" s="11">
        <f t="shared" si="223"/>
        <v>1.2384999999999999</v>
      </c>
      <c r="FV186" s="11">
        <f t="shared" si="223"/>
        <v>1.2384999999999999</v>
      </c>
      <c r="FW186" s="11">
        <f t="shared" si="223"/>
        <v>0</v>
      </c>
      <c r="FX186" s="11">
        <f t="shared" si="223"/>
        <v>0</v>
      </c>
      <c r="FY186" s="92"/>
      <c r="FZ186" s="43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</row>
    <row r="187" spans="1:217" x14ac:dyDescent="0.2">
      <c r="A187" s="7"/>
      <c r="B187" s="7" t="s">
        <v>709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</row>
    <row r="188" spans="1:217" x14ac:dyDescent="0.2">
      <c r="A188" s="6" t="s">
        <v>710</v>
      </c>
      <c r="B188" s="7" t="s">
        <v>711</v>
      </c>
      <c r="C188" s="43">
        <f t="shared" ref="C188:BN188" si="224">ROUND(IF((OR(C182=1,C183=1))=TRUE(),0,C184*C186),8)</f>
        <v>10731.99192205</v>
      </c>
      <c r="D188" s="43">
        <f t="shared" si="224"/>
        <v>10770.649482139999</v>
      </c>
      <c r="E188" s="43">
        <f t="shared" si="224"/>
        <v>10641.73546776</v>
      </c>
      <c r="F188" s="43">
        <f t="shared" si="224"/>
        <v>0</v>
      </c>
      <c r="G188" s="43">
        <f t="shared" si="224"/>
        <v>0</v>
      </c>
      <c r="H188" s="43">
        <f t="shared" si="224"/>
        <v>0</v>
      </c>
      <c r="I188" s="43">
        <f t="shared" si="224"/>
        <v>10662.39220658</v>
      </c>
      <c r="J188" s="43">
        <f t="shared" si="224"/>
        <v>9968.3601444399992</v>
      </c>
      <c r="K188" s="43">
        <f t="shared" si="224"/>
        <v>0</v>
      </c>
      <c r="L188" s="43">
        <f t="shared" si="224"/>
        <v>10827.049251570001</v>
      </c>
      <c r="M188" s="43">
        <f t="shared" si="224"/>
        <v>10794.431935250001</v>
      </c>
      <c r="N188" s="43">
        <f t="shared" si="224"/>
        <v>0</v>
      </c>
      <c r="O188" s="43">
        <f t="shared" si="224"/>
        <v>0</v>
      </c>
      <c r="P188" s="43">
        <f t="shared" si="224"/>
        <v>0</v>
      </c>
      <c r="Q188" s="43">
        <f t="shared" si="224"/>
        <v>10924.51909921</v>
      </c>
      <c r="R188" s="43">
        <f t="shared" si="224"/>
        <v>0</v>
      </c>
      <c r="S188" s="43">
        <f t="shared" si="224"/>
        <v>10364.68604104</v>
      </c>
      <c r="T188" s="43">
        <f t="shared" si="224"/>
        <v>0</v>
      </c>
      <c r="U188" s="43">
        <f t="shared" si="224"/>
        <v>0</v>
      </c>
      <c r="V188" s="43">
        <f t="shared" si="224"/>
        <v>0</v>
      </c>
      <c r="W188" s="43">
        <f t="shared" si="224"/>
        <v>0</v>
      </c>
      <c r="X188" s="43">
        <f t="shared" si="224"/>
        <v>0</v>
      </c>
      <c r="Y188" s="43">
        <f t="shared" si="224"/>
        <v>9487.0090920500006</v>
      </c>
      <c r="Z188" s="43">
        <f t="shared" si="224"/>
        <v>0</v>
      </c>
      <c r="AA188" s="43">
        <f t="shared" si="224"/>
        <v>0</v>
      </c>
      <c r="AB188" s="43">
        <f t="shared" si="224"/>
        <v>0</v>
      </c>
      <c r="AC188" s="43">
        <f t="shared" si="224"/>
        <v>0</v>
      </c>
      <c r="AD188" s="43">
        <f t="shared" si="224"/>
        <v>0</v>
      </c>
      <c r="AE188" s="43">
        <f t="shared" si="224"/>
        <v>0</v>
      </c>
      <c r="AF188" s="43">
        <f t="shared" si="224"/>
        <v>0</v>
      </c>
      <c r="AG188" s="43">
        <f t="shared" si="224"/>
        <v>0</v>
      </c>
      <c r="AH188" s="43">
        <f t="shared" si="224"/>
        <v>9786.6427664799994</v>
      </c>
      <c r="AI188" s="43">
        <f t="shared" si="224"/>
        <v>0</v>
      </c>
      <c r="AJ188" s="43">
        <f t="shared" si="224"/>
        <v>0</v>
      </c>
      <c r="AK188" s="43">
        <f t="shared" si="224"/>
        <v>0</v>
      </c>
      <c r="AL188" s="43">
        <f t="shared" si="224"/>
        <v>0</v>
      </c>
      <c r="AM188" s="43">
        <f t="shared" si="224"/>
        <v>0</v>
      </c>
      <c r="AN188" s="43">
        <f t="shared" si="224"/>
        <v>0</v>
      </c>
      <c r="AO188" s="43">
        <f t="shared" si="224"/>
        <v>10459.861490879999</v>
      </c>
      <c r="AP188" s="43">
        <f t="shared" si="224"/>
        <v>10932.61750011</v>
      </c>
      <c r="AQ188" s="43">
        <f t="shared" si="224"/>
        <v>0</v>
      </c>
      <c r="AR188" s="43">
        <f t="shared" si="224"/>
        <v>0</v>
      </c>
      <c r="AS188" s="43">
        <f t="shared" si="224"/>
        <v>0</v>
      </c>
      <c r="AT188" s="43">
        <f t="shared" si="224"/>
        <v>0</v>
      </c>
      <c r="AU188" s="43">
        <f t="shared" si="224"/>
        <v>0</v>
      </c>
      <c r="AV188" s="43">
        <f t="shared" si="224"/>
        <v>0</v>
      </c>
      <c r="AW188" s="43">
        <f t="shared" si="224"/>
        <v>0</v>
      </c>
      <c r="AX188" s="43">
        <f t="shared" si="224"/>
        <v>0</v>
      </c>
      <c r="AY188" s="43">
        <f t="shared" si="224"/>
        <v>0</v>
      </c>
      <c r="AZ188" s="43">
        <f t="shared" si="224"/>
        <v>10604.68505993</v>
      </c>
      <c r="BA188" s="43">
        <f t="shared" si="224"/>
        <v>10360.23863192</v>
      </c>
      <c r="BB188" s="43">
        <f t="shared" si="224"/>
        <v>10438.035181900001</v>
      </c>
      <c r="BC188" s="43">
        <f t="shared" si="224"/>
        <v>10623.76686111</v>
      </c>
      <c r="BD188" s="43">
        <f t="shared" si="224"/>
        <v>0</v>
      </c>
      <c r="BE188" s="43">
        <f t="shared" si="224"/>
        <v>0</v>
      </c>
      <c r="BF188" s="43">
        <f t="shared" si="224"/>
        <v>0</v>
      </c>
      <c r="BG188" s="43">
        <f t="shared" si="224"/>
        <v>10411.792783590001</v>
      </c>
      <c r="BH188" s="43">
        <f t="shared" si="224"/>
        <v>0</v>
      </c>
      <c r="BI188" s="43">
        <f t="shared" si="224"/>
        <v>0</v>
      </c>
      <c r="BJ188" s="43">
        <f t="shared" si="224"/>
        <v>0</v>
      </c>
      <c r="BK188" s="43">
        <f t="shared" si="224"/>
        <v>0</v>
      </c>
      <c r="BL188" s="43">
        <f t="shared" si="224"/>
        <v>0</v>
      </c>
      <c r="BM188" s="43">
        <f t="shared" si="224"/>
        <v>0</v>
      </c>
      <c r="BN188" s="43">
        <f t="shared" si="224"/>
        <v>10146.60371107</v>
      </c>
      <c r="BO188" s="43">
        <f t="shared" ref="BO188:DZ188" si="225">ROUND(IF((OR(BO182=1,BO183=1))=TRUE(),0,BO184*BO186),8)</f>
        <v>9995.2217795899996</v>
      </c>
      <c r="BP188" s="43">
        <f t="shared" si="225"/>
        <v>0</v>
      </c>
      <c r="BQ188" s="43">
        <f t="shared" si="225"/>
        <v>0</v>
      </c>
      <c r="BR188" s="43">
        <f t="shared" si="225"/>
        <v>10561.66241701</v>
      </c>
      <c r="BS188" s="43">
        <f t="shared" si="225"/>
        <v>10565.206026690001</v>
      </c>
      <c r="BT188" s="43">
        <f t="shared" si="225"/>
        <v>0</v>
      </c>
      <c r="BU188" s="43">
        <f t="shared" si="225"/>
        <v>0</v>
      </c>
      <c r="BV188" s="43">
        <f t="shared" si="225"/>
        <v>0</v>
      </c>
      <c r="BW188" s="43">
        <f t="shared" si="225"/>
        <v>0</v>
      </c>
      <c r="BX188" s="43">
        <f t="shared" si="225"/>
        <v>0</v>
      </c>
      <c r="BY188" s="43">
        <f t="shared" si="225"/>
        <v>9570.1443226600004</v>
      </c>
      <c r="BZ188" s="43">
        <f t="shared" si="225"/>
        <v>0</v>
      </c>
      <c r="CA188" s="43">
        <f t="shared" si="225"/>
        <v>0</v>
      </c>
      <c r="CB188" s="43">
        <f t="shared" si="225"/>
        <v>0</v>
      </c>
      <c r="CC188" s="43">
        <f t="shared" si="225"/>
        <v>0</v>
      </c>
      <c r="CD188" s="43">
        <f t="shared" si="225"/>
        <v>0</v>
      </c>
      <c r="CE188" s="43">
        <f t="shared" si="225"/>
        <v>0</v>
      </c>
      <c r="CF188" s="43">
        <f t="shared" si="225"/>
        <v>0</v>
      </c>
      <c r="CG188" s="43">
        <f t="shared" si="225"/>
        <v>0</v>
      </c>
      <c r="CH188" s="43">
        <f t="shared" si="225"/>
        <v>0</v>
      </c>
      <c r="CI188" s="43">
        <f t="shared" si="225"/>
        <v>9529.9995203399994</v>
      </c>
      <c r="CJ188" s="43">
        <f t="shared" si="225"/>
        <v>10356.65117456</v>
      </c>
      <c r="CK188" s="43">
        <f t="shared" si="225"/>
        <v>0</v>
      </c>
      <c r="CL188" s="43">
        <f t="shared" si="225"/>
        <v>0</v>
      </c>
      <c r="CM188" s="43">
        <f t="shared" si="225"/>
        <v>10632.126558489999</v>
      </c>
      <c r="CN188" s="43">
        <f t="shared" si="225"/>
        <v>0</v>
      </c>
      <c r="CO188" s="43">
        <f t="shared" si="225"/>
        <v>0</v>
      </c>
      <c r="CP188" s="43">
        <f t="shared" si="225"/>
        <v>0</v>
      </c>
      <c r="CQ188" s="43">
        <f t="shared" si="225"/>
        <v>10165.64255941</v>
      </c>
      <c r="CR188" s="43">
        <f t="shared" si="225"/>
        <v>0</v>
      </c>
      <c r="CS188" s="43">
        <f t="shared" si="225"/>
        <v>0</v>
      </c>
      <c r="CT188" s="43">
        <f t="shared" si="225"/>
        <v>0</v>
      </c>
      <c r="CU188" s="43">
        <f t="shared" si="225"/>
        <v>0</v>
      </c>
      <c r="CV188" s="43">
        <f t="shared" si="225"/>
        <v>0</v>
      </c>
      <c r="CW188" s="43">
        <f t="shared" si="225"/>
        <v>0</v>
      </c>
      <c r="CX188" s="43">
        <f t="shared" si="225"/>
        <v>10019.75322293</v>
      </c>
      <c r="CY188" s="43">
        <f t="shared" si="225"/>
        <v>0</v>
      </c>
      <c r="CZ188" s="43">
        <f t="shared" si="225"/>
        <v>10190.2572239</v>
      </c>
      <c r="DA188" s="43">
        <f t="shared" si="225"/>
        <v>0</v>
      </c>
      <c r="DB188" s="43">
        <f t="shared" si="225"/>
        <v>0</v>
      </c>
      <c r="DC188" s="43">
        <f t="shared" si="225"/>
        <v>0</v>
      </c>
      <c r="DD188" s="43">
        <f t="shared" si="225"/>
        <v>0</v>
      </c>
      <c r="DE188" s="43">
        <f t="shared" si="225"/>
        <v>0</v>
      </c>
      <c r="DF188" s="43">
        <f t="shared" si="225"/>
        <v>10121.33848997</v>
      </c>
      <c r="DG188" s="43">
        <f t="shared" si="225"/>
        <v>0</v>
      </c>
      <c r="DH188" s="43">
        <f t="shared" si="225"/>
        <v>9989.8473049099994</v>
      </c>
      <c r="DI188" s="43">
        <f t="shared" si="225"/>
        <v>10101.97123134</v>
      </c>
      <c r="DJ188" s="43">
        <f t="shared" si="225"/>
        <v>0</v>
      </c>
      <c r="DK188" s="43">
        <f t="shared" si="225"/>
        <v>10034.26591527</v>
      </c>
      <c r="DL188" s="43">
        <f t="shared" si="225"/>
        <v>10730.2111687</v>
      </c>
      <c r="DM188" s="43">
        <f t="shared" si="225"/>
        <v>0</v>
      </c>
      <c r="DN188" s="43">
        <f t="shared" si="225"/>
        <v>10386.38796575</v>
      </c>
      <c r="DO188" s="43">
        <f t="shared" si="225"/>
        <v>10463.13396073</v>
      </c>
      <c r="DP188" s="43">
        <f t="shared" si="225"/>
        <v>0</v>
      </c>
      <c r="DQ188" s="43">
        <f t="shared" si="225"/>
        <v>0</v>
      </c>
      <c r="DR188" s="43">
        <f t="shared" si="225"/>
        <v>10051.40946936</v>
      </c>
      <c r="DS188" s="43">
        <f t="shared" si="225"/>
        <v>9942.5240084399993</v>
      </c>
      <c r="DT188" s="43">
        <f t="shared" si="225"/>
        <v>0</v>
      </c>
      <c r="DU188" s="43">
        <f t="shared" si="225"/>
        <v>0</v>
      </c>
      <c r="DV188" s="43">
        <f t="shared" si="225"/>
        <v>0</v>
      </c>
      <c r="DW188" s="43">
        <f t="shared" si="225"/>
        <v>0</v>
      </c>
      <c r="DX188" s="43">
        <f t="shared" si="225"/>
        <v>0</v>
      </c>
      <c r="DY188" s="43">
        <f t="shared" si="225"/>
        <v>0</v>
      </c>
      <c r="DZ188" s="43">
        <f t="shared" si="225"/>
        <v>0</v>
      </c>
      <c r="EA188" s="43">
        <f t="shared" ref="EA188:FX188" si="226">ROUND(IF((OR(EA182=1,EA183=1))=TRUE(),0,EA184*EA186),8)</f>
        <v>0</v>
      </c>
      <c r="EB188" s="43">
        <f t="shared" si="226"/>
        <v>9824.5039092400002</v>
      </c>
      <c r="EC188" s="43">
        <f t="shared" si="226"/>
        <v>0</v>
      </c>
      <c r="ED188" s="43">
        <f t="shared" si="226"/>
        <v>0</v>
      </c>
      <c r="EE188" s="43">
        <f t="shared" si="226"/>
        <v>0</v>
      </c>
      <c r="EF188" s="43">
        <f t="shared" si="226"/>
        <v>9969.5404528100007</v>
      </c>
      <c r="EG188" s="43">
        <f t="shared" si="226"/>
        <v>0</v>
      </c>
      <c r="EH188" s="43">
        <f t="shared" si="226"/>
        <v>0</v>
      </c>
      <c r="EI188" s="43">
        <f t="shared" si="226"/>
        <v>10353.66863642</v>
      </c>
      <c r="EJ188" s="43">
        <f t="shared" si="226"/>
        <v>10250.377783489999</v>
      </c>
      <c r="EK188" s="43">
        <f t="shared" si="226"/>
        <v>0</v>
      </c>
      <c r="EL188" s="43">
        <f t="shared" si="226"/>
        <v>9724.3316118099992</v>
      </c>
      <c r="EM188" s="43">
        <f t="shared" si="226"/>
        <v>0</v>
      </c>
      <c r="EN188" s="43">
        <f t="shared" si="226"/>
        <v>9878.3524586900003</v>
      </c>
      <c r="EO188" s="43">
        <f t="shared" si="226"/>
        <v>0</v>
      </c>
      <c r="EP188" s="43">
        <f t="shared" si="226"/>
        <v>0</v>
      </c>
      <c r="EQ188" s="43">
        <f t="shared" si="226"/>
        <v>0</v>
      </c>
      <c r="ER188" s="43">
        <f t="shared" si="226"/>
        <v>0</v>
      </c>
      <c r="ES188" s="43">
        <f t="shared" si="226"/>
        <v>0</v>
      </c>
      <c r="ET188" s="43">
        <f t="shared" si="226"/>
        <v>0</v>
      </c>
      <c r="EU188" s="43">
        <f t="shared" si="226"/>
        <v>9631.9821011900003</v>
      </c>
      <c r="EV188" s="43">
        <f t="shared" si="226"/>
        <v>0</v>
      </c>
      <c r="EW188" s="43">
        <f t="shared" si="226"/>
        <v>0</v>
      </c>
      <c r="EX188" s="43">
        <f t="shared" si="226"/>
        <v>0</v>
      </c>
      <c r="EY188" s="43">
        <f t="shared" si="226"/>
        <v>9815.6770996899995</v>
      </c>
      <c r="EZ188" s="43">
        <f t="shared" si="226"/>
        <v>0</v>
      </c>
      <c r="FA188" s="43">
        <f t="shared" si="226"/>
        <v>0</v>
      </c>
      <c r="FB188" s="43">
        <f t="shared" si="226"/>
        <v>0</v>
      </c>
      <c r="FC188" s="43">
        <f t="shared" si="226"/>
        <v>0</v>
      </c>
      <c r="FD188" s="43">
        <f t="shared" si="226"/>
        <v>0</v>
      </c>
      <c r="FE188" s="43">
        <f t="shared" si="226"/>
        <v>0</v>
      </c>
      <c r="FF188" s="43">
        <f t="shared" si="226"/>
        <v>0</v>
      </c>
      <c r="FG188" s="43">
        <f t="shared" si="226"/>
        <v>0</v>
      </c>
      <c r="FH188" s="43">
        <f t="shared" si="226"/>
        <v>0</v>
      </c>
      <c r="FI188" s="43">
        <f t="shared" si="226"/>
        <v>10296.669316850001</v>
      </c>
      <c r="FJ188" s="43">
        <f t="shared" si="226"/>
        <v>0</v>
      </c>
      <c r="FK188" s="43">
        <f t="shared" si="226"/>
        <v>0</v>
      </c>
      <c r="FL188" s="43">
        <f t="shared" si="226"/>
        <v>0</v>
      </c>
      <c r="FM188" s="43">
        <f t="shared" si="226"/>
        <v>0</v>
      </c>
      <c r="FN188" s="43">
        <f t="shared" si="226"/>
        <v>10427.747975640001</v>
      </c>
      <c r="FO188" s="43">
        <f t="shared" si="226"/>
        <v>10273.17947999</v>
      </c>
      <c r="FP188" s="43">
        <f t="shared" si="226"/>
        <v>10532.36857703</v>
      </c>
      <c r="FQ188" s="43">
        <f t="shared" si="226"/>
        <v>0</v>
      </c>
      <c r="FR188" s="43">
        <f t="shared" si="226"/>
        <v>0</v>
      </c>
      <c r="FS188" s="43">
        <f t="shared" si="226"/>
        <v>0</v>
      </c>
      <c r="FT188" s="43">
        <f t="shared" si="226"/>
        <v>0</v>
      </c>
      <c r="FU188" s="43">
        <f t="shared" si="226"/>
        <v>10409.73820586</v>
      </c>
      <c r="FV188" s="43">
        <f t="shared" si="226"/>
        <v>10044.65781909</v>
      </c>
      <c r="FW188" s="43">
        <f t="shared" si="226"/>
        <v>0</v>
      </c>
      <c r="FX188" s="43">
        <f t="shared" si="226"/>
        <v>0</v>
      </c>
      <c r="FY188" s="11"/>
      <c r="FZ188" s="43"/>
      <c r="GA188" s="7"/>
      <c r="GB188" s="43"/>
      <c r="GC188" s="43"/>
      <c r="GD188" s="43"/>
      <c r="GE188" s="43"/>
      <c r="GF188" s="43"/>
      <c r="GG188" s="7"/>
      <c r="GH188" s="43"/>
      <c r="GI188" s="43"/>
      <c r="GJ188" s="43"/>
      <c r="GK188" s="43"/>
      <c r="GL188" s="43"/>
      <c r="GM188" s="43"/>
    </row>
    <row r="189" spans="1:217" x14ac:dyDescent="0.2">
      <c r="A189" s="7"/>
      <c r="B189" s="7" t="s">
        <v>712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</row>
    <row r="190" spans="1:217" x14ac:dyDescent="0.2">
      <c r="A190" s="6" t="s">
        <v>713</v>
      </c>
      <c r="B190" s="7" t="s">
        <v>714</v>
      </c>
      <c r="C190" s="7">
        <f t="shared" ref="C190:BN190" si="227">ROUND(IF((OR(C182=1,C183=1))=TRUE(),0,(C188*459)+(C42*C188*C137)),2)</f>
        <v>10468070.779999999</v>
      </c>
      <c r="D190" s="7">
        <f t="shared" si="227"/>
        <v>25698468.09</v>
      </c>
      <c r="E190" s="7">
        <f t="shared" si="227"/>
        <v>10795061.59</v>
      </c>
      <c r="F190" s="7">
        <f t="shared" si="227"/>
        <v>0</v>
      </c>
      <c r="G190" s="7">
        <f t="shared" si="227"/>
        <v>0</v>
      </c>
      <c r="H190" s="7">
        <f t="shared" si="227"/>
        <v>0</v>
      </c>
      <c r="I190" s="7">
        <f t="shared" si="227"/>
        <v>13241283.68</v>
      </c>
      <c r="J190" s="7">
        <f t="shared" si="227"/>
        <v>6131857.3099999996</v>
      </c>
      <c r="K190" s="7">
        <f t="shared" si="227"/>
        <v>0</v>
      </c>
      <c r="L190" s="7">
        <f t="shared" si="227"/>
        <v>6639406.4500000002</v>
      </c>
      <c r="M190" s="7">
        <f t="shared" si="227"/>
        <v>6201530.6799999997</v>
      </c>
      <c r="N190" s="7">
        <f t="shared" si="227"/>
        <v>0</v>
      </c>
      <c r="O190" s="7">
        <f t="shared" si="227"/>
        <v>0</v>
      </c>
      <c r="P190" s="7">
        <f t="shared" si="227"/>
        <v>0</v>
      </c>
      <c r="Q190" s="7">
        <f t="shared" si="227"/>
        <v>40716687.740000002</v>
      </c>
      <c r="R190" s="7">
        <f t="shared" si="227"/>
        <v>0</v>
      </c>
      <c r="S190" s="7">
        <f t="shared" si="227"/>
        <v>5805011.9000000004</v>
      </c>
      <c r="T190" s="7">
        <f t="shared" si="227"/>
        <v>0</v>
      </c>
      <c r="U190" s="7">
        <f t="shared" si="227"/>
        <v>0</v>
      </c>
      <c r="V190" s="7">
        <f t="shared" si="227"/>
        <v>0</v>
      </c>
      <c r="W190" s="7">
        <f t="shared" si="227"/>
        <v>0</v>
      </c>
      <c r="X190" s="7">
        <f t="shared" si="227"/>
        <v>0</v>
      </c>
      <c r="Y190" s="7">
        <f t="shared" si="227"/>
        <v>4987965.8</v>
      </c>
      <c r="Z190" s="7">
        <f t="shared" si="227"/>
        <v>0</v>
      </c>
      <c r="AA190" s="7">
        <f t="shared" si="227"/>
        <v>0</v>
      </c>
      <c r="AB190" s="7">
        <f t="shared" si="227"/>
        <v>0</v>
      </c>
      <c r="AC190" s="7">
        <f t="shared" si="227"/>
        <v>0</v>
      </c>
      <c r="AD190" s="7">
        <f t="shared" si="227"/>
        <v>0</v>
      </c>
      <c r="AE190" s="7">
        <f t="shared" si="227"/>
        <v>0</v>
      </c>
      <c r="AF190" s="7">
        <f t="shared" si="227"/>
        <v>0</v>
      </c>
      <c r="AG190" s="7">
        <f t="shared" si="227"/>
        <v>0</v>
      </c>
      <c r="AH190" s="7">
        <f t="shared" si="227"/>
        <v>5201874.66</v>
      </c>
      <c r="AI190" s="7">
        <f t="shared" si="227"/>
        <v>0</v>
      </c>
      <c r="AJ190" s="7">
        <f t="shared" si="227"/>
        <v>0</v>
      </c>
      <c r="AK190" s="7">
        <f t="shared" si="227"/>
        <v>0</v>
      </c>
      <c r="AL190" s="7">
        <f t="shared" si="227"/>
        <v>0</v>
      </c>
      <c r="AM190" s="7">
        <f t="shared" si="227"/>
        <v>0</v>
      </c>
      <c r="AN190" s="7">
        <f t="shared" si="227"/>
        <v>0</v>
      </c>
      <c r="AO190" s="7">
        <f t="shared" si="227"/>
        <v>7248809.5300000003</v>
      </c>
      <c r="AP190" s="7">
        <f t="shared" si="227"/>
        <v>71411813.780000001</v>
      </c>
      <c r="AQ190" s="7">
        <f t="shared" si="227"/>
        <v>0</v>
      </c>
      <c r="AR190" s="7">
        <f t="shared" si="227"/>
        <v>0</v>
      </c>
      <c r="AS190" s="7">
        <f t="shared" si="227"/>
        <v>0</v>
      </c>
      <c r="AT190" s="7">
        <f t="shared" si="227"/>
        <v>0</v>
      </c>
      <c r="AU190" s="7">
        <f t="shared" si="227"/>
        <v>0</v>
      </c>
      <c r="AV190" s="7">
        <f t="shared" si="227"/>
        <v>0</v>
      </c>
      <c r="AW190" s="7">
        <f t="shared" si="227"/>
        <v>0</v>
      </c>
      <c r="AX190" s="7">
        <f t="shared" si="227"/>
        <v>0</v>
      </c>
      <c r="AY190" s="7">
        <f t="shared" si="227"/>
        <v>0</v>
      </c>
      <c r="AZ190" s="7">
        <f t="shared" si="227"/>
        <v>14922446.210000001</v>
      </c>
      <c r="BA190" s="7">
        <f t="shared" si="227"/>
        <v>9312528.4199999999</v>
      </c>
      <c r="BB190" s="7">
        <f t="shared" si="227"/>
        <v>9043513.6799999997</v>
      </c>
      <c r="BC190" s="7">
        <f t="shared" si="227"/>
        <v>22779948.350000001</v>
      </c>
      <c r="BD190" s="7">
        <f t="shared" si="227"/>
        <v>0</v>
      </c>
      <c r="BE190" s="7">
        <f t="shared" si="227"/>
        <v>0</v>
      </c>
      <c r="BF190" s="7">
        <f t="shared" si="227"/>
        <v>0</v>
      </c>
      <c r="BG190" s="7">
        <f t="shared" si="227"/>
        <v>5261287.13</v>
      </c>
      <c r="BH190" s="7">
        <f t="shared" si="227"/>
        <v>0</v>
      </c>
      <c r="BI190" s="7">
        <f t="shared" si="227"/>
        <v>0</v>
      </c>
      <c r="BJ190" s="7">
        <f t="shared" si="227"/>
        <v>0</v>
      </c>
      <c r="BK190" s="7">
        <f t="shared" si="227"/>
        <v>0</v>
      </c>
      <c r="BL190" s="7">
        <f t="shared" si="227"/>
        <v>0</v>
      </c>
      <c r="BM190" s="7">
        <f t="shared" si="227"/>
        <v>0</v>
      </c>
      <c r="BN190" s="7">
        <f t="shared" si="227"/>
        <v>6759099.1799999997</v>
      </c>
      <c r="BO190" s="7">
        <f t="shared" ref="BO190:DZ190" si="228">ROUND(IF((OR(BO182=1,BO183=1))=TRUE(),0,(BO188*459)+(BO42*BO188*BO137)),2)</f>
        <v>5276877.3899999997</v>
      </c>
      <c r="BP190" s="7">
        <f t="shared" si="228"/>
        <v>0</v>
      </c>
      <c r="BQ190" s="7">
        <f t="shared" si="228"/>
        <v>0</v>
      </c>
      <c r="BR190" s="7">
        <f t="shared" si="228"/>
        <v>7050416.6200000001</v>
      </c>
      <c r="BS190" s="7">
        <f t="shared" si="228"/>
        <v>5783055.6900000004</v>
      </c>
      <c r="BT190" s="7">
        <f t="shared" si="228"/>
        <v>0</v>
      </c>
      <c r="BU190" s="7">
        <f t="shared" si="228"/>
        <v>0</v>
      </c>
      <c r="BV190" s="7">
        <f t="shared" si="228"/>
        <v>0</v>
      </c>
      <c r="BW190" s="7">
        <f t="shared" si="228"/>
        <v>0</v>
      </c>
      <c r="BX190" s="7">
        <f t="shared" si="228"/>
        <v>0</v>
      </c>
      <c r="BY190" s="7">
        <f t="shared" si="228"/>
        <v>4835525.96</v>
      </c>
      <c r="BZ190" s="7">
        <f t="shared" si="228"/>
        <v>0</v>
      </c>
      <c r="CA190" s="7">
        <f t="shared" si="228"/>
        <v>0</v>
      </c>
      <c r="CB190" s="7">
        <f t="shared" si="228"/>
        <v>0</v>
      </c>
      <c r="CC190" s="7">
        <f t="shared" si="228"/>
        <v>0</v>
      </c>
      <c r="CD190" s="7">
        <f t="shared" si="228"/>
        <v>0</v>
      </c>
      <c r="CE190" s="7">
        <f t="shared" si="228"/>
        <v>0</v>
      </c>
      <c r="CF190" s="7">
        <f t="shared" si="228"/>
        <v>0</v>
      </c>
      <c r="CG190" s="7">
        <f t="shared" si="228"/>
        <v>0</v>
      </c>
      <c r="CH190" s="7">
        <f t="shared" si="228"/>
        <v>0</v>
      </c>
      <c r="CI190" s="7">
        <f t="shared" si="228"/>
        <v>4886488.1900000004</v>
      </c>
      <c r="CJ190" s="7">
        <f t="shared" si="228"/>
        <v>5350370.28</v>
      </c>
      <c r="CK190" s="7">
        <f t="shared" si="228"/>
        <v>0</v>
      </c>
      <c r="CL190" s="7">
        <f t="shared" si="228"/>
        <v>0</v>
      </c>
      <c r="CM190" s="7">
        <f t="shared" si="228"/>
        <v>5266985.38</v>
      </c>
      <c r="CN190" s="7">
        <f t="shared" si="228"/>
        <v>0</v>
      </c>
      <c r="CO190" s="7">
        <f t="shared" si="228"/>
        <v>0</v>
      </c>
      <c r="CP190" s="7">
        <f t="shared" si="228"/>
        <v>0</v>
      </c>
      <c r="CQ190" s="7">
        <f t="shared" si="228"/>
        <v>5366849.33</v>
      </c>
      <c r="CR190" s="7">
        <f t="shared" si="228"/>
        <v>0</v>
      </c>
      <c r="CS190" s="7">
        <f t="shared" si="228"/>
        <v>0</v>
      </c>
      <c r="CT190" s="7">
        <f t="shared" si="228"/>
        <v>0</v>
      </c>
      <c r="CU190" s="7">
        <f t="shared" si="228"/>
        <v>0</v>
      </c>
      <c r="CV190" s="7">
        <f t="shared" si="228"/>
        <v>0</v>
      </c>
      <c r="CW190" s="7">
        <f t="shared" si="228"/>
        <v>0</v>
      </c>
      <c r="CX190" s="7">
        <f t="shared" si="228"/>
        <v>4838699.1500000004</v>
      </c>
      <c r="CY190" s="7">
        <f t="shared" si="228"/>
        <v>0</v>
      </c>
      <c r="CZ190" s="7">
        <f t="shared" si="228"/>
        <v>5975485.3099999996</v>
      </c>
      <c r="DA190" s="7">
        <f t="shared" si="228"/>
        <v>0</v>
      </c>
      <c r="DB190" s="7">
        <f t="shared" si="228"/>
        <v>0</v>
      </c>
      <c r="DC190" s="7">
        <f t="shared" si="228"/>
        <v>0</v>
      </c>
      <c r="DD190" s="7">
        <f t="shared" si="228"/>
        <v>0</v>
      </c>
      <c r="DE190" s="7">
        <f t="shared" si="228"/>
        <v>0</v>
      </c>
      <c r="DF190" s="7">
        <f t="shared" si="228"/>
        <v>16687091.25</v>
      </c>
      <c r="DG190" s="7">
        <f t="shared" si="228"/>
        <v>0</v>
      </c>
      <c r="DH190" s="7">
        <f t="shared" si="228"/>
        <v>5624204.1100000003</v>
      </c>
      <c r="DI190" s="7">
        <f t="shared" si="228"/>
        <v>6559654.4100000001</v>
      </c>
      <c r="DJ190" s="7">
        <f t="shared" si="228"/>
        <v>0</v>
      </c>
      <c r="DK190" s="7">
        <f t="shared" si="228"/>
        <v>4938424.18</v>
      </c>
      <c r="DL190" s="7">
        <f t="shared" si="228"/>
        <v>8840835.5899999999</v>
      </c>
      <c r="DM190" s="7">
        <f t="shared" si="228"/>
        <v>0</v>
      </c>
      <c r="DN190" s="7">
        <f t="shared" si="228"/>
        <v>5589704.7300000004</v>
      </c>
      <c r="DO190" s="7">
        <f t="shared" si="228"/>
        <v>6660454.4100000001</v>
      </c>
      <c r="DP190" s="7">
        <f t="shared" si="228"/>
        <v>0</v>
      </c>
      <c r="DQ190" s="7">
        <f t="shared" si="228"/>
        <v>0</v>
      </c>
      <c r="DR190" s="7">
        <f t="shared" si="228"/>
        <v>5862585.0899999999</v>
      </c>
      <c r="DS190" s="7">
        <f t="shared" si="228"/>
        <v>5228534.76</v>
      </c>
      <c r="DT190" s="7">
        <f t="shared" si="228"/>
        <v>0</v>
      </c>
      <c r="DU190" s="7">
        <f t="shared" si="228"/>
        <v>0</v>
      </c>
      <c r="DV190" s="7">
        <f t="shared" si="228"/>
        <v>0</v>
      </c>
      <c r="DW190" s="7">
        <f t="shared" si="228"/>
        <v>0</v>
      </c>
      <c r="DX190" s="7">
        <f t="shared" si="228"/>
        <v>0</v>
      </c>
      <c r="DY190" s="7">
        <f t="shared" si="228"/>
        <v>0</v>
      </c>
      <c r="DZ190" s="7">
        <f t="shared" si="228"/>
        <v>0</v>
      </c>
      <c r="EA190" s="7">
        <f t="shared" ref="EA190:FX190" si="229">ROUND(IF((OR(EA182=1,EA183=1))=TRUE(),0,(EA188*459)+(EA42*EA188*EA137)),2)</f>
        <v>0</v>
      </c>
      <c r="EB190" s="7">
        <f t="shared" si="229"/>
        <v>4865133.63</v>
      </c>
      <c r="EC190" s="7">
        <f t="shared" si="229"/>
        <v>0</v>
      </c>
      <c r="ED190" s="7">
        <f t="shared" si="229"/>
        <v>0</v>
      </c>
      <c r="EE190" s="7">
        <f t="shared" si="229"/>
        <v>0</v>
      </c>
      <c r="EF190" s="7">
        <f t="shared" si="229"/>
        <v>5793299.96</v>
      </c>
      <c r="EG190" s="7">
        <f t="shared" si="229"/>
        <v>0</v>
      </c>
      <c r="EH190" s="7">
        <f t="shared" si="229"/>
        <v>0</v>
      </c>
      <c r="EI190" s="7">
        <f t="shared" si="229"/>
        <v>18582805.879999999</v>
      </c>
      <c r="EJ190" s="7">
        <f t="shared" si="229"/>
        <v>10587369.199999999</v>
      </c>
      <c r="EK190" s="7">
        <f t="shared" si="229"/>
        <v>0</v>
      </c>
      <c r="EL190" s="7">
        <f t="shared" si="229"/>
        <v>4687983.58</v>
      </c>
      <c r="EM190" s="7">
        <f t="shared" si="229"/>
        <v>0</v>
      </c>
      <c r="EN190" s="7">
        <f t="shared" si="229"/>
        <v>5362522.9000000004</v>
      </c>
      <c r="EO190" s="7">
        <f t="shared" si="229"/>
        <v>0</v>
      </c>
      <c r="EP190" s="7">
        <f t="shared" si="229"/>
        <v>0</v>
      </c>
      <c r="EQ190" s="7">
        <f t="shared" si="229"/>
        <v>0</v>
      </c>
      <c r="ER190" s="7">
        <f t="shared" si="229"/>
        <v>0</v>
      </c>
      <c r="ES190" s="7">
        <f t="shared" si="229"/>
        <v>0</v>
      </c>
      <c r="ET190" s="7">
        <f t="shared" si="229"/>
        <v>0</v>
      </c>
      <c r="EU190" s="7">
        <f t="shared" si="229"/>
        <v>5023155.72</v>
      </c>
      <c r="EV190" s="7">
        <f t="shared" si="229"/>
        <v>0</v>
      </c>
      <c r="EW190" s="7">
        <f t="shared" si="229"/>
        <v>0</v>
      </c>
      <c r="EX190" s="7">
        <f t="shared" si="229"/>
        <v>0</v>
      </c>
      <c r="EY190" s="7">
        <f t="shared" si="229"/>
        <v>4946158.95</v>
      </c>
      <c r="EZ190" s="7">
        <f t="shared" si="229"/>
        <v>0</v>
      </c>
      <c r="FA190" s="7">
        <f t="shared" si="229"/>
        <v>0</v>
      </c>
      <c r="FB190" s="7">
        <f t="shared" si="229"/>
        <v>0</v>
      </c>
      <c r="FC190" s="7">
        <f t="shared" si="229"/>
        <v>0</v>
      </c>
      <c r="FD190" s="7">
        <f t="shared" si="229"/>
        <v>0</v>
      </c>
      <c r="FE190" s="7">
        <f t="shared" si="229"/>
        <v>0</v>
      </c>
      <c r="FF190" s="7">
        <f t="shared" si="229"/>
        <v>0</v>
      </c>
      <c r="FG190" s="7">
        <f t="shared" si="229"/>
        <v>0</v>
      </c>
      <c r="FH190" s="7">
        <f t="shared" si="229"/>
        <v>0</v>
      </c>
      <c r="FI190" s="7">
        <f t="shared" si="229"/>
        <v>5657196.0599999996</v>
      </c>
      <c r="FJ190" s="7">
        <f t="shared" si="229"/>
        <v>0</v>
      </c>
      <c r="FK190" s="7">
        <f t="shared" si="229"/>
        <v>0</v>
      </c>
      <c r="FL190" s="7">
        <f t="shared" si="229"/>
        <v>0</v>
      </c>
      <c r="FM190" s="7">
        <f t="shared" si="229"/>
        <v>0</v>
      </c>
      <c r="FN190" s="7">
        <f t="shared" si="229"/>
        <v>22938626.309999999</v>
      </c>
      <c r="FO190" s="7">
        <f t="shared" si="229"/>
        <v>5341149.29</v>
      </c>
      <c r="FP190" s="7">
        <f t="shared" si="229"/>
        <v>6402458.3399999999</v>
      </c>
      <c r="FQ190" s="7">
        <f t="shared" si="229"/>
        <v>0</v>
      </c>
      <c r="FR190" s="7">
        <f t="shared" si="229"/>
        <v>0</v>
      </c>
      <c r="FS190" s="7">
        <f t="shared" si="229"/>
        <v>0</v>
      </c>
      <c r="FT190" s="7">
        <f t="shared" si="229"/>
        <v>0</v>
      </c>
      <c r="FU190" s="7">
        <f t="shared" si="229"/>
        <v>5452870.71</v>
      </c>
      <c r="FV190" s="7">
        <f t="shared" si="229"/>
        <v>5075645.95</v>
      </c>
      <c r="FW190" s="7">
        <f t="shared" si="229"/>
        <v>0</v>
      </c>
      <c r="FX190" s="7">
        <f t="shared" si="229"/>
        <v>0</v>
      </c>
      <c r="FY190" s="43"/>
      <c r="FZ190" s="79"/>
      <c r="GA190" s="7"/>
      <c r="GB190" s="43"/>
      <c r="GC190" s="43"/>
      <c r="GD190" s="43"/>
      <c r="GE190" s="43"/>
      <c r="GF190" s="43"/>
      <c r="GG190" s="7"/>
      <c r="GH190" s="43"/>
      <c r="GI190" s="43"/>
      <c r="GJ190" s="43"/>
      <c r="GK190" s="43"/>
      <c r="GL190" s="43"/>
      <c r="GM190" s="43"/>
    </row>
    <row r="191" spans="1:217" x14ac:dyDescent="0.2">
      <c r="A191" s="7"/>
      <c r="B191" s="7" t="s">
        <v>715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</row>
    <row r="192" spans="1:217" x14ac:dyDescent="0.2">
      <c r="A192" s="6" t="s">
        <v>716</v>
      </c>
      <c r="B192" s="7" t="s">
        <v>717</v>
      </c>
      <c r="C192" s="18">
        <f t="shared" ref="C192:BN192" si="230">IF((OR(C182=1,C183=1))=TRUE(),0,C98)</f>
        <v>6569</v>
      </c>
      <c r="D192" s="18">
        <f t="shared" si="230"/>
        <v>41628.400000000001</v>
      </c>
      <c r="E192" s="18">
        <f t="shared" si="230"/>
        <v>6922.1</v>
      </c>
      <c r="F192" s="18">
        <f t="shared" si="230"/>
        <v>0</v>
      </c>
      <c r="G192" s="18">
        <f t="shared" si="230"/>
        <v>0</v>
      </c>
      <c r="H192" s="18">
        <f t="shared" si="230"/>
        <v>0</v>
      </c>
      <c r="I192" s="18">
        <f t="shared" si="230"/>
        <v>9613.4</v>
      </c>
      <c r="J192" s="18">
        <f t="shared" si="230"/>
        <v>2356.4</v>
      </c>
      <c r="K192" s="18">
        <f t="shared" si="230"/>
        <v>0</v>
      </c>
      <c r="L192" s="18">
        <f t="shared" si="230"/>
        <v>2451.4</v>
      </c>
      <c r="M192" s="18">
        <f t="shared" si="230"/>
        <v>1226.9000000000001</v>
      </c>
      <c r="N192" s="18">
        <f t="shared" si="230"/>
        <v>0</v>
      </c>
      <c r="O192" s="18">
        <f t="shared" si="230"/>
        <v>0</v>
      </c>
      <c r="P192" s="18">
        <f t="shared" si="230"/>
        <v>0</v>
      </c>
      <c r="Q192" s="18">
        <f t="shared" si="230"/>
        <v>38900.6</v>
      </c>
      <c r="R192" s="18">
        <f t="shared" si="230"/>
        <v>0</v>
      </c>
      <c r="S192" s="18">
        <f t="shared" si="230"/>
        <v>1695.9</v>
      </c>
      <c r="T192" s="18">
        <f t="shared" si="230"/>
        <v>0</v>
      </c>
      <c r="U192" s="18">
        <f t="shared" si="230"/>
        <v>0</v>
      </c>
      <c r="V192" s="18">
        <f t="shared" si="230"/>
        <v>0</v>
      </c>
      <c r="W192" s="18">
        <f t="shared" si="230"/>
        <v>0</v>
      </c>
      <c r="X192" s="18">
        <f t="shared" si="230"/>
        <v>0</v>
      </c>
      <c r="Y192" s="18">
        <f t="shared" si="230"/>
        <v>471.4</v>
      </c>
      <c r="Z192" s="18">
        <f t="shared" si="230"/>
        <v>0</v>
      </c>
      <c r="AA192" s="18">
        <f t="shared" si="230"/>
        <v>0</v>
      </c>
      <c r="AB192" s="18">
        <f t="shared" si="230"/>
        <v>0</v>
      </c>
      <c r="AC192" s="18">
        <f t="shared" si="230"/>
        <v>0</v>
      </c>
      <c r="AD192" s="18">
        <f t="shared" si="230"/>
        <v>0</v>
      </c>
      <c r="AE192" s="18">
        <f t="shared" si="230"/>
        <v>0</v>
      </c>
      <c r="AF192" s="18">
        <f t="shared" si="230"/>
        <v>0</v>
      </c>
      <c r="AG192" s="18">
        <f t="shared" si="230"/>
        <v>0</v>
      </c>
      <c r="AH192" s="18">
        <f t="shared" si="230"/>
        <v>1060</v>
      </c>
      <c r="AI192" s="18">
        <f t="shared" si="230"/>
        <v>0</v>
      </c>
      <c r="AJ192" s="18">
        <f t="shared" si="230"/>
        <v>0</v>
      </c>
      <c r="AK192" s="18">
        <f t="shared" si="230"/>
        <v>0</v>
      </c>
      <c r="AL192" s="18">
        <f t="shared" si="230"/>
        <v>0</v>
      </c>
      <c r="AM192" s="18">
        <f t="shared" si="230"/>
        <v>0</v>
      </c>
      <c r="AN192" s="18">
        <f t="shared" si="230"/>
        <v>0</v>
      </c>
      <c r="AO192" s="18">
        <f t="shared" si="230"/>
        <v>4692.7</v>
      </c>
      <c r="AP192" s="18">
        <f t="shared" si="230"/>
        <v>89091.9</v>
      </c>
      <c r="AQ192" s="18">
        <f t="shared" si="230"/>
        <v>0</v>
      </c>
      <c r="AR192" s="18">
        <f t="shared" si="230"/>
        <v>0</v>
      </c>
      <c r="AS192" s="18">
        <f t="shared" si="230"/>
        <v>0</v>
      </c>
      <c r="AT192" s="18">
        <f t="shared" si="230"/>
        <v>0</v>
      </c>
      <c r="AU192" s="18">
        <f t="shared" si="230"/>
        <v>0</v>
      </c>
      <c r="AV192" s="18">
        <f t="shared" si="230"/>
        <v>0</v>
      </c>
      <c r="AW192" s="18">
        <f t="shared" si="230"/>
        <v>0</v>
      </c>
      <c r="AX192" s="18">
        <f t="shared" si="230"/>
        <v>0</v>
      </c>
      <c r="AY192" s="18">
        <f t="shared" si="230"/>
        <v>0</v>
      </c>
      <c r="AZ192" s="18">
        <f t="shared" si="230"/>
        <v>12998.8</v>
      </c>
      <c r="BA192" s="18">
        <f t="shared" si="230"/>
        <v>9198.1</v>
      </c>
      <c r="BB192" s="18">
        <f t="shared" si="230"/>
        <v>8182</v>
      </c>
      <c r="BC192" s="18">
        <f t="shared" si="230"/>
        <v>28695.599999999999</v>
      </c>
      <c r="BD192" s="18">
        <f t="shared" si="230"/>
        <v>0</v>
      </c>
      <c r="BE192" s="18">
        <f t="shared" si="230"/>
        <v>0</v>
      </c>
      <c r="BF192" s="18">
        <f t="shared" si="230"/>
        <v>0</v>
      </c>
      <c r="BG192" s="18">
        <f t="shared" si="230"/>
        <v>1031.8</v>
      </c>
      <c r="BH192" s="18">
        <f t="shared" si="230"/>
        <v>0</v>
      </c>
      <c r="BI192" s="18">
        <f t="shared" si="230"/>
        <v>0</v>
      </c>
      <c r="BJ192" s="18">
        <f t="shared" si="230"/>
        <v>0</v>
      </c>
      <c r="BK192" s="18">
        <f t="shared" si="230"/>
        <v>0</v>
      </c>
      <c r="BL192" s="18">
        <f t="shared" si="230"/>
        <v>0</v>
      </c>
      <c r="BM192" s="18">
        <f t="shared" si="230"/>
        <v>0</v>
      </c>
      <c r="BN192" s="18">
        <f t="shared" si="230"/>
        <v>3562.6</v>
      </c>
      <c r="BO192" s="18">
        <f t="shared" ref="BO192:DZ192" si="231">IF((OR(BO182=1,BO183=1))=TRUE(),0,BO98)</f>
        <v>1383.1</v>
      </c>
      <c r="BP192" s="18">
        <f t="shared" si="231"/>
        <v>0</v>
      </c>
      <c r="BQ192" s="18">
        <f t="shared" si="231"/>
        <v>0</v>
      </c>
      <c r="BR192" s="18">
        <f t="shared" si="231"/>
        <v>4696.6000000000004</v>
      </c>
      <c r="BS192" s="18">
        <f t="shared" si="231"/>
        <v>1204.0999999999999</v>
      </c>
      <c r="BT192" s="18">
        <f t="shared" si="231"/>
        <v>0</v>
      </c>
      <c r="BU192" s="18">
        <f t="shared" si="231"/>
        <v>0</v>
      </c>
      <c r="BV192" s="18">
        <f t="shared" si="231"/>
        <v>0</v>
      </c>
      <c r="BW192" s="18">
        <f t="shared" si="231"/>
        <v>0</v>
      </c>
      <c r="BX192" s="18">
        <f t="shared" si="231"/>
        <v>0</v>
      </c>
      <c r="BY192" s="18">
        <f t="shared" si="231"/>
        <v>520</v>
      </c>
      <c r="BZ192" s="18">
        <f t="shared" si="231"/>
        <v>0</v>
      </c>
      <c r="CA192" s="18">
        <f t="shared" si="231"/>
        <v>0</v>
      </c>
      <c r="CB192" s="18">
        <f t="shared" si="231"/>
        <v>0</v>
      </c>
      <c r="CC192" s="18">
        <f t="shared" si="231"/>
        <v>0</v>
      </c>
      <c r="CD192" s="18">
        <f t="shared" si="231"/>
        <v>0</v>
      </c>
      <c r="CE192" s="18">
        <f t="shared" si="231"/>
        <v>0</v>
      </c>
      <c r="CF192" s="18">
        <f t="shared" si="231"/>
        <v>0</v>
      </c>
      <c r="CG192" s="18">
        <f t="shared" si="231"/>
        <v>0</v>
      </c>
      <c r="CH192" s="18">
        <f t="shared" si="231"/>
        <v>0</v>
      </c>
      <c r="CI192" s="18">
        <f t="shared" si="231"/>
        <v>716.3</v>
      </c>
      <c r="CJ192" s="18">
        <f t="shared" si="231"/>
        <v>987.3</v>
      </c>
      <c r="CK192" s="18">
        <f t="shared" si="231"/>
        <v>0</v>
      </c>
      <c r="CL192" s="18">
        <f t="shared" si="231"/>
        <v>0</v>
      </c>
      <c r="CM192" s="18">
        <f t="shared" si="231"/>
        <v>780.8</v>
      </c>
      <c r="CN192" s="18">
        <f t="shared" si="231"/>
        <v>0</v>
      </c>
      <c r="CO192" s="18">
        <f t="shared" si="231"/>
        <v>0</v>
      </c>
      <c r="CP192" s="18">
        <f t="shared" si="231"/>
        <v>0</v>
      </c>
      <c r="CQ192" s="18">
        <f t="shared" si="231"/>
        <v>925</v>
      </c>
      <c r="CR192" s="18">
        <f t="shared" si="231"/>
        <v>0</v>
      </c>
      <c r="CS192" s="18">
        <f t="shared" si="231"/>
        <v>0</v>
      </c>
      <c r="CT192" s="18">
        <f t="shared" si="231"/>
        <v>0</v>
      </c>
      <c r="CU192" s="18">
        <f t="shared" si="231"/>
        <v>0</v>
      </c>
      <c r="CV192" s="18">
        <f t="shared" si="231"/>
        <v>0</v>
      </c>
      <c r="CW192" s="18">
        <f t="shared" si="231"/>
        <v>0</v>
      </c>
      <c r="CX192" s="18">
        <f t="shared" si="231"/>
        <v>474.1</v>
      </c>
      <c r="CY192" s="18">
        <f t="shared" si="231"/>
        <v>0</v>
      </c>
      <c r="CZ192" s="18">
        <f t="shared" si="231"/>
        <v>2065.6999999999998</v>
      </c>
      <c r="DA192" s="18">
        <f t="shared" si="231"/>
        <v>0</v>
      </c>
      <c r="DB192" s="18">
        <f t="shared" si="231"/>
        <v>0</v>
      </c>
      <c r="DC192" s="18">
        <f t="shared" si="231"/>
        <v>0</v>
      </c>
      <c r="DD192" s="18">
        <f t="shared" si="231"/>
        <v>0</v>
      </c>
      <c r="DE192" s="18">
        <f t="shared" si="231"/>
        <v>0</v>
      </c>
      <c r="DF192" s="18">
        <f t="shared" si="231"/>
        <v>21909.9</v>
      </c>
      <c r="DG192" s="18">
        <f t="shared" si="231"/>
        <v>0</v>
      </c>
      <c r="DH192" s="18">
        <f t="shared" si="231"/>
        <v>2078.9</v>
      </c>
      <c r="DI192" s="18">
        <f t="shared" si="231"/>
        <v>2692.6</v>
      </c>
      <c r="DJ192" s="18">
        <f t="shared" si="231"/>
        <v>0</v>
      </c>
      <c r="DK192" s="18">
        <f t="shared" si="231"/>
        <v>467</v>
      </c>
      <c r="DL192" s="18">
        <f t="shared" si="231"/>
        <v>5884.1</v>
      </c>
      <c r="DM192" s="18">
        <f t="shared" si="231"/>
        <v>0</v>
      </c>
      <c r="DN192" s="18">
        <f t="shared" si="231"/>
        <v>1411.9</v>
      </c>
      <c r="DO192" s="18">
        <f t="shared" si="231"/>
        <v>3282.5</v>
      </c>
      <c r="DP192" s="18">
        <f t="shared" si="231"/>
        <v>0</v>
      </c>
      <c r="DQ192" s="18">
        <f t="shared" si="231"/>
        <v>0</v>
      </c>
      <c r="DR192" s="18">
        <f t="shared" si="231"/>
        <v>1450.2</v>
      </c>
      <c r="DS192" s="18">
        <f t="shared" si="231"/>
        <v>782.6</v>
      </c>
      <c r="DT192" s="18">
        <f t="shared" si="231"/>
        <v>0</v>
      </c>
      <c r="DU192" s="18">
        <f t="shared" si="231"/>
        <v>0</v>
      </c>
      <c r="DV192" s="18">
        <f t="shared" si="231"/>
        <v>0</v>
      </c>
      <c r="DW192" s="18">
        <f t="shared" si="231"/>
        <v>0</v>
      </c>
      <c r="DX192" s="18">
        <f t="shared" si="231"/>
        <v>0</v>
      </c>
      <c r="DY192" s="18">
        <f t="shared" si="231"/>
        <v>0</v>
      </c>
      <c r="DZ192" s="18">
        <f t="shared" si="231"/>
        <v>0</v>
      </c>
      <c r="EA192" s="18">
        <f t="shared" ref="EA192:FX192" si="232">IF((OR(EA182=1,EA183=1))=TRUE(),0,EA98)</f>
        <v>0</v>
      </c>
      <c r="EB192" s="18">
        <f t="shared" si="232"/>
        <v>602.79999999999995</v>
      </c>
      <c r="EC192" s="18">
        <f t="shared" si="232"/>
        <v>0</v>
      </c>
      <c r="ED192" s="18">
        <f t="shared" si="232"/>
        <v>0</v>
      </c>
      <c r="EE192" s="18">
        <f t="shared" si="232"/>
        <v>0</v>
      </c>
      <c r="EF192" s="18">
        <f t="shared" si="232"/>
        <v>1514.5</v>
      </c>
      <c r="EG192" s="18">
        <f t="shared" si="232"/>
        <v>0</v>
      </c>
      <c r="EH192" s="18">
        <f t="shared" si="232"/>
        <v>0</v>
      </c>
      <c r="EI192" s="18">
        <f t="shared" si="232"/>
        <v>15769</v>
      </c>
      <c r="EJ192" s="18">
        <f t="shared" si="232"/>
        <v>9900</v>
      </c>
      <c r="EK192" s="18">
        <f t="shared" si="232"/>
        <v>0</v>
      </c>
      <c r="EL192" s="18">
        <f t="shared" si="232"/>
        <v>477.1</v>
      </c>
      <c r="EM192" s="18">
        <f t="shared" si="232"/>
        <v>0</v>
      </c>
      <c r="EN192" s="18">
        <f t="shared" si="232"/>
        <v>1000</v>
      </c>
      <c r="EO192" s="18">
        <f t="shared" si="232"/>
        <v>0</v>
      </c>
      <c r="EP192" s="18">
        <f t="shared" si="232"/>
        <v>0</v>
      </c>
      <c r="EQ192" s="18">
        <f t="shared" si="232"/>
        <v>0</v>
      </c>
      <c r="ER192" s="18">
        <f t="shared" si="232"/>
        <v>0</v>
      </c>
      <c r="ES192" s="18">
        <f t="shared" si="232"/>
        <v>0</v>
      </c>
      <c r="ET192" s="18">
        <f t="shared" si="232"/>
        <v>0</v>
      </c>
      <c r="EU192" s="18">
        <f t="shared" si="232"/>
        <v>622.4</v>
      </c>
      <c r="EV192" s="18">
        <f t="shared" si="232"/>
        <v>0</v>
      </c>
      <c r="EW192" s="18">
        <f t="shared" si="232"/>
        <v>0</v>
      </c>
      <c r="EX192" s="18">
        <f t="shared" si="232"/>
        <v>0</v>
      </c>
      <c r="EY192" s="18">
        <f t="shared" si="232"/>
        <v>244.2</v>
      </c>
      <c r="EZ192" s="18">
        <f t="shared" si="232"/>
        <v>0</v>
      </c>
      <c r="FA192" s="18">
        <f t="shared" si="232"/>
        <v>0</v>
      </c>
      <c r="FB192" s="18">
        <f t="shared" si="232"/>
        <v>0</v>
      </c>
      <c r="FC192" s="18">
        <f t="shared" si="232"/>
        <v>0</v>
      </c>
      <c r="FD192" s="18">
        <f t="shared" si="232"/>
        <v>0</v>
      </c>
      <c r="FE192" s="18">
        <f t="shared" si="232"/>
        <v>0</v>
      </c>
      <c r="FF192" s="18">
        <f t="shared" si="232"/>
        <v>0</v>
      </c>
      <c r="FG192" s="18">
        <f t="shared" si="232"/>
        <v>0</v>
      </c>
      <c r="FH192" s="18">
        <f t="shared" si="232"/>
        <v>0</v>
      </c>
      <c r="FI192" s="18">
        <f t="shared" si="232"/>
        <v>1869.7</v>
      </c>
      <c r="FJ192" s="18">
        <f t="shared" si="232"/>
        <v>0</v>
      </c>
      <c r="FK192" s="18">
        <f t="shared" si="232"/>
        <v>0</v>
      </c>
      <c r="FL192" s="18">
        <f t="shared" si="232"/>
        <v>0</v>
      </c>
      <c r="FM192" s="18">
        <f t="shared" si="232"/>
        <v>0</v>
      </c>
      <c r="FN192" s="18">
        <f t="shared" si="232"/>
        <v>22067.1</v>
      </c>
      <c r="FO192" s="18">
        <f t="shared" si="232"/>
        <v>1127.3</v>
      </c>
      <c r="FP192" s="18">
        <f t="shared" si="232"/>
        <v>2365</v>
      </c>
      <c r="FQ192" s="18">
        <f t="shared" si="232"/>
        <v>0</v>
      </c>
      <c r="FR192" s="18">
        <f t="shared" si="232"/>
        <v>0</v>
      </c>
      <c r="FS192" s="18">
        <f t="shared" si="232"/>
        <v>0</v>
      </c>
      <c r="FT192" s="18">
        <f t="shared" si="232"/>
        <v>0</v>
      </c>
      <c r="FU192" s="18">
        <f t="shared" si="232"/>
        <v>853.8</v>
      </c>
      <c r="FV192" s="18">
        <f t="shared" si="232"/>
        <v>721.2</v>
      </c>
      <c r="FW192" s="18">
        <f t="shared" si="232"/>
        <v>0</v>
      </c>
      <c r="FX192" s="18">
        <f t="shared" si="232"/>
        <v>0</v>
      </c>
      <c r="FY192" s="7"/>
      <c r="FZ192" s="18"/>
      <c r="GA192" s="7"/>
      <c r="GB192" s="43"/>
      <c r="GC192" s="43"/>
      <c r="GD192" s="43"/>
      <c r="GE192" s="43"/>
      <c r="GF192" s="43"/>
      <c r="GG192" s="7"/>
      <c r="GH192" s="43"/>
      <c r="GI192" s="43"/>
      <c r="GJ192" s="43"/>
      <c r="GK192" s="43"/>
      <c r="GL192" s="43"/>
      <c r="GM192" s="43"/>
    </row>
    <row r="193" spans="1:195" x14ac:dyDescent="0.2">
      <c r="A193" s="6" t="s">
        <v>718</v>
      </c>
      <c r="B193" s="7" t="s">
        <v>719</v>
      </c>
      <c r="C193" s="7">
        <f t="shared" ref="C193:BN193" si="233">ROUND(IF((OR(C182=1,C183=1))=TRUE(),0,(C190/459*C192)+C179+C169),2)</f>
        <v>169416944.59</v>
      </c>
      <c r="D193" s="7">
        <f t="shared" si="233"/>
        <v>2333356460.8200002</v>
      </c>
      <c r="E193" s="7">
        <f t="shared" si="233"/>
        <v>163877387.69999999</v>
      </c>
      <c r="F193" s="7">
        <f t="shared" si="233"/>
        <v>0</v>
      </c>
      <c r="G193" s="7">
        <f t="shared" si="233"/>
        <v>0</v>
      </c>
      <c r="H193" s="7">
        <f t="shared" si="233"/>
        <v>0</v>
      </c>
      <c r="I193" s="7">
        <f t="shared" si="233"/>
        <v>278416432.83999997</v>
      </c>
      <c r="J193" s="7">
        <f t="shared" si="233"/>
        <v>31594738.030000001</v>
      </c>
      <c r="K193" s="7">
        <f t="shared" si="233"/>
        <v>0</v>
      </c>
      <c r="L193" s="7">
        <f t="shared" si="233"/>
        <v>35557007.969999999</v>
      </c>
      <c r="M193" s="7">
        <f t="shared" si="233"/>
        <v>16681921.439999999</v>
      </c>
      <c r="N193" s="7">
        <f t="shared" si="233"/>
        <v>0</v>
      </c>
      <c r="O193" s="7">
        <f t="shared" si="233"/>
        <v>0</v>
      </c>
      <c r="P193" s="7">
        <f t="shared" si="233"/>
        <v>0</v>
      </c>
      <c r="Q193" s="7">
        <f t="shared" si="233"/>
        <v>3457683619.5500002</v>
      </c>
      <c r="R193" s="7">
        <f t="shared" si="233"/>
        <v>0</v>
      </c>
      <c r="S193" s="7">
        <f t="shared" si="233"/>
        <v>21495408.68</v>
      </c>
      <c r="T193" s="7">
        <f t="shared" si="233"/>
        <v>0</v>
      </c>
      <c r="U193" s="7">
        <f t="shared" si="233"/>
        <v>0</v>
      </c>
      <c r="V193" s="7">
        <f t="shared" si="233"/>
        <v>0</v>
      </c>
      <c r="W193" s="7">
        <f t="shared" si="233"/>
        <v>0</v>
      </c>
      <c r="X193" s="7">
        <f t="shared" si="233"/>
        <v>0</v>
      </c>
      <c r="Y193" s="7">
        <f t="shared" si="233"/>
        <v>8019456.9500000002</v>
      </c>
      <c r="Z193" s="7">
        <f t="shared" si="233"/>
        <v>0</v>
      </c>
      <c r="AA193" s="7">
        <f t="shared" si="233"/>
        <v>0</v>
      </c>
      <c r="AB193" s="7">
        <f t="shared" si="233"/>
        <v>0</v>
      </c>
      <c r="AC193" s="7">
        <f t="shared" si="233"/>
        <v>0</v>
      </c>
      <c r="AD193" s="7">
        <f t="shared" si="233"/>
        <v>0</v>
      </c>
      <c r="AE193" s="7">
        <f t="shared" si="233"/>
        <v>0</v>
      </c>
      <c r="AF193" s="7">
        <f t="shared" si="233"/>
        <v>0</v>
      </c>
      <c r="AG193" s="7">
        <f t="shared" si="233"/>
        <v>0</v>
      </c>
      <c r="AH193" s="7">
        <f t="shared" si="233"/>
        <v>12013043.880000001</v>
      </c>
      <c r="AI193" s="7">
        <f t="shared" si="233"/>
        <v>0</v>
      </c>
      <c r="AJ193" s="7">
        <f t="shared" si="233"/>
        <v>0</v>
      </c>
      <c r="AK193" s="7">
        <f t="shared" si="233"/>
        <v>0</v>
      </c>
      <c r="AL193" s="7">
        <f t="shared" si="233"/>
        <v>0</v>
      </c>
      <c r="AM193" s="7">
        <f t="shared" si="233"/>
        <v>0</v>
      </c>
      <c r="AN193" s="7">
        <f t="shared" si="233"/>
        <v>0</v>
      </c>
      <c r="AO193" s="7">
        <f t="shared" si="233"/>
        <v>74204751.599999994</v>
      </c>
      <c r="AP193" s="7">
        <f t="shared" si="233"/>
        <v>13872988197.629999</v>
      </c>
      <c r="AQ193" s="7">
        <f t="shared" si="233"/>
        <v>0</v>
      </c>
      <c r="AR193" s="7">
        <f t="shared" si="233"/>
        <v>0</v>
      </c>
      <c r="AS193" s="7">
        <f t="shared" si="233"/>
        <v>0</v>
      </c>
      <c r="AT193" s="7">
        <f t="shared" si="233"/>
        <v>0</v>
      </c>
      <c r="AU193" s="7">
        <f t="shared" si="233"/>
        <v>0</v>
      </c>
      <c r="AV193" s="7">
        <f t="shared" si="233"/>
        <v>0</v>
      </c>
      <c r="AW193" s="7">
        <f t="shared" si="233"/>
        <v>0</v>
      </c>
      <c r="AX193" s="7">
        <f t="shared" si="233"/>
        <v>0</v>
      </c>
      <c r="AY193" s="7">
        <f t="shared" si="233"/>
        <v>0</v>
      </c>
      <c r="AZ193" s="7">
        <f t="shared" si="233"/>
        <v>424430632.61000001</v>
      </c>
      <c r="BA193" s="7">
        <f t="shared" si="233"/>
        <v>186726867.12</v>
      </c>
      <c r="BB193" s="7">
        <f t="shared" si="233"/>
        <v>161375426.97999999</v>
      </c>
      <c r="BC193" s="7">
        <f t="shared" si="233"/>
        <v>1430256137.5</v>
      </c>
      <c r="BD193" s="7">
        <f t="shared" si="233"/>
        <v>0</v>
      </c>
      <c r="BE193" s="7">
        <f t="shared" si="233"/>
        <v>0</v>
      </c>
      <c r="BF193" s="7">
        <f t="shared" si="233"/>
        <v>0</v>
      </c>
      <c r="BG193" s="7">
        <f t="shared" si="233"/>
        <v>11885486.25</v>
      </c>
      <c r="BH193" s="7">
        <f t="shared" si="233"/>
        <v>0</v>
      </c>
      <c r="BI193" s="7">
        <f t="shared" si="233"/>
        <v>0</v>
      </c>
      <c r="BJ193" s="7">
        <f t="shared" si="233"/>
        <v>0</v>
      </c>
      <c r="BK193" s="7">
        <f t="shared" si="233"/>
        <v>0</v>
      </c>
      <c r="BL193" s="7">
        <f t="shared" si="233"/>
        <v>0</v>
      </c>
      <c r="BM193" s="7">
        <f t="shared" si="233"/>
        <v>0</v>
      </c>
      <c r="BN193" s="7">
        <f t="shared" si="233"/>
        <v>52545763.210000001</v>
      </c>
      <c r="BO193" s="7">
        <f t="shared" ref="BO193:DZ193" si="234">ROUND(IF((OR(BO182=1,BO183=1))=TRUE(),0,(BO190/459*BO192)+BO179+BO169),2)</f>
        <v>15910012.48</v>
      </c>
      <c r="BP193" s="7">
        <f t="shared" si="234"/>
        <v>0</v>
      </c>
      <c r="BQ193" s="7">
        <f t="shared" si="234"/>
        <v>0</v>
      </c>
      <c r="BR193" s="7">
        <f t="shared" si="234"/>
        <v>72600496.799999997</v>
      </c>
      <c r="BS193" s="7">
        <f t="shared" si="234"/>
        <v>15280795.289999999</v>
      </c>
      <c r="BT193" s="7">
        <f t="shared" si="234"/>
        <v>0</v>
      </c>
      <c r="BU193" s="7">
        <f t="shared" si="234"/>
        <v>0</v>
      </c>
      <c r="BV193" s="7">
        <f t="shared" si="234"/>
        <v>0</v>
      </c>
      <c r="BW193" s="7">
        <f t="shared" si="234"/>
        <v>0</v>
      </c>
      <c r="BX193" s="7">
        <f t="shared" si="234"/>
        <v>0</v>
      </c>
      <c r="BY193" s="7">
        <f t="shared" si="234"/>
        <v>5480429.2400000002</v>
      </c>
      <c r="BZ193" s="7">
        <f t="shared" si="234"/>
        <v>0</v>
      </c>
      <c r="CA193" s="7">
        <f t="shared" si="234"/>
        <v>0</v>
      </c>
      <c r="CB193" s="7">
        <f t="shared" si="234"/>
        <v>0</v>
      </c>
      <c r="CC193" s="7">
        <f t="shared" si="234"/>
        <v>0</v>
      </c>
      <c r="CD193" s="7">
        <f t="shared" si="234"/>
        <v>0</v>
      </c>
      <c r="CE193" s="7">
        <f t="shared" si="234"/>
        <v>0</v>
      </c>
      <c r="CF193" s="7">
        <f t="shared" si="234"/>
        <v>0</v>
      </c>
      <c r="CG193" s="7">
        <f t="shared" si="234"/>
        <v>0</v>
      </c>
      <c r="CH193" s="7">
        <f t="shared" si="234"/>
        <v>0</v>
      </c>
      <c r="CI193" s="7">
        <f t="shared" si="234"/>
        <v>7676043.9299999997</v>
      </c>
      <c r="CJ193" s="7">
        <f t="shared" si="234"/>
        <v>11625682.35</v>
      </c>
      <c r="CK193" s="7">
        <f t="shared" si="234"/>
        <v>0</v>
      </c>
      <c r="CL193" s="7">
        <f t="shared" si="234"/>
        <v>0</v>
      </c>
      <c r="CM193" s="7">
        <f t="shared" si="234"/>
        <v>9262668.7799999993</v>
      </c>
      <c r="CN193" s="7">
        <f t="shared" si="234"/>
        <v>0</v>
      </c>
      <c r="CO193" s="7">
        <f t="shared" si="234"/>
        <v>0</v>
      </c>
      <c r="CP193" s="7">
        <f t="shared" si="234"/>
        <v>0</v>
      </c>
      <c r="CQ193" s="7">
        <f t="shared" si="234"/>
        <v>10820047.32</v>
      </c>
      <c r="CR193" s="7">
        <f t="shared" si="234"/>
        <v>0</v>
      </c>
      <c r="CS193" s="7">
        <f t="shared" si="234"/>
        <v>0</v>
      </c>
      <c r="CT193" s="7">
        <f t="shared" si="234"/>
        <v>0</v>
      </c>
      <c r="CU193" s="7">
        <f t="shared" si="234"/>
        <v>0</v>
      </c>
      <c r="CV193" s="7">
        <f t="shared" si="234"/>
        <v>0</v>
      </c>
      <c r="CW193" s="7">
        <f t="shared" si="234"/>
        <v>0</v>
      </c>
      <c r="CX193" s="7">
        <f t="shared" si="234"/>
        <v>5017070.53</v>
      </c>
      <c r="CY193" s="7">
        <f t="shared" si="234"/>
        <v>0</v>
      </c>
      <c r="CZ193" s="7">
        <f t="shared" si="234"/>
        <v>26919640.100000001</v>
      </c>
      <c r="DA193" s="7">
        <f t="shared" si="234"/>
        <v>0</v>
      </c>
      <c r="DB193" s="7">
        <f t="shared" si="234"/>
        <v>0</v>
      </c>
      <c r="DC193" s="7">
        <f t="shared" si="234"/>
        <v>0</v>
      </c>
      <c r="DD193" s="7">
        <f t="shared" si="234"/>
        <v>0</v>
      </c>
      <c r="DE193" s="7">
        <f t="shared" si="234"/>
        <v>0</v>
      </c>
      <c r="DF193" s="7">
        <f t="shared" si="234"/>
        <v>797040116.89999998</v>
      </c>
      <c r="DG193" s="7">
        <f t="shared" si="234"/>
        <v>0</v>
      </c>
      <c r="DH193" s="7">
        <f t="shared" si="234"/>
        <v>25537698.48</v>
      </c>
      <c r="DI193" s="7">
        <f t="shared" si="234"/>
        <v>38546746.770000003</v>
      </c>
      <c r="DJ193" s="7">
        <f t="shared" si="234"/>
        <v>0</v>
      </c>
      <c r="DK193" s="7">
        <f t="shared" si="234"/>
        <v>5041332.72</v>
      </c>
      <c r="DL193" s="7">
        <f t="shared" si="234"/>
        <v>113548941.51000001</v>
      </c>
      <c r="DM193" s="7">
        <f t="shared" si="234"/>
        <v>0</v>
      </c>
      <c r="DN193" s="7">
        <f t="shared" si="234"/>
        <v>17259855.59</v>
      </c>
      <c r="DO193" s="7">
        <f t="shared" si="234"/>
        <v>48007656.380000003</v>
      </c>
      <c r="DP193" s="7">
        <f t="shared" si="234"/>
        <v>0</v>
      </c>
      <c r="DQ193" s="7">
        <f t="shared" si="234"/>
        <v>0</v>
      </c>
      <c r="DR193" s="7">
        <f t="shared" si="234"/>
        <v>18536970.399999999</v>
      </c>
      <c r="DS193" s="7">
        <f t="shared" si="234"/>
        <v>8929007.4600000009</v>
      </c>
      <c r="DT193" s="7">
        <f t="shared" si="234"/>
        <v>0</v>
      </c>
      <c r="DU193" s="7">
        <f t="shared" si="234"/>
        <v>0</v>
      </c>
      <c r="DV193" s="7">
        <f t="shared" si="234"/>
        <v>0</v>
      </c>
      <c r="DW193" s="7">
        <f t="shared" si="234"/>
        <v>0</v>
      </c>
      <c r="DX193" s="7">
        <f t="shared" si="234"/>
        <v>0</v>
      </c>
      <c r="DY193" s="7">
        <f t="shared" si="234"/>
        <v>0</v>
      </c>
      <c r="DZ193" s="7">
        <f t="shared" si="234"/>
        <v>0</v>
      </c>
      <c r="EA193" s="7">
        <f t="shared" ref="EA193:ET193" si="235">ROUND(IF((OR(EA182=1,EA183=1))=TRUE(),0,(EA190/459*EA192)+EA179+EA169),2)</f>
        <v>0</v>
      </c>
      <c r="EB193" s="7">
        <f t="shared" si="235"/>
        <v>6449937.0800000001</v>
      </c>
      <c r="EC193" s="7">
        <f t="shared" si="235"/>
        <v>0</v>
      </c>
      <c r="ED193" s="7">
        <f t="shared" si="235"/>
        <v>0</v>
      </c>
      <c r="EE193" s="7">
        <f t="shared" si="235"/>
        <v>0</v>
      </c>
      <c r="EF193" s="7">
        <f t="shared" si="235"/>
        <v>19170290.760000002</v>
      </c>
      <c r="EG193" s="7">
        <f t="shared" si="235"/>
        <v>0</v>
      </c>
      <c r="EH193" s="7">
        <f t="shared" si="235"/>
        <v>0</v>
      </c>
      <c r="EI193" s="7">
        <f t="shared" si="235"/>
        <v>638700968.63999999</v>
      </c>
      <c r="EJ193" s="7">
        <f t="shared" si="235"/>
        <v>230427185.11000001</v>
      </c>
      <c r="EK193" s="7">
        <f t="shared" si="235"/>
        <v>0</v>
      </c>
      <c r="EL193" s="7">
        <f t="shared" si="235"/>
        <v>4873623.04</v>
      </c>
      <c r="EM193" s="7">
        <f t="shared" si="235"/>
        <v>0</v>
      </c>
      <c r="EN193" s="7">
        <f t="shared" si="235"/>
        <v>12497401.25</v>
      </c>
      <c r="EO193" s="7">
        <f t="shared" si="235"/>
        <v>0</v>
      </c>
      <c r="EP193" s="7">
        <f t="shared" si="235"/>
        <v>0</v>
      </c>
      <c r="EQ193" s="7">
        <f t="shared" si="235"/>
        <v>0</v>
      </c>
      <c r="ER193" s="7">
        <f t="shared" si="235"/>
        <v>0</v>
      </c>
      <c r="ES193" s="7">
        <f t="shared" si="235"/>
        <v>0</v>
      </c>
      <c r="ET193" s="7">
        <f t="shared" si="235"/>
        <v>0</v>
      </c>
      <c r="EU193" s="7">
        <f>ROUND(IF((OR(EU182=1,EU183=1))=TRUE(),0,(EU190/459*EU192)+EU179+EU169),2)</f>
        <v>6887064.1100000003</v>
      </c>
      <c r="EV193" s="7">
        <f t="shared" ref="EV193:FX193" si="236">ROUND(IF((OR(EV182=1,EV183=1))=TRUE(),0,(EV190/459*EV192)+EV179+EV169),2)</f>
        <v>0</v>
      </c>
      <c r="EW193" s="7">
        <f t="shared" si="236"/>
        <v>0</v>
      </c>
      <c r="EX193" s="7">
        <f t="shared" si="236"/>
        <v>0</v>
      </c>
      <c r="EY193" s="7">
        <f t="shared" si="236"/>
        <v>7388431.5499999998</v>
      </c>
      <c r="EZ193" s="7">
        <f t="shared" si="236"/>
        <v>0</v>
      </c>
      <c r="FA193" s="7">
        <f t="shared" si="236"/>
        <v>0</v>
      </c>
      <c r="FB193" s="7">
        <f t="shared" si="236"/>
        <v>0</v>
      </c>
      <c r="FC193" s="7">
        <f t="shared" si="236"/>
        <v>0</v>
      </c>
      <c r="FD193" s="7">
        <f t="shared" si="236"/>
        <v>0</v>
      </c>
      <c r="FE193" s="7">
        <f t="shared" si="236"/>
        <v>0</v>
      </c>
      <c r="FF193" s="7">
        <f t="shared" si="236"/>
        <v>0</v>
      </c>
      <c r="FG193" s="7">
        <f t="shared" si="236"/>
        <v>0</v>
      </c>
      <c r="FH193" s="7">
        <f t="shared" si="236"/>
        <v>0</v>
      </c>
      <c r="FI193" s="7">
        <f t="shared" si="236"/>
        <v>23165810.75</v>
      </c>
      <c r="FJ193" s="7">
        <f t="shared" si="236"/>
        <v>0</v>
      </c>
      <c r="FK193" s="7">
        <f t="shared" si="236"/>
        <v>0</v>
      </c>
      <c r="FL193" s="7">
        <f t="shared" si="236"/>
        <v>0</v>
      </c>
      <c r="FM193" s="7">
        <f t="shared" si="236"/>
        <v>0</v>
      </c>
      <c r="FN193" s="7">
        <f t="shared" si="236"/>
        <v>1110010601.1400001</v>
      </c>
      <c r="FO193" s="7">
        <f t="shared" si="236"/>
        <v>13145219.460000001</v>
      </c>
      <c r="FP193" s="7">
        <f t="shared" si="236"/>
        <v>33187009.07</v>
      </c>
      <c r="FQ193" s="7">
        <f t="shared" si="236"/>
        <v>0</v>
      </c>
      <c r="FR193" s="7">
        <f t="shared" si="236"/>
        <v>0</v>
      </c>
      <c r="FS193" s="7">
        <f t="shared" si="236"/>
        <v>0</v>
      </c>
      <c r="FT193" s="7">
        <f t="shared" si="236"/>
        <v>0</v>
      </c>
      <c r="FU193" s="7">
        <f t="shared" si="236"/>
        <v>10244206.9</v>
      </c>
      <c r="FV193" s="7">
        <f t="shared" si="236"/>
        <v>8033475.96</v>
      </c>
      <c r="FW193" s="7">
        <f t="shared" si="236"/>
        <v>0</v>
      </c>
      <c r="FX193" s="7">
        <f t="shared" si="236"/>
        <v>0</v>
      </c>
      <c r="FY193" s="7"/>
      <c r="FZ193" s="7">
        <f>SUM(C193:FX193)</f>
        <v>26119748123.199997</v>
      </c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</row>
    <row r="194" spans="1:195" x14ac:dyDescent="0.2">
      <c r="A194" s="7"/>
      <c r="B194" s="7" t="s">
        <v>720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18"/>
      <c r="FZ194" s="7"/>
      <c r="GA194" s="7"/>
      <c r="GB194" s="79"/>
      <c r="GC194" s="79"/>
      <c r="GD194" s="79"/>
      <c r="GE194" s="79"/>
      <c r="GF194" s="79"/>
      <c r="GG194" s="7"/>
      <c r="GH194" s="79"/>
      <c r="GI194" s="79"/>
      <c r="GJ194" s="79"/>
      <c r="GK194" s="79"/>
      <c r="GL194" s="7"/>
      <c r="GM194" s="7"/>
    </row>
    <row r="195" spans="1:195" x14ac:dyDescent="0.2">
      <c r="A195" s="6" t="s">
        <v>602</v>
      </c>
      <c r="B195" s="7" t="s">
        <v>602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</row>
    <row r="196" spans="1:195" ht="15.75" x14ac:dyDescent="0.25">
      <c r="A196" s="6" t="s">
        <v>602</v>
      </c>
      <c r="B196" s="44" t="s">
        <v>721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18"/>
      <c r="GC196" s="18"/>
      <c r="GD196" s="18"/>
      <c r="GE196" s="18"/>
      <c r="GF196" s="18"/>
      <c r="GG196" s="7"/>
      <c r="GH196" s="7"/>
      <c r="GI196" s="7"/>
      <c r="GJ196" s="7"/>
      <c r="GK196" s="7"/>
      <c r="GL196" s="7"/>
      <c r="GM196" s="7"/>
    </row>
    <row r="197" spans="1:195" x14ac:dyDescent="0.2">
      <c r="A197" s="6" t="s">
        <v>722</v>
      </c>
      <c r="B197" s="7" t="s">
        <v>723</v>
      </c>
      <c r="C197" s="7">
        <f t="shared" ref="C197:BN197" si="237">+C52</f>
        <v>83082193.019999996</v>
      </c>
      <c r="D197" s="7">
        <f t="shared" si="237"/>
        <v>383283671.63</v>
      </c>
      <c r="E197" s="7">
        <f t="shared" si="237"/>
        <v>68298125.739999995</v>
      </c>
      <c r="F197" s="7">
        <f t="shared" si="237"/>
        <v>175308416.31</v>
      </c>
      <c r="G197" s="7">
        <f t="shared" si="237"/>
        <v>11040742.99</v>
      </c>
      <c r="H197" s="7">
        <f t="shared" si="237"/>
        <v>9796146.9700000007</v>
      </c>
      <c r="I197" s="7">
        <f t="shared" si="237"/>
        <v>93692923.319999993</v>
      </c>
      <c r="J197" s="7">
        <f t="shared" si="237"/>
        <v>21923572.32</v>
      </c>
      <c r="K197" s="7">
        <f t="shared" si="237"/>
        <v>3459314.19</v>
      </c>
      <c r="L197" s="7">
        <f t="shared" si="237"/>
        <v>24227543.52</v>
      </c>
      <c r="M197" s="7">
        <f t="shared" si="237"/>
        <v>13756140.470000001</v>
      </c>
      <c r="N197" s="7">
        <f t="shared" si="237"/>
        <v>501774672.31999999</v>
      </c>
      <c r="O197" s="7">
        <f t="shared" si="237"/>
        <v>130437747.18000001</v>
      </c>
      <c r="P197" s="7">
        <f t="shared" si="237"/>
        <v>3429428.1</v>
      </c>
      <c r="Q197" s="7">
        <f t="shared" si="237"/>
        <v>389337229.82999998</v>
      </c>
      <c r="R197" s="7">
        <f t="shared" si="237"/>
        <v>44406551.770000003</v>
      </c>
      <c r="S197" s="7">
        <f t="shared" si="237"/>
        <v>15781259.99</v>
      </c>
      <c r="T197" s="7">
        <f t="shared" si="237"/>
        <v>2312704.14</v>
      </c>
      <c r="U197" s="7">
        <f t="shared" si="237"/>
        <v>1059424.46</v>
      </c>
      <c r="V197" s="7">
        <f t="shared" si="237"/>
        <v>3501463.04</v>
      </c>
      <c r="W197" s="7">
        <f t="shared" si="237"/>
        <v>2212963.7200000002</v>
      </c>
      <c r="X197" s="7">
        <f t="shared" si="237"/>
        <v>948339.17</v>
      </c>
      <c r="Y197" s="7">
        <f t="shared" si="237"/>
        <v>21336209.789999999</v>
      </c>
      <c r="Z197" s="7">
        <f t="shared" si="237"/>
        <v>3050853.76</v>
      </c>
      <c r="AA197" s="7">
        <f t="shared" si="237"/>
        <v>280181605.94999999</v>
      </c>
      <c r="AB197" s="7">
        <f t="shared" si="237"/>
        <v>280003796.11000001</v>
      </c>
      <c r="AC197" s="7">
        <f t="shared" si="237"/>
        <v>9466525.9900000002</v>
      </c>
      <c r="AD197" s="7">
        <f t="shared" si="237"/>
        <v>12347477.789999999</v>
      </c>
      <c r="AE197" s="7">
        <f t="shared" si="237"/>
        <v>1755830.38</v>
      </c>
      <c r="AF197" s="7">
        <f t="shared" si="237"/>
        <v>2697077.98</v>
      </c>
      <c r="AG197" s="7">
        <f t="shared" si="237"/>
        <v>7261673.3600000003</v>
      </c>
      <c r="AH197" s="7">
        <f t="shared" si="237"/>
        <v>9696836.0899999999</v>
      </c>
      <c r="AI197" s="7">
        <f t="shared" si="237"/>
        <v>4008345.66</v>
      </c>
      <c r="AJ197" s="7">
        <f t="shared" si="237"/>
        <v>2770744.42</v>
      </c>
      <c r="AK197" s="7">
        <f t="shared" si="237"/>
        <v>3184958.09</v>
      </c>
      <c r="AL197" s="7">
        <f t="shared" si="237"/>
        <v>3566182.55</v>
      </c>
      <c r="AM197" s="7">
        <f t="shared" si="237"/>
        <v>4622848.63</v>
      </c>
      <c r="AN197" s="7">
        <f t="shared" si="237"/>
        <v>4191227</v>
      </c>
      <c r="AO197" s="7">
        <f t="shared" si="237"/>
        <v>42793495.960000001</v>
      </c>
      <c r="AP197" s="7">
        <f t="shared" si="237"/>
        <v>859726682.28999996</v>
      </c>
      <c r="AQ197" s="7">
        <f t="shared" si="237"/>
        <v>3306838.52</v>
      </c>
      <c r="AR197" s="7">
        <f t="shared" si="237"/>
        <v>584570317.94000006</v>
      </c>
      <c r="AS197" s="7">
        <f t="shared" si="237"/>
        <v>67631158.019999996</v>
      </c>
      <c r="AT197" s="7">
        <f t="shared" si="237"/>
        <v>20762747.920000002</v>
      </c>
      <c r="AU197" s="7">
        <f t="shared" si="237"/>
        <v>3510761.73</v>
      </c>
      <c r="AV197" s="7">
        <f t="shared" si="237"/>
        <v>3908827.37</v>
      </c>
      <c r="AW197" s="7">
        <f t="shared" si="237"/>
        <v>3528261.17</v>
      </c>
      <c r="AX197" s="7">
        <f t="shared" si="237"/>
        <v>1329907.71</v>
      </c>
      <c r="AY197" s="7">
        <f t="shared" si="237"/>
        <v>4872541.2699999996</v>
      </c>
      <c r="AZ197" s="7">
        <f t="shared" si="237"/>
        <v>111840437.63</v>
      </c>
      <c r="BA197" s="7">
        <f t="shared" si="237"/>
        <v>81661909.450000003</v>
      </c>
      <c r="BB197" s="7">
        <f t="shared" si="237"/>
        <v>72428463.430000007</v>
      </c>
      <c r="BC197" s="7">
        <f t="shared" si="237"/>
        <v>273664953.64999998</v>
      </c>
      <c r="BD197" s="7">
        <f t="shared" si="237"/>
        <v>45767439.670000002</v>
      </c>
      <c r="BE197" s="7">
        <f t="shared" si="237"/>
        <v>13255326.43</v>
      </c>
      <c r="BF197" s="7">
        <f t="shared" si="237"/>
        <v>223448633.84</v>
      </c>
      <c r="BG197" s="7">
        <f t="shared" si="237"/>
        <v>10089611.99</v>
      </c>
      <c r="BH197" s="7">
        <f t="shared" si="237"/>
        <v>6228376.1799999997</v>
      </c>
      <c r="BI197" s="7">
        <f t="shared" si="237"/>
        <v>3546544.95</v>
      </c>
      <c r="BJ197" s="7">
        <f t="shared" si="237"/>
        <v>56831460.380000003</v>
      </c>
      <c r="BK197" s="7">
        <f t="shared" si="237"/>
        <v>253501918.31999999</v>
      </c>
      <c r="BL197" s="7">
        <f t="shared" si="237"/>
        <v>2943935.77</v>
      </c>
      <c r="BM197" s="7">
        <f t="shared" si="237"/>
        <v>3581106.41</v>
      </c>
      <c r="BN197" s="7">
        <f t="shared" si="237"/>
        <v>32238018.309999999</v>
      </c>
      <c r="BO197" s="7">
        <f t="shared" ref="BO197:DZ197" si="238">+BO52</f>
        <v>12438423.23</v>
      </c>
      <c r="BP197" s="7">
        <f t="shared" si="238"/>
        <v>3013252.93</v>
      </c>
      <c r="BQ197" s="7">
        <f t="shared" si="238"/>
        <v>59278065.789999999</v>
      </c>
      <c r="BR197" s="7">
        <f t="shared" si="238"/>
        <v>42799388.780000001</v>
      </c>
      <c r="BS197" s="7">
        <f t="shared" si="238"/>
        <v>11964248.42</v>
      </c>
      <c r="BT197" s="7">
        <f t="shared" si="238"/>
        <v>4888254.9400000004</v>
      </c>
      <c r="BU197" s="7">
        <f t="shared" si="238"/>
        <v>4794416.83</v>
      </c>
      <c r="BV197" s="7">
        <f t="shared" si="238"/>
        <v>12186100.23</v>
      </c>
      <c r="BW197" s="7">
        <f t="shared" si="238"/>
        <v>18840159.989999998</v>
      </c>
      <c r="BX197" s="7">
        <f t="shared" si="238"/>
        <v>1560548.63</v>
      </c>
      <c r="BY197" s="7">
        <f t="shared" si="238"/>
        <v>5472832.6200000001</v>
      </c>
      <c r="BZ197" s="7">
        <f t="shared" si="238"/>
        <v>2994285.99</v>
      </c>
      <c r="CA197" s="7">
        <f t="shared" si="238"/>
        <v>2673096.9</v>
      </c>
      <c r="CB197" s="7">
        <f t="shared" si="238"/>
        <v>744382881.95000005</v>
      </c>
      <c r="CC197" s="7">
        <f t="shared" si="238"/>
        <v>2815809.29</v>
      </c>
      <c r="CD197" s="7">
        <f t="shared" si="238"/>
        <v>947817.47</v>
      </c>
      <c r="CE197" s="7">
        <f t="shared" si="238"/>
        <v>2451173.09</v>
      </c>
      <c r="CF197" s="7">
        <f t="shared" si="238"/>
        <v>2212225.31</v>
      </c>
      <c r="CG197" s="7">
        <f t="shared" si="238"/>
        <v>2967854.68</v>
      </c>
      <c r="CH197" s="7">
        <f t="shared" si="238"/>
        <v>1912192.66</v>
      </c>
      <c r="CI197" s="7">
        <f t="shared" si="238"/>
        <v>6847607.8099999996</v>
      </c>
      <c r="CJ197" s="7">
        <f t="shared" si="238"/>
        <v>9688450.4199999999</v>
      </c>
      <c r="CK197" s="7">
        <f t="shared" si="238"/>
        <v>66512848.700000003</v>
      </c>
      <c r="CL197" s="7">
        <f t="shared" si="238"/>
        <v>13404933.109999999</v>
      </c>
      <c r="CM197" s="7">
        <f t="shared" si="238"/>
        <v>8770604.8599999994</v>
      </c>
      <c r="CN197" s="7">
        <f t="shared" si="238"/>
        <v>284882445.43000001</v>
      </c>
      <c r="CO197" s="7">
        <f t="shared" si="238"/>
        <v>135085459.63</v>
      </c>
      <c r="CP197" s="7">
        <f t="shared" si="238"/>
        <v>10476187.58</v>
      </c>
      <c r="CQ197" s="7">
        <f t="shared" si="238"/>
        <v>9843380.6099999994</v>
      </c>
      <c r="CR197" s="7">
        <f t="shared" si="238"/>
        <v>3083373.04</v>
      </c>
      <c r="CS197" s="7">
        <f t="shared" si="238"/>
        <v>4053324.85</v>
      </c>
      <c r="CT197" s="7">
        <f t="shared" si="238"/>
        <v>1921789.17</v>
      </c>
      <c r="CU197" s="7">
        <f t="shared" si="238"/>
        <v>5225866.8099999996</v>
      </c>
      <c r="CV197" s="7">
        <f t="shared" si="238"/>
        <v>879868.38</v>
      </c>
      <c r="CW197" s="7">
        <f t="shared" si="238"/>
        <v>2953331.67</v>
      </c>
      <c r="CX197" s="7">
        <f t="shared" si="238"/>
        <v>4943490.8600000003</v>
      </c>
      <c r="CY197" s="7">
        <f t="shared" si="238"/>
        <v>947511.26</v>
      </c>
      <c r="CZ197" s="7">
        <f t="shared" si="238"/>
        <v>19126722.670000002</v>
      </c>
      <c r="DA197" s="7">
        <f t="shared" si="238"/>
        <v>2832604.63</v>
      </c>
      <c r="DB197" s="7">
        <f t="shared" si="238"/>
        <v>3775643.33</v>
      </c>
      <c r="DC197" s="7">
        <f t="shared" si="238"/>
        <v>2482884.71</v>
      </c>
      <c r="DD197" s="7">
        <f t="shared" si="238"/>
        <v>2639832.21</v>
      </c>
      <c r="DE197" s="7">
        <f t="shared" si="238"/>
        <v>4436975.28</v>
      </c>
      <c r="DF197" s="7">
        <f t="shared" si="238"/>
        <v>194590474.65000001</v>
      </c>
      <c r="DG197" s="7">
        <f t="shared" si="238"/>
        <v>1671919.58</v>
      </c>
      <c r="DH197" s="7">
        <f t="shared" si="238"/>
        <v>18620226.140000001</v>
      </c>
      <c r="DI197" s="7">
        <f t="shared" si="238"/>
        <v>24194053.559999999</v>
      </c>
      <c r="DJ197" s="7">
        <f t="shared" si="238"/>
        <v>6780881.8600000003</v>
      </c>
      <c r="DK197" s="7">
        <f t="shared" si="238"/>
        <v>4798652.8600000003</v>
      </c>
      <c r="DL197" s="7">
        <f t="shared" si="238"/>
        <v>54770984.890000001</v>
      </c>
      <c r="DM197" s="7">
        <f t="shared" si="238"/>
        <v>3807340.58</v>
      </c>
      <c r="DN197" s="7">
        <f t="shared" si="238"/>
        <v>13692135.33</v>
      </c>
      <c r="DO197" s="7">
        <f t="shared" si="238"/>
        <v>29953416.579999998</v>
      </c>
      <c r="DP197" s="7">
        <f t="shared" si="238"/>
        <v>3111315.5</v>
      </c>
      <c r="DQ197" s="7">
        <f t="shared" si="238"/>
        <v>7276419.96</v>
      </c>
      <c r="DR197" s="7">
        <f t="shared" si="238"/>
        <v>14292407.029999999</v>
      </c>
      <c r="DS197" s="7">
        <f t="shared" si="238"/>
        <v>8233997.4699999997</v>
      </c>
      <c r="DT197" s="7">
        <f t="shared" si="238"/>
        <v>2763245.47</v>
      </c>
      <c r="DU197" s="7">
        <f t="shared" si="238"/>
        <v>4344862.26</v>
      </c>
      <c r="DV197" s="7">
        <f t="shared" si="238"/>
        <v>3124528.13</v>
      </c>
      <c r="DW197" s="7">
        <f t="shared" si="238"/>
        <v>4029914.07</v>
      </c>
      <c r="DX197" s="7">
        <f t="shared" si="238"/>
        <v>3117479.81</v>
      </c>
      <c r="DY197" s="7">
        <f t="shared" si="238"/>
        <v>4293922.6900000004</v>
      </c>
      <c r="DZ197" s="7">
        <f t="shared" si="238"/>
        <v>8404676.8100000005</v>
      </c>
      <c r="EA197" s="7">
        <f t="shared" ref="EA197:FX197" si="239">+EA52</f>
        <v>6568508.8700000001</v>
      </c>
      <c r="EB197" s="7">
        <f t="shared" si="239"/>
        <v>6054174.8899999997</v>
      </c>
      <c r="EC197" s="7">
        <f t="shared" si="239"/>
        <v>3648780.23</v>
      </c>
      <c r="ED197" s="7">
        <f t="shared" si="239"/>
        <v>19984637.969999999</v>
      </c>
      <c r="EE197" s="7">
        <f t="shared" si="239"/>
        <v>2818041.78</v>
      </c>
      <c r="EF197" s="7">
        <f t="shared" si="239"/>
        <v>14183383.390000001</v>
      </c>
      <c r="EG197" s="7">
        <f t="shared" si="239"/>
        <v>3388218.96</v>
      </c>
      <c r="EH197" s="7">
        <f t="shared" si="239"/>
        <v>3226075.15</v>
      </c>
      <c r="EI197" s="7">
        <f t="shared" si="239"/>
        <v>153158770.03999999</v>
      </c>
      <c r="EJ197" s="7">
        <f t="shared" si="239"/>
        <v>89860636.480000004</v>
      </c>
      <c r="EK197" s="7">
        <f t="shared" si="239"/>
        <v>6745728.2199999997</v>
      </c>
      <c r="EL197" s="7">
        <f t="shared" si="239"/>
        <v>4784837.3</v>
      </c>
      <c r="EM197" s="7">
        <f t="shared" si="239"/>
        <v>4539087.0999999996</v>
      </c>
      <c r="EN197" s="7">
        <f t="shared" si="239"/>
        <v>10877470.699999999</v>
      </c>
      <c r="EO197" s="7">
        <f t="shared" si="239"/>
        <v>4142254.05</v>
      </c>
      <c r="EP197" s="7">
        <f t="shared" si="239"/>
        <v>4633723.1500000004</v>
      </c>
      <c r="EQ197" s="7">
        <f t="shared" si="239"/>
        <v>25786600.809999999</v>
      </c>
      <c r="ER197" s="7">
        <f t="shared" si="239"/>
        <v>4065453.55</v>
      </c>
      <c r="ES197" s="7">
        <f t="shared" si="239"/>
        <v>2465924.0299999998</v>
      </c>
      <c r="ET197" s="7">
        <f t="shared" si="239"/>
        <v>3588103.27</v>
      </c>
      <c r="EU197" s="7">
        <f t="shared" si="239"/>
        <v>6651736.1100000003</v>
      </c>
      <c r="EV197" s="7">
        <f t="shared" si="239"/>
        <v>1605213.54</v>
      </c>
      <c r="EW197" s="7">
        <f t="shared" si="239"/>
        <v>11222355.869999999</v>
      </c>
      <c r="EX197" s="7">
        <f t="shared" si="239"/>
        <v>3164375.01</v>
      </c>
      <c r="EY197" s="7">
        <f t="shared" si="239"/>
        <v>9334691.9299999997</v>
      </c>
      <c r="EZ197" s="7">
        <f t="shared" si="239"/>
        <v>2298127.4700000002</v>
      </c>
      <c r="FA197" s="7">
        <f t="shared" si="239"/>
        <v>33540856.550000001</v>
      </c>
      <c r="FB197" s="7">
        <f t="shared" si="239"/>
        <v>4114263.6</v>
      </c>
      <c r="FC197" s="7">
        <f t="shared" si="239"/>
        <v>20088977.809999999</v>
      </c>
      <c r="FD197" s="7">
        <f t="shared" si="239"/>
        <v>4473809.7300000004</v>
      </c>
      <c r="FE197" s="7">
        <f t="shared" si="239"/>
        <v>1838739.82</v>
      </c>
      <c r="FF197" s="7">
        <f t="shared" si="239"/>
        <v>3208902.23</v>
      </c>
      <c r="FG197" s="7">
        <f t="shared" si="239"/>
        <v>2367149.6</v>
      </c>
      <c r="FH197" s="7">
        <f t="shared" si="239"/>
        <v>1648743.63</v>
      </c>
      <c r="FI197" s="7">
        <f t="shared" si="239"/>
        <v>17502013.280000001</v>
      </c>
      <c r="FJ197" s="7">
        <f t="shared" si="239"/>
        <v>17907851.670000002</v>
      </c>
      <c r="FK197" s="7">
        <f t="shared" si="239"/>
        <v>22673655.390000001</v>
      </c>
      <c r="FL197" s="7">
        <f t="shared" si="239"/>
        <v>64968370.969999999</v>
      </c>
      <c r="FM197" s="7">
        <f t="shared" si="239"/>
        <v>33437507.920000002</v>
      </c>
      <c r="FN197" s="7">
        <f t="shared" si="239"/>
        <v>204335026.75999999</v>
      </c>
      <c r="FO197" s="7">
        <f t="shared" si="239"/>
        <v>10722320.48</v>
      </c>
      <c r="FP197" s="7">
        <f t="shared" si="239"/>
        <v>21257731.5</v>
      </c>
      <c r="FQ197" s="7">
        <f t="shared" si="239"/>
        <v>9108633.5299999993</v>
      </c>
      <c r="FR197" s="7">
        <f t="shared" si="239"/>
        <v>2711352.46</v>
      </c>
      <c r="FS197" s="7">
        <f t="shared" si="239"/>
        <v>3048835.89</v>
      </c>
      <c r="FT197" s="7">
        <f t="shared" si="239"/>
        <v>1372966.5</v>
      </c>
      <c r="FU197" s="7">
        <f t="shared" si="239"/>
        <v>8853755.3200000003</v>
      </c>
      <c r="FV197" s="7">
        <f t="shared" si="239"/>
        <v>7092069.8600000003</v>
      </c>
      <c r="FW197" s="7">
        <f t="shared" si="239"/>
        <v>3002541.18</v>
      </c>
      <c r="FX197" s="7">
        <f t="shared" si="239"/>
        <v>1220576.27</v>
      </c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</row>
    <row r="198" spans="1:195" x14ac:dyDescent="0.2">
      <c r="A198" s="6" t="s">
        <v>724</v>
      </c>
      <c r="B198" s="7" t="s">
        <v>725</v>
      </c>
      <c r="C198" s="48">
        <f t="shared" ref="C198:BN198" si="240">C67</f>
        <v>0.02</v>
      </c>
      <c r="D198" s="48">
        <f t="shared" si="240"/>
        <v>0.02</v>
      </c>
      <c r="E198" s="48">
        <f t="shared" si="240"/>
        <v>0.02</v>
      </c>
      <c r="F198" s="48">
        <f t="shared" si="240"/>
        <v>0.02</v>
      </c>
      <c r="G198" s="48">
        <f t="shared" si="240"/>
        <v>0.02</v>
      </c>
      <c r="H198" s="48">
        <f t="shared" si="240"/>
        <v>0.02</v>
      </c>
      <c r="I198" s="48">
        <f t="shared" si="240"/>
        <v>0.02</v>
      </c>
      <c r="J198" s="48">
        <f t="shared" si="240"/>
        <v>0.02</v>
      </c>
      <c r="K198" s="48">
        <f t="shared" si="240"/>
        <v>0.02</v>
      </c>
      <c r="L198" s="48">
        <f t="shared" si="240"/>
        <v>0.02</v>
      </c>
      <c r="M198" s="48">
        <f t="shared" si="240"/>
        <v>0.02</v>
      </c>
      <c r="N198" s="48">
        <f t="shared" si="240"/>
        <v>0.02</v>
      </c>
      <c r="O198" s="48">
        <f t="shared" si="240"/>
        <v>0.02</v>
      </c>
      <c r="P198" s="48">
        <f t="shared" si="240"/>
        <v>0.02</v>
      </c>
      <c r="Q198" s="48">
        <f t="shared" si="240"/>
        <v>0.02</v>
      </c>
      <c r="R198" s="48">
        <f t="shared" si="240"/>
        <v>0.02</v>
      </c>
      <c r="S198" s="48">
        <f t="shared" si="240"/>
        <v>0.02</v>
      </c>
      <c r="T198" s="48">
        <f t="shared" si="240"/>
        <v>0.02</v>
      </c>
      <c r="U198" s="48">
        <f t="shared" si="240"/>
        <v>0.02</v>
      </c>
      <c r="V198" s="48">
        <f t="shared" si="240"/>
        <v>0.02</v>
      </c>
      <c r="W198" s="48">
        <f t="shared" si="240"/>
        <v>0.02</v>
      </c>
      <c r="X198" s="48">
        <f t="shared" si="240"/>
        <v>0.02</v>
      </c>
      <c r="Y198" s="48">
        <f t="shared" si="240"/>
        <v>0.02</v>
      </c>
      <c r="Z198" s="48">
        <f t="shared" si="240"/>
        <v>0.02</v>
      </c>
      <c r="AA198" s="48">
        <f t="shared" si="240"/>
        <v>0.02</v>
      </c>
      <c r="AB198" s="48">
        <f t="shared" si="240"/>
        <v>0.02</v>
      </c>
      <c r="AC198" s="48">
        <f t="shared" si="240"/>
        <v>0.02</v>
      </c>
      <c r="AD198" s="48">
        <f t="shared" si="240"/>
        <v>0.02</v>
      </c>
      <c r="AE198" s="48">
        <f t="shared" si="240"/>
        <v>0.02</v>
      </c>
      <c r="AF198" s="48">
        <f t="shared" si="240"/>
        <v>0.02</v>
      </c>
      <c r="AG198" s="48">
        <f t="shared" si="240"/>
        <v>0.02</v>
      </c>
      <c r="AH198" s="48">
        <f t="shared" si="240"/>
        <v>0.02</v>
      </c>
      <c r="AI198" s="48">
        <f t="shared" si="240"/>
        <v>0.02</v>
      </c>
      <c r="AJ198" s="48">
        <f t="shared" si="240"/>
        <v>0.02</v>
      </c>
      <c r="AK198" s="48">
        <f t="shared" si="240"/>
        <v>0.02</v>
      </c>
      <c r="AL198" s="48">
        <f t="shared" si="240"/>
        <v>0.02</v>
      </c>
      <c r="AM198" s="48">
        <f t="shared" si="240"/>
        <v>0.02</v>
      </c>
      <c r="AN198" s="48">
        <f t="shared" si="240"/>
        <v>0.02</v>
      </c>
      <c r="AO198" s="48">
        <f t="shared" si="240"/>
        <v>0.02</v>
      </c>
      <c r="AP198" s="48">
        <f t="shared" si="240"/>
        <v>0.02</v>
      </c>
      <c r="AQ198" s="48">
        <f t="shared" si="240"/>
        <v>0.02</v>
      </c>
      <c r="AR198" s="48">
        <f t="shared" si="240"/>
        <v>0.02</v>
      </c>
      <c r="AS198" s="48">
        <f t="shared" si="240"/>
        <v>0.02</v>
      </c>
      <c r="AT198" s="48">
        <f t="shared" si="240"/>
        <v>0.02</v>
      </c>
      <c r="AU198" s="48">
        <f t="shared" si="240"/>
        <v>0.02</v>
      </c>
      <c r="AV198" s="48">
        <f t="shared" si="240"/>
        <v>0.02</v>
      </c>
      <c r="AW198" s="48">
        <f t="shared" si="240"/>
        <v>0.02</v>
      </c>
      <c r="AX198" s="48">
        <f t="shared" si="240"/>
        <v>0.02</v>
      </c>
      <c r="AY198" s="48">
        <f t="shared" si="240"/>
        <v>0.02</v>
      </c>
      <c r="AZ198" s="93">
        <f t="shared" si="240"/>
        <v>0.02</v>
      </c>
      <c r="BA198" s="48">
        <f t="shared" si="240"/>
        <v>0.02</v>
      </c>
      <c r="BB198" s="48">
        <f t="shared" si="240"/>
        <v>0.02</v>
      </c>
      <c r="BC198" s="48">
        <f t="shared" si="240"/>
        <v>0.02</v>
      </c>
      <c r="BD198" s="48">
        <f t="shared" si="240"/>
        <v>0.02</v>
      </c>
      <c r="BE198" s="48">
        <f t="shared" si="240"/>
        <v>0.02</v>
      </c>
      <c r="BF198" s="48">
        <f t="shared" si="240"/>
        <v>0.02</v>
      </c>
      <c r="BG198" s="48">
        <f t="shared" si="240"/>
        <v>0.02</v>
      </c>
      <c r="BH198" s="48">
        <f t="shared" si="240"/>
        <v>0.02</v>
      </c>
      <c r="BI198" s="48">
        <f t="shared" si="240"/>
        <v>0.02</v>
      </c>
      <c r="BJ198" s="48">
        <f t="shared" si="240"/>
        <v>0.02</v>
      </c>
      <c r="BK198" s="48">
        <f t="shared" si="240"/>
        <v>0.02</v>
      </c>
      <c r="BL198" s="48">
        <f t="shared" si="240"/>
        <v>0.02</v>
      </c>
      <c r="BM198" s="48">
        <f t="shared" si="240"/>
        <v>0.02</v>
      </c>
      <c r="BN198" s="48">
        <f t="shared" si="240"/>
        <v>0.02</v>
      </c>
      <c r="BO198" s="48">
        <f t="shared" ref="BO198:DZ198" si="241">BO67</f>
        <v>0.02</v>
      </c>
      <c r="BP198" s="48">
        <f t="shared" si="241"/>
        <v>0.02</v>
      </c>
      <c r="BQ198" s="48">
        <f t="shared" si="241"/>
        <v>0.02</v>
      </c>
      <c r="BR198" s="48">
        <f t="shared" si="241"/>
        <v>0.02</v>
      </c>
      <c r="BS198" s="48">
        <f t="shared" si="241"/>
        <v>0.02</v>
      </c>
      <c r="BT198" s="48">
        <f t="shared" si="241"/>
        <v>0.02</v>
      </c>
      <c r="BU198" s="48">
        <f t="shared" si="241"/>
        <v>0.02</v>
      </c>
      <c r="BV198" s="48">
        <f t="shared" si="241"/>
        <v>0.02</v>
      </c>
      <c r="BW198" s="48">
        <f t="shared" si="241"/>
        <v>0.02</v>
      </c>
      <c r="BX198" s="48">
        <f t="shared" si="241"/>
        <v>0.02</v>
      </c>
      <c r="BY198" s="48">
        <f t="shared" si="241"/>
        <v>0.02</v>
      </c>
      <c r="BZ198" s="48">
        <f t="shared" si="241"/>
        <v>0.02</v>
      </c>
      <c r="CA198" s="48">
        <f t="shared" si="241"/>
        <v>0.02</v>
      </c>
      <c r="CB198" s="48">
        <f t="shared" si="241"/>
        <v>0.02</v>
      </c>
      <c r="CC198" s="48">
        <f t="shared" si="241"/>
        <v>0.02</v>
      </c>
      <c r="CD198" s="48">
        <f t="shared" si="241"/>
        <v>0.02</v>
      </c>
      <c r="CE198" s="48">
        <f t="shared" si="241"/>
        <v>0.02</v>
      </c>
      <c r="CF198" s="48">
        <f t="shared" si="241"/>
        <v>0.02</v>
      </c>
      <c r="CG198" s="48">
        <f t="shared" si="241"/>
        <v>0.02</v>
      </c>
      <c r="CH198" s="48">
        <f t="shared" si="241"/>
        <v>0.02</v>
      </c>
      <c r="CI198" s="48">
        <f t="shared" si="241"/>
        <v>0.02</v>
      </c>
      <c r="CJ198" s="48">
        <f t="shared" si="241"/>
        <v>0.02</v>
      </c>
      <c r="CK198" s="48">
        <f t="shared" si="241"/>
        <v>0.02</v>
      </c>
      <c r="CL198" s="48">
        <f t="shared" si="241"/>
        <v>0.02</v>
      </c>
      <c r="CM198" s="48">
        <f t="shared" si="241"/>
        <v>0.02</v>
      </c>
      <c r="CN198" s="48">
        <f t="shared" si="241"/>
        <v>0.02</v>
      </c>
      <c r="CO198" s="48">
        <f t="shared" si="241"/>
        <v>0.02</v>
      </c>
      <c r="CP198" s="48">
        <f t="shared" si="241"/>
        <v>0.02</v>
      </c>
      <c r="CQ198" s="48">
        <f t="shared" si="241"/>
        <v>0.02</v>
      </c>
      <c r="CR198" s="48">
        <f t="shared" si="241"/>
        <v>0.02</v>
      </c>
      <c r="CS198" s="48">
        <f t="shared" si="241"/>
        <v>0.02</v>
      </c>
      <c r="CT198" s="48">
        <f t="shared" si="241"/>
        <v>0.02</v>
      </c>
      <c r="CU198" s="48">
        <f t="shared" si="241"/>
        <v>0.02</v>
      </c>
      <c r="CV198" s="48">
        <f t="shared" si="241"/>
        <v>0.02</v>
      </c>
      <c r="CW198" s="48">
        <f t="shared" si="241"/>
        <v>0.02</v>
      </c>
      <c r="CX198" s="48">
        <f t="shared" si="241"/>
        <v>0.02</v>
      </c>
      <c r="CY198" s="48">
        <f t="shared" si="241"/>
        <v>0.02</v>
      </c>
      <c r="CZ198" s="48">
        <f t="shared" si="241"/>
        <v>0.02</v>
      </c>
      <c r="DA198" s="48">
        <f t="shared" si="241"/>
        <v>0.02</v>
      </c>
      <c r="DB198" s="48">
        <f t="shared" si="241"/>
        <v>0.02</v>
      </c>
      <c r="DC198" s="48">
        <f t="shared" si="241"/>
        <v>0.02</v>
      </c>
      <c r="DD198" s="48">
        <f t="shared" si="241"/>
        <v>0.02</v>
      </c>
      <c r="DE198" s="48">
        <f t="shared" si="241"/>
        <v>0.02</v>
      </c>
      <c r="DF198" s="48">
        <f t="shared" si="241"/>
        <v>0.02</v>
      </c>
      <c r="DG198" s="48">
        <f t="shared" si="241"/>
        <v>0.02</v>
      </c>
      <c r="DH198" s="48">
        <f t="shared" si="241"/>
        <v>0.02</v>
      </c>
      <c r="DI198" s="48">
        <f t="shared" si="241"/>
        <v>0.02</v>
      </c>
      <c r="DJ198" s="48">
        <f t="shared" si="241"/>
        <v>0.02</v>
      </c>
      <c r="DK198" s="48">
        <f t="shared" si="241"/>
        <v>0.02</v>
      </c>
      <c r="DL198" s="48">
        <f t="shared" si="241"/>
        <v>0.02</v>
      </c>
      <c r="DM198" s="48">
        <f t="shared" si="241"/>
        <v>0.02</v>
      </c>
      <c r="DN198" s="48">
        <f t="shared" si="241"/>
        <v>0.02</v>
      </c>
      <c r="DO198" s="48">
        <f t="shared" si="241"/>
        <v>0.02</v>
      </c>
      <c r="DP198" s="48">
        <f t="shared" si="241"/>
        <v>0.02</v>
      </c>
      <c r="DQ198" s="48">
        <f t="shared" si="241"/>
        <v>0.02</v>
      </c>
      <c r="DR198" s="48">
        <f t="shared" si="241"/>
        <v>0.02</v>
      </c>
      <c r="DS198" s="48">
        <f t="shared" si="241"/>
        <v>0.02</v>
      </c>
      <c r="DT198" s="48">
        <f t="shared" si="241"/>
        <v>0.02</v>
      </c>
      <c r="DU198" s="48">
        <f t="shared" si="241"/>
        <v>0.02</v>
      </c>
      <c r="DV198" s="48">
        <f t="shared" si="241"/>
        <v>0.02</v>
      </c>
      <c r="DW198" s="48">
        <f t="shared" si="241"/>
        <v>0.02</v>
      </c>
      <c r="DX198" s="48">
        <f t="shared" si="241"/>
        <v>0.02</v>
      </c>
      <c r="DY198" s="48">
        <f t="shared" si="241"/>
        <v>0.02</v>
      </c>
      <c r="DZ198" s="48">
        <f t="shared" si="241"/>
        <v>0.02</v>
      </c>
      <c r="EA198" s="48">
        <f t="shared" ref="EA198:FX198" si="242">EA67</f>
        <v>0.02</v>
      </c>
      <c r="EB198" s="48">
        <f t="shared" si="242"/>
        <v>0.02</v>
      </c>
      <c r="EC198" s="48">
        <f t="shared" si="242"/>
        <v>0.02</v>
      </c>
      <c r="ED198" s="48">
        <f t="shared" si="242"/>
        <v>0.02</v>
      </c>
      <c r="EE198" s="48">
        <f t="shared" si="242"/>
        <v>0.02</v>
      </c>
      <c r="EF198" s="48">
        <f t="shared" si="242"/>
        <v>0.02</v>
      </c>
      <c r="EG198" s="48">
        <f t="shared" si="242"/>
        <v>0.02</v>
      </c>
      <c r="EH198" s="48">
        <f t="shared" si="242"/>
        <v>0.02</v>
      </c>
      <c r="EI198" s="48">
        <f t="shared" si="242"/>
        <v>0.02</v>
      </c>
      <c r="EJ198" s="48">
        <f t="shared" si="242"/>
        <v>0.02</v>
      </c>
      <c r="EK198" s="48">
        <f t="shared" si="242"/>
        <v>0.02</v>
      </c>
      <c r="EL198" s="48">
        <f t="shared" si="242"/>
        <v>0.02</v>
      </c>
      <c r="EM198" s="48">
        <f t="shared" si="242"/>
        <v>0.02</v>
      </c>
      <c r="EN198" s="48">
        <f t="shared" si="242"/>
        <v>0.02</v>
      </c>
      <c r="EO198" s="48">
        <f t="shared" si="242"/>
        <v>0.02</v>
      </c>
      <c r="EP198" s="48">
        <f t="shared" si="242"/>
        <v>0.02</v>
      </c>
      <c r="EQ198" s="48">
        <f t="shared" si="242"/>
        <v>0.02</v>
      </c>
      <c r="ER198" s="48">
        <f t="shared" si="242"/>
        <v>0.02</v>
      </c>
      <c r="ES198" s="48">
        <f t="shared" si="242"/>
        <v>0.02</v>
      </c>
      <c r="ET198" s="48">
        <f t="shared" si="242"/>
        <v>0.02</v>
      </c>
      <c r="EU198" s="48">
        <f t="shared" si="242"/>
        <v>0.02</v>
      </c>
      <c r="EV198" s="48">
        <f t="shared" si="242"/>
        <v>0.02</v>
      </c>
      <c r="EW198" s="48">
        <f t="shared" si="242"/>
        <v>0.02</v>
      </c>
      <c r="EX198" s="48">
        <f t="shared" si="242"/>
        <v>0.02</v>
      </c>
      <c r="EY198" s="48">
        <f t="shared" si="242"/>
        <v>0.02</v>
      </c>
      <c r="EZ198" s="48">
        <f t="shared" si="242"/>
        <v>0.02</v>
      </c>
      <c r="FA198" s="48">
        <f t="shared" si="242"/>
        <v>0.02</v>
      </c>
      <c r="FB198" s="48">
        <f t="shared" si="242"/>
        <v>0.02</v>
      </c>
      <c r="FC198" s="48">
        <f t="shared" si="242"/>
        <v>0.02</v>
      </c>
      <c r="FD198" s="48">
        <f t="shared" si="242"/>
        <v>0.02</v>
      </c>
      <c r="FE198" s="48">
        <f t="shared" si="242"/>
        <v>0.02</v>
      </c>
      <c r="FF198" s="48">
        <f t="shared" si="242"/>
        <v>0.02</v>
      </c>
      <c r="FG198" s="48">
        <f t="shared" si="242"/>
        <v>0.02</v>
      </c>
      <c r="FH198" s="48">
        <f t="shared" si="242"/>
        <v>0.02</v>
      </c>
      <c r="FI198" s="48">
        <f t="shared" si="242"/>
        <v>0.02</v>
      </c>
      <c r="FJ198" s="48">
        <f t="shared" si="242"/>
        <v>0.02</v>
      </c>
      <c r="FK198" s="48">
        <f t="shared" si="242"/>
        <v>0.02</v>
      </c>
      <c r="FL198" s="48">
        <f t="shared" si="242"/>
        <v>0.02</v>
      </c>
      <c r="FM198" s="48">
        <f t="shared" si="242"/>
        <v>0.02</v>
      </c>
      <c r="FN198" s="48">
        <f t="shared" si="242"/>
        <v>0.02</v>
      </c>
      <c r="FO198" s="48">
        <f t="shared" si="242"/>
        <v>0.02</v>
      </c>
      <c r="FP198" s="48">
        <f t="shared" si="242"/>
        <v>0.02</v>
      </c>
      <c r="FQ198" s="48">
        <f t="shared" si="242"/>
        <v>0.02</v>
      </c>
      <c r="FR198" s="48">
        <f t="shared" si="242"/>
        <v>0.02</v>
      </c>
      <c r="FS198" s="48">
        <f t="shared" si="242"/>
        <v>0.02</v>
      </c>
      <c r="FT198" s="48">
        <f t="shared" si="242"/>
        <v>0.02</v>
      </c>
      <c r="FU198" s="48">
        <f t="shared" si="242"/>
        <v>0.02</v>
      </c>
      <c r="FV198" s="48">
        <f t="shared" si="242"/>
        <v>0.02</v>
      </c>
      <c r="FW198" s="48">
        <f t="shared" si="242"/>
        <v>0.02</v>
      </c>
      <c r="FX198" s="48">
        <f t="shared" si="242"/>
        <v>0.02</v>
      </c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</row>
    <row r="199" spans="1:195" x14ac:dyDescent="0.2">
      <c r="A199" s="6" t="s">
        <v>726</v>
      </c>
      <c r="B199" s="7" t="s">
        <v>727</v>
      </c>
      <c r="C199" s="33">
        <f t="shared" ref="C199:BN199" si="243">ROUND((C103-C22)/C22,4)</f>
        <v>-2.8899999999999999E-2</v>
      </c>
      <c r="D199" s="33">
        <f t="shared" si="243"/>
        <v>-8.5000000000000006E-3</v>
      </c>
      <c r="E199" s="33">
        <f t="shared" si="243"/>
        <v>-3.8399999999999997E-2</v>
      </c>
      <c r="F199" s="33">
        <f t="shared" si="243"/>
        <v>5.1299999999999998E-2</v>
      </c>
      <c r="G199" s="33">
        <f t="shared" si="243"/>
        <v>6.9599999999999995E-2</v>
      </c>
      <c r="H199" s="33">
        <f t="shared" si="243"/>
        <v>8.2400000000000001E-2</v>
      </c>
      <c r="I199" s="33">
        <f t="shared" si="243"/>
        <v>-2.7799999999999998E-2</v>
      </c>
      <c r="J199" s="33">
        <f t="shared" si="243"/>
        <v>-1.55E-2</v>
      </c>
      <c r="K199" s="33">
        <f t="shared" si="243"/>
        <v>-3.5900000000000001E-2</v>
      </c>
      <c r="L199" s="33">
        <f t="shared" si="243"/>
        <v>-2.5000000000000001E-2</v>
      </c>
      <c r="M199" s="33">
        <f t="shared" si="243"/>
        <v>-5.0999999999999997E-2</v>
      </c>
      <c r="N199" s="33">
        <f t="shared" si="243"/>
        <v>-5.7000000000000002E-3</v>
      </c>
      <c r="O199" s="33">
        <f t="shared" si="243"/>
        <v>-1.6199999999999999E-2</v>
      </c>
      <c r="P199" s="33">
        <f t="shared" si="243"/>
        <v>0.19170000000000001</v>
      </c>
      <c r="Q199" s="33">
        <f t="shared" si="243"/>
        <v>-1.4E-2</v>
      </c>
      <c r="R199" s="33">
        <f t="shared" si="243"/>
        <v>-2.41E-2</v>
      </c>
      <c r="S199" s="33">
        <f t="shared" si="243"/>
        <v>1.8200000000000001E-2</v>
      </c>
      <c r="T199" s="33">
        <f t="shared" si="243"/>
        <v>2.3599999999999999E-2</v>
      </c>
      <c r="U199" s="33">
        <f t="shared" si="243"/>
        <v>6.1899999999999997E-2</v>
      </c>
      <c r="V199" s="33">
        <f t="shared" si="243"/>
        <v>-2.9700000000000001E-2</v>
      </c>
      <c r="W199" s="33">
        <f t="shared" si="243"/>
        <v>8.5900000000000004E-2</v>
      </c>
      <c r="X199" s="33">
        <f t="shared" si="243"/>
        <v>0</v>
      </c>
      <c r="Y199" s="33">
        <f t="shared" si="243"/>
        <v>-0.65349999999999997</v>
      </c>
      <c r="Z199" s="33">
        <f t="shared" si="243"/>
        <v>-1.0999999999999999E-2</v>
      </c>
      <c r="AA199" s="33">
        <f t="shared" si="243"/>
        <v>1.0800000000000001E-2</v>
      </c>
      <c r="AB199" s="33">
        <f t="shared" si="243"/>
        <v>-3.1899999999999998E-2</v>
      </c>
      <c r="AC199" s="33">
        <f t="shared" si="243"/>
        <v>4.1000000000000003E-3</v>
      </c>
      <c r="AD199" s="33">
        <f t="shared" si="243"/>
        <v>4.8300000000000003E-2</v>
      </c>
      <c r="AE199" s="33">
        <f t="shared" si="243"/>
        <v>-1.5299999999999999E-2</v>
      </c>
      <c r="AF199" s="33">
        <f t="shared" si="243"/>
        <v>1.7100000000000001E-2</v>
      </c>
      <c r="AG199" s="33">
        <f t="shared" si="243"/>
        <v>-4.4999999999999998E-2</v>
      </c>
      <c r="AH199" s="33">
        <f t="shared" si="243"/>
        <v>-3.3E-3</v>
      </c>
      <c r="AI199" s="33">
        <f t="shared" si="243"/>
        <v>9.1000000000000004E-3</v>
      </c>
      <c r="AJ199" s="33">
        <f t="shared" si="243"/>
        <v>-7.0599999999999996E-2</v>
      </c>
      <c r="AK199" s="33">
        <f t="shared" si="243"/>
        <v>-1.9699999999999999E-2</v>
      </c>
      <c r="AL199" s="33">
        <f t="shared" si="243"/>
        <v>6.4999999999999997E-3</v>
      </c>
      <c r="AM199" s="33">
        <f t="shared" si="243"/>
        <v>-1.49E-2</v>
      </c>
      <c r="AN199" s="33">
        <f t="shared" si="243"/>
        <v>-1.12E-2</v>
      </c>
      <c r="AO199" s="33">
        <f t="shared" si="243"/>
        <v>-8.2000000000000007E-3</v>
      </c>
      <c r="AP199" s="33">
        <f t="shared" si="243"/>
        <v>-4.1999999999999997E-3</v>
      </c>
      <c r="AQ199" s="33">
        <f t="shared" si="243"/>
        <v>7.2400000000000006E-2</v>
      </c>
      <c r="AR199" s="33">
        <f t="shared" si="243"/>
        <v>1.3299999999999999E-2</v>
      </c>
      <c r="AS199" s="33">
        <f t="shared" si="243"/>
        <v>-4.8999999999999998E-3</v>
      </c>
      <c r="AT199" s="33">
        <f t="shared" si="243"/>
        <v>-1E-3</v>
      </c>
      <c r="AU199" s="33">
        <f t="shared" si="243"/>
        <v>7.0000000000000007E-2</v>
      </c>
      <c r="AV199" s="33">
        <f t="shared" si="243"/>
        <v>2.9899999999999999E-2</v>
      </c>
      <c r="AW199" s="33">
        <f t="shared" si="243"/>
        <v>1.37E-2</v>
      </c>
      <c r="AX199" s="33">
        <f t="shared" si="243"/>
        <v>0.1119</v>
      </c>
      <c r="AY199" s="33">
        <f t="shared" si="243"/>
        <v>-7.6E-3</v>
      </c>
      <c r="AZ199" s="93">
        <f t="shared" si="243"/>
        <v>0.13059999999999999</v>
      </c>
      <c r="BA199" s="33">
        <f t="shared" si="243"/>
        <v>-3.2000000000000002E-3</v>
      </c>
      <c r="BB199" s="33">
        <f t="shared" si="243"/>
        <v>-4.0000000000000002E-4</v>
      </c>
      <c r="BC199" s="33">
        <f t="shared" si="243"/>
        <v>-1.6799999999999999E-2</v>
      </c>
      <c r="BD199" s="33">
        <f t="shared" si="243"/>
        <v>-0.28860000000000002</v>
      </c>
      <c r="BE199" s="33">
        <f t="shared" si="243"/>
        <v>-1.9300000000000001E-2</v>
      </c>
      <c r="BF199" s="33">
        <f t="shared" si="243"/>
        <v>9.1999999999999998E-3</v>
      </c>
      <c r="BG199" s="33">
        <f t="shared" si="243"/>
        <v>-1.9E-3</v>
      </c>
      <c r="BH199" s="33">
        <f t="shared" si="243"/>
        <v>-2.5999999999999999E-2</v>
      </c>
      <c r="BI199" s="33">
        <f t="shared" si="243"/>
        <v>5.7000000000000002E-2</v>
      </c>
      <c r="BJ199" s="33">
        <f t="shared" si="243"/>
        <v>-6.9999999999999999E-4</v>
      </c>
      <c r="BK199" s="33">
        <f t="shared" si="243"/>
        <v>-1.14E-2</v>
      </c>
      <c r="BL199" s="33">
        <f t="shared" si="243"/>
        <v>-7.6999999999999999E-2</v>
      </c>
      <c r="BM199" s="33">
        <f t="shared" si="243"/>
        <v>8.1699999999999995E-2</v>
      </c>
      <c r="BN199" s="33">
        <f t="shared" si="243"/>
        <v>-2.01E-2</v>
      </c>
      <c r="BO199" s="33">
        <f t="shared" ref="BO199:DZ199" si="244">ROUND((BO103-BO22)/BO22,4)</f>
        <v>1.47E-2</v>
      </c>
      <c r="BP199" s="33">
        <f t="shared" si="244"/>
        <v>1.5900000000000001E-2</v>
      </c>
      <c r="BQ199" s="33">
        <f t="shared" si="244"/>
        <v>-2.5000000000000001E-3</v>
      </c>
      <c r="BR199" s="33">
        <f t="shared" si="244"/>
        <v>-9.9000000000000008E-3</v>
      </c>
      <c r="BS199" s="33">
        <f t="shared" si="244"/>
        <v>-3.0999999999999999E-3</v>
      </c>
      <c r="BT199" s="33">
        <f t="shared" si="244"/>
        <v>-1.44E-2</v>
      </c>
      <c r="BU199" s="33">
        <f t="shared" si="244"/>
        <v>-1.4500000000000001E-2</v>
      </c>
      <c r="BV199" s="33">
        <f t="shared" si="244"/>
        <v>-6.6E-3</v>
      </c>
      <c r="BW199" s="33">
        <f t="shared" si="244"/>
        <v>-3.8E-3</v>
      </c>
      <c r="BX199" s="33">
        <f t="shared" si="244"/>
        <v>-7.5399999999999995E-2</v>
      </c>
      <c r="BY199" s="33">
        <f t="shared" si="244"/>
        <v>-1.23E-2</v>
      </c>
      <c r="BZ199" s="33">
        <f t="shared" si="244"/>
        <v>-2.3599999999999999E-2</v>
      </c>
      <c r="CA199" s="33">
        <f t="shared" si="244"/>
        <v>-1.46E-2</v>
      </c>
      <c r="CB199" s="33">
        <f t="shared" si="244"/>
        <v>-3.0000000000000001E-3</v>
      </c>
      <c r="CC199" s="33">
        <f t="shared" si="244"/>
        <v>-1.7899999999999999E-2</v>
      </c>
      <c r="CD199" s="33">
        <f t="shared" si="244"/>
        <v>0.749</v>
      </c>
      <c r="CE199" s="33">
        <f t="shared" si="244"/>
        <v>-5.7000000000000002E-2</v>
      </c>
      <c r="CF199" s="33">
        <f t="shared" si="244"/>
        <v>2.4799999999999999E-2</v>
      </c>
      <c r="CG199" s="33">
        <f t="shared" si="244"/>
        <v>1.41E-2</v>
      </c>
      <c r="CH199" s="33">
        <f t="shared" si="244"/>
        <v>-5.4000000000000003E-3</v>
      </c>
      <c r="CI199" s="33">
        <f t="shared" si="244"/>
        <v>-1.0999999999999999E-2</v>
      </c>
      <c r="CJ199" s="33">
        <f t="shared" si="244"/>
        <v>-1.0200000000000001E-2</v>
      </c>
      <c r="CK199" s="33">
        <f t="shared" si="244"/>
        <v>-0.15909999999999999</v>
      </c>
      <c r="CL199" s="33">
        <f t="shared" si="244"/>
        <v>-8.0000000000000002E-3</v>
      </c>
      <c r="CM199" s="33">
        <f t="shared" si="244"/>
        <v>-4.3200000000000002E-2</v>
      </c>
      <c r="CN199" s="33">
        <f t="shared" si="244"/>
        <v>1.2999999999999999E-2</v>
      </c>
      <c r="CO199" s="33">
        <f t="shared" si="244"/>
        <v>-7.4999999999999997E-3</v>
      </c>
      <c r="CP199" s="33">
        <f t="shared" si="244"/>
        <v>-3.3E-3</v>
      </c>
      <c r="CQ199" s="33">
        <f t="shared" si="244"/>
        <v>-4.2500000000000003E-2</v>
      </c>
      <c r="CR199" s="33">
        <f t="shared" si="244"/>
        <v>6.0199999999999997E-2</v>
      </c>
      <c r="CS199" s="33">
        <f t="shared" si="244"/>
        <v>-2.2599999999999999E-2</v>
      </c>
      <c r="CT199" s="33">
        <f t="shared" si="244"/>
        <v>-2.0899999999999998E-2</v>
      </c>
      <c r="CU199" s="33">
        <f t="shared" si="244"/>
        <v>-0.15640000000000001</v>
      </c>
      <c r="CV199" s="33">
        <f t="shared" si="244"/>
        <v>0</v>
      </c>
      <c r="CW199" s="33">
        <f t="shared" si="244"/>
        <v>-1.2E-2</v>
      </c>
      <c r="CX199" s="33">
        <f t="shared" si="244"/>
        <v>-1.6199999999999999E-2</v>
      </c>
      <c r="CY199" s="33">
        <f t="shared" si="244"/>
        <v>0</v>
      </c>
      <c r="CZ199" s="33">
        <f t="shared" si="244"/>
        <v>-3.1800000000000002E-2</v>
      </c>
      <c r="DA199" s="33">
        <f t="shared" si="244"/>
        <v>7.5899999999999995E-2</v>
      </c>
      <c r="DB199" s="33">
        <f t="shared" si="244"/>
        <v>1.6000000000000001E-3</v>
      </c>
      <c r="DC199" s="33">
        <f t="shared" si="244"/>
        <v>-1.0999999999999999E-2</v>
      </c>
      <c r="DD199" s="33">
        <f t="shared" si="244"/>
        <v>-9.1000000000000004E-3</v>
      </c>
      <c r="DE199" s="33">
        <f t="shared" si="244"/>
        <v>-6.4399999999999999E-2</v>
      </c>
      <c r="DF199" s="33">
        <f t="shared" si="244"/>
        <v>-2.8999999999999998E-3</v>
      </c>
      <c r="DG199" s="33">
        <f t="shared" si="244"/>
        <v>-2.75E-2</v>
      </c>
      <c r="DH199" s="33">
        <f t="shared" si="244"/>
        <v>-1.2200000000000001E-2</v>
      </c>
      <c r="DI199" s="33">
        <f t="shared" si="244"/>
        <v>-2.0999999999999999E-3</v>
      </c>
      <c r="DJ199" s="33">
        <f t="shared" si="244"/>
        <v>1.03E-2</v>
      </c>
      <c r="DK199" s="33">
        <f t="shared" si="244"/>
        <v>4.7000000000000002E-3</v>
      </c>
      <c r="DL199" s="33">
        <f t="shared" si="244"/>
        <v>-5.0000000000000001E-3</v>
      </c>
      <c r="DM199" s="33">
        <f t="shared" si="244"/>
        <v>-1.11E-2</v>
      </c>
      <c r="DN199" s="33">
        <f t="shared" si="244"/>
        <v>-2.3900000000000001E-2</v>
      </c>
      <c r="DO199" s="33">
        <f t="shared" si="244"/>
        <v>4.0000000000000001E-3</v>
      </c>
      <c r="DP199" s="33">
        <f t="shared" si="244"/>
        <v>2.4299999999999999E-2</v>
      </c>
      <c r="DQ199" s="33">
        <f t="shared" si="244"/>
        <v>8.3400000000000002E-2</v>
      </c>
      <c r="DR199" s="33">
        <f t="shared" si="244"/>
        <v>-7.9000000000000008E-3</v>
      </c>
      <c r="DS199" s="33">
        <f t="shared" si="244"/>
        <v>-3.2800000000000003E-2</v>
      </c>
      <c r="DT199" s="33">
        <f t="shared" si="244"/>
        <v>-3.1899999999999998E-2</v>
      </c>
      <c r="DU199" s="33">
        <f t="shared" si="244"/>
        <v>-1.52E-2</v>
      </c>
      <c r="DV199" s="33">
        <f t="shared" si="244"/>
        <v>1.04E-2</v>
      </c>
      <c r="DW199" s="33">
        <f t="shared" si="244"/>
        <v>-3.1800000000000002E-2</v>
      </c>
      <c r="DX199" s="33">
        <f t="shared" si="244"/>
        <v>2.8E-3</v>
      </c>
      <c r="DY199" s="33">
        <f t="shared" si="244"/>
        <v>-2.3400000000000001E-2</v>
      </c>
      <c r="DZ199" s="33">
        <f t="shared" si="244"/>
        <v>-2.18E-2</v>
      </c>
      <c r="EA199" s="33">
        <f t="shared" ref="EA199:FX199" si="245">ROUND((EA103-EA22)/EA22,4)</f>
        <v>-3.0200000000000001E-2</v>
      </c>
      <c r="EB199" s="33">
        <f t="shared" si="245"/>
        <v>-6.8999999999999999E-3</v>
      </c>
      <c r="EC199" s="33">
        <f t="shared" si="245"/>
        <v>5.9999999999999995E-4</v>
      </c>
      <c r="ED199" s="33">
        <f t="shared" si="245"/>
        <v>-3.7000000000000002E-3</v>
      </c>
      <c r="EE199" s="33">
        <f t="shared" si="245"/>
        <v>-1.32E-2</v>
      </c>
      <c r="EF199" s="33">
        <f t="shared" si="245"/>
        <v>-1E-4</v>
      </c>
      <c r="EG199" s="33">
        <f t="shared" si="245"/>
        <v>-1.01E-2</v>
      </c>
      <c r="EH199" s="33">
        <f t="shared" si="245"/>
        <v>8.2000000000000007E-3</v>
      </c>
      <c r="EI199" s="33">
        <f t="shared" si="245"/>
        <v>-2.23E-2</v>
      </c>
      <c r="EJ199" s="33">
        <f t="shared" si="245"/>
        <v>-4.0000000000000001E-3</v>
      </c>
      <c r="EK199" s="33">
        <f t="shared" si="245"/>
        <v>-3.7000000000000002E-3</v>
      </c>
      <c r="EL199" s="33">
        <f t="shared" si="245"/>
        <v>-1.5900000000000001E-2</v>
      </c>
      <c r="EM199" s="33">
        <f t="shared" si="245"/>
        <v>-1.66E-2</v>
      </c>
      <c r="EN199" s="33">
        <f t="shared" si="245"/>
        <v>-4.5499999999999999E-2</v>
      </c>
      <c r="EO199" s="33">
        <f t="shared" si="245"/>
        <v>-2.6700000000000002E-2</v>
      </c>
      <c r="EP199" s="33">
        <f t="shared" si="245"/>
        <v>2.92E-2</v>
      </c>
      <c r="EQ199" s="48">
        <f t="shared" si="245"/>
        <v>-5.7999999999999996E-3</v>
      </c>
      <c r="ER199" s="33">
        <f t="shared" si="245"/>
        <v>-1.0500000000000001E-2</v>
      </c>
      <c r="ES199" s="33">
        <f t="shared" si="245"/>
        <v>5.91E-2</v>
      </c>
      <c r="ET199" s="33">
        <f t="shared" si="245"/>
        <v>1.38E-2</v>
      </c>
      <c r="EU199" s="33">
        <f t="shared" si="245"/>
        <v>-2.5999999999999999E-3</v>
      </c>
      <c r="EV199" s="33">
        <f t="shared" si="245"/>
        <v>3.61E-2</v>
      </c>
      <c r="EW199" s="33">
        <f t="shared" si="245"/>
        <v>-2.8E-3</v>
      </c>
      <c r="EX199" s="33">
        <f t="shared" si="245"/>
        <v>-5.11E-2</v>
      </c>
      <c r="EY199" s="33">
        <f t="shared" si="245"/>
        <v>-0.2354</v>
      </c>
      <c r="EZ199" s="33">
        <f t="shared" si="245"/>
        <v>9.1999999999999998E-3</v>
      </c>
      <c r="FA199" s="33">
        <f t="shared" si="245"/>
        <v>2.1600000000000001E-2</v>
      </c>
      <c r="FB199" s="33">
        <f t="shared" si="245"/>
        <v>-2.9999999999999997E-4</v>
      </c>
      <c r="FC199" s="33">
        <f t="shared" si="245"/>
        <v>-5.8099999999999999E-2</v>
      </c>
      <c r="FD199" s="33">
        <f t="shared" si="245"/>
        <v>2.8400000000000002E-2</v>
      </c>
      <c r="FE199" s="33">
        <f t="shared" si="245"/>
        <v>-1.6500000000000001E-2</v>
      </c>
      <c r="FF199" s="33">
        <f t="shared" si="245"/>
        <v>-3.1199999999999999E-2</v>
      </c>
      <c r="FG199" s="33">
        <f t="shared" si="245"/>
        <v>-5.04E-2</v>
      </c>
      <c r="FH199" s="33">
        <f t="shared" si="245"/>
        <v>-7.4899999999999994E-2</v>
      </c>
      <c r="FI199" s="33">
        <f t="shared" si="245"/>
        <v>-1.1299999999999999E-2</v>
      </c>
      <c r="FJ199" s="33">
        <f t="shared" si="245"/>
        <v>1.52E-2</v>
      </c>
      <c r="FK199" s="33">
        <f t="shared" si="245"/>
        <v>2.1000000000000001E-2</v>
      </c>
      <c r="FL199" s="33">
        <f t="shared" si="245"/>
        <v>7.9799999999999996E-2</v>
      </c>
      <c r="FM199" s="33">
        <f t="shared" si="245"/>
        <v>-3.3E-3</v>
      </c>
      <c r="FN199" s="33">
        <f t="shared" si="245"/>
        <v>2.0899999999999998E-2</v>
      </c>
      <c r="FO199" s="33">
        <f t="shared" si="245"/>
        <v>-4.1000000000000003E-3</v>
      </c>
      <c r="FP199" s="33">
        <f t="shared" si="245"/>
        <v>4.7100000000000003E-2</v>
      </c>
      <c r="FQ199" s="33">
        <f t="shared" si="245"/>
        <v>9.7100000000000006E-2</v>
      </c>
      <c r="FR199" s="33">
        <f t="shared" si="245"/>
        <v>5.0099999999999999E-2</v>
      </c>
      <c r="FS199" s="33">
        <f t="shared" si="245"/>
        <v>-3.09E-2</v>
      </c>
      <c r="FT199" s="33">
        <f t="shared" si="245"/>
        <v>-2.63E-2</v>
      </c>
      <c r="FU199" s="33">
        <f t="shared" si="245"/>
        <v>-1.18E-2</v>
      </c>
      <c r="FV199" s="33">
        <f t="shared" si="245"/>
        <v>1E-3</v>
      </c>
      <c r="FW199" s="33">
        <f t="shared" si="245"/>
        <v>-3.49E-2</v>
      </c>
      <c r="FX199" s="33">
        <f t="shared" si="245"/>
        <v>-3.7999999999999999E-2</v>
      </c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</row>
    <row r="200" spans="1:195" x14ac:dyDescent="0.2">
      <c r="A200" s="7"/>
      <c r="B200" s="7" t="s">
        <v>728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62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48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</row>
    <row r="201" spans="1:195" x14ac:dyDescent="0.2">
      <c r="A201" s="6" t="s">
        <v>729</v>
      </c>
      <c r="B201" s="7" t="s">
        <v>730</v>
      </c>
      <c r="C201" s="7">
        <f t="shared" ref="C201:BN201" si="246">ROUND((C197)*(1+C198+C199),2)</f>
        <v>82342761.5</v>
      </c>
      <c r="D201" s="7">
        <f t="shared" si="246"/>
        <v>387691433.85000002</v>
      </c>
      <c r="E201" s="7">
        <f t="shared" si="246"/>
        <v>67041440.229999997</v>
      </c>
      <c r="F201" s="7">
        <f t="shared" si="246"/>
        <v>187807906.38999999</v>
      </c>
      <c r="G201" s="7">
        <f t="shared" si="246"/>
        <v>12029993.560000001</v>
      </c>
      <c r="H201" s="7">
        <f t="shared" si="246"/>
        <v>10799272.42</v>
      </c>
      <c r="I201" s="7">
        <f t="shared" si="246"/>
        <v>92962118.519999996</v>
      </c>
      <c r="J201" s="7">
        <f t="shared" si="246"/>
        <v>22022228.399999999</v>
      </c>
      <c r="K201" s="7">
        <f t="shared" si="246"/>
        <v>3404311.09</v>
      </c>
      <c r="L201" s="7">
        <f t="shared" si="246"/>
        <v>24106405.800000001</v>
      </c>
      <c r="M201" s="7">
        <f t="shared" si="246"/>
        <v>13329700.119999999</v>
      </c>
      <c r="N201" s="7">
        <f t="shared" si="246"/>
        <v>508950050.13</v>
      </c>
      <c r="O201" s="7">
        <f t="shared" si="246"/>
        <v>130933410.62</v>
      </c>
      <c r="P201" s="7">
        <f t="shared" si="246"/>
        <v>4155438.03</v>
      </c>
      <c r="Q201" s="7">
        <f t="shared" si="246"/>
        <v>391673253.20999998</v>
      </c>
      <c r="R201" s="7">
        <f t="shared" si="246"/>
        <v>44224484.909999996</v>
      </c>
      <c r="S201" s="7">
        <f t="shared" si="246"/>
        <v>16384104.119999999</v>
      </c>
      <c r="T201" s="7">
        <f t="shared" si="246"/>
        <v>2413538.04</v>
      </c>
      <c r="U201" s="7">
        <f t="shared" si="246"/>
        <v>1146191.32</v>
      </c>
      <c r="V201" s="7">
        <f t="shared" si="246"/>
        <v>3467498.85</v>
      </c>
      <c r="W201" s="7">
        <f t="shared" si="246"/>
        <v>2447316.58</v>
      </c>
      <c r="X201" s="7">
        <f t="shared" si="246"/>
        <v>967305.95</v>
      </c>
      <c r="Y201" s="7">
        <f t="shared" si="246"/>
        <v>7819720.8899999997</v>
      </c>
      <c r="Z201" s="7">
        <f t="shared" si="246"/>
        <v>3078311.44</v>
      </c>
      <c r="AA201" s="7">
        <f t="shared" si="246"/>
        <v>288811199.41000003</v>
      </c>
      <c r="AB201" s="7">
        <f t="shared" si="246"/>
        <v>276671750.94</v>
      </c>
      <c r="AC201" s="7">
        <f t="shared" si="246"/>
        <v>9694669.2699999996</v>
      </c>
      <c r="AD201" s="7">
        <f t="shared" si="246"/>
        <v>13190810.52</v>
      </c>
      <c r="AE201" s="7">
        <f t="shared" si="246"/>
        <v>1764082.78</v>
      </c>
      <c r="AF201" s="7">
        <f t="shared" si="246"/>
        <v>2797139.57</v>
      </c>
      <c r="AG201" s="7">
        <f t="shared" si="246"/>
        <v>7080131.5300000003</v>
      </c>
      <c r="AH201" s="7">
        <f t="shared" si="246"/>
        <v>9858773.25</v>
      </c>
      <c r="AI201" s="7">
        <f t="shared" si="246"/>
        <v>4124988.52</v>
      </c>
      <c r="AJ201" s="7">
        <f t="shared" si="246"/>
        <v>2630544.75</v>
      </c>
      <c r="AK201" s="7">
        <f t="shared" si="246"/>
        <v>3185913.58</v>
      </c>
      <c r="AL201" s="7">
        <f t="shared" si="246"/>
        <v>3660686.39</v>
      </c>
      <c r="AM201" s="7">
        <f t="shared" si="246"/>
        <v>4646425.16</v>
      </c>
      <c r="AN201" s="7">
        <f t="shared" si="246"/>
        <v>4228109.8</v>
      </c>
      <c r="AO201" s="7">
        <f t="shared" si="246"/>
        <v>43298459.210000001</v>
      </c>
      <c r="AP201" s="7">
        <f t="shared" si="246"/>
        <v>873310363.87</v>
      </c>
      <c r="AQ201" s="7">
        <f t="shared" si="246"/>
        <v>3612390.4</v>
      </c>
      <c r="AR201" s="7">
        <f t="shared" si="246"/>
        <v>604036509.52999997</v>
      </c>
      <c r="AS201" s="7">
        <f t="shared" si="246"/>
        <v>68652388.510000005</v>
      </c>
      <c r="AT201" s="7">
        <f t="shared" si="246"/>
        <v>21157240.129999999</v>
      </c>
      <c r="AU201" s="7">
        <f t="shared" si="246"/>
        <v>3826730.29</v>
      </c>
      <c r="AV201" s="7">
        <f t="shared" si="246"/>
        <v>4103877.86</v>
      </c>
      <c r="AW201" s="7">
        <f t="shared" si="246"/>
        <v>3647163.57</v>
      </c>
      <c r="AX201" s="7">
        <f t="shared" si="246"/>
        <v>1505322.54</v>
      </c>
      <c r="AY201" s="7">
        <f t="shared" si="246"/>
        <v>4932960.78</v>
      </c>
      <c r="AZ201" s="7">
        <f t="shared" si="246"/>
        <v>128683607.54000001</v>
      </c>
      <c r="BA201" s="7">
        <f t="shared" si="246"/>
        <v>83033829.530000001</v>
      </c>
      <c r="BB201" s="7">
        <f t="shared" si="246"/>
        <v>73848061.310000002</v>
      </c>
      <c r="BC201" s="7">
        <f t="shared" si="246"/>
        <v>274540681.5</v>
      </c>
      <c r="BD201" s="7">
        <f t="shared" si="246"/>
        <v>33474305.370000001</v>
      </c>
      <c r="BE201" s="7">
        <f t="shared" si="246"/>
        <v>13264605.16</v>
      </c>
      <c r="BF201" s="7">
        <f t="shared" si="246"/>
        <v>229973333.94999999</v>
      </c>
      <c r="BG201" s="7">
        <f t="shared" si="246"/>
        <v>10272233.970000001</v>
      </c>
      <c r="BH201" s="7">
        <f t="shared" si="246"/>
        <v>6191005.9199999999</v>
      </c>
      <c r="BI201" s="7">
        <f t="shared" si="246"/>
        <v>3819628.91</v>
      </c>
      <c r="BJ201" s="7">
        <f t="shared" si="246"/>
        <v>57928307.57</v>
      </c>
      <c r="BK201" s="7">
        <f t="shared" si="246"/>
        <v>255682034.81999999</v>
      </c>
      <c r="BL201" s="7">
        <f t="shared" si="246"/>
        <v>2776131.43</v>
      </c>
      <c r="BM201" s="7">
        <f t="shared" si="246"/>
        <v>3945304.93</v>
      </c>
      <c r="BN201" s="7">
        <f t="shared" si="246"/>
        <v>32234794.510000002</v>
      </c>
      <c r="BO201" s="7">
        <f t="shared" ref="BO201:DZ201" si="247">ROUND((BO197)*(1+BO198+BO199),2)</f>
        <v>12870036.52</v>
      </c>
      <c r="BP201" s="7">
        <f t="shared" si="247"/>
        <v>3121428.71</v>
      </c>
      <c r="BQ201" s="7">
        <f t="shared" si="247"/>
        <v>60315431.939999998</v>
      </c>
      <c r="BR201" s="7">
        <f t="shared" si="247"/>
        <v>43231662.609999999</v>
      </c>
      <c r="BS201" s="7">
        <f t="shared" si="247"/>
        <v>12166444.220000001</v>
      </c>
      <c r="BT201" s="7">
        <f t="shared" si="247"/>
        <v>4915629.17</v>
      </c>
      <c r="BU201" s="7">
        <f t="shared" si="247"/>
        <v>4820786.12</v>
      </c>
      <c r="BV201" s="7">
        <f t="shared" si="247"/>
        <v>12349393.970000001</v>
      </c>
      <c r="BW201" s="7">
        <f t="shared" si="247"/>
        <v>19145370.579999998</v>
      </c>
      <c r="BX201" s="7">
        <f t="shared" si="247"/>
        <v>1474094.24</v>
      </c>
      <c r="BY201" s="7">
        <f t="shared" si="247"/>
        <v>5514973.4299999997</v>
      </c>
      <c r="BZ201" s="7">
        <f t="shared" si="247"/>
        <v>2983506.56</v>
      </c>
      <c r="CA201" s="7">
        <f t="shared" si="247"/>
        <v>2687531.62</v>
      </c>
      <c r="CB201" s="7">
        <f t="shared" si="247"/>
        <v>757037390.94000006</v>
      </c>
      <c r="CC201" s="7">
        <f t="shared" si="247"/>
        <v>2821722.49</v>
      </c>
      <c r="CD201" s="7">
        <f t="shared" si="247"/>
        <v>1676689.1</v>
      </c>
      <c r="CE201" s="7">
        <f t="shared" si="247"/>
        <v>2360479.69</v>
      </c>
      <c r="CF201" s="7">
        <f t="shared" si="247"/>
        <v>2311333</v>
      </c>
      <c r="CG201" s="7">
        <f t="shared" si="247"/>
        <v>3069058.52</v>
      </c>
      <c r="CH201" s="7">
        <f t="shared" si="247"/>
        <v>1940110.67</v>
      </c>
      <c r="CI201" s="7">
        <f t="shared" si="247"/>
        <v>6909236.2800000003</v>
      </c>
      <c r="CJ201" s="7">
        <f t="shared" si="247"/>
        <v>9783397.2300000004</v>
      </c>
      <c r="CK201" s="7">
        <f t="shared" si="247"/>
        <v>57260911.450000003</v>
      </c>
      <c r="CL201" s="7">
        <f t="shared" si="247"/>
        <v>13565792.310000001</v>
      </c>
      <c r="CM201" s="7">
        <f t="shared" si="247"/>
        <v>8567126.8300000001</v>
      </c>
      <c r="CN201" s="7">
        <f t="shared" si="247"/>
        <v>294283566.13</v>
      </c>
      <c r="CO201" s="7">
        <f t="shared" si="247"/>
        <v>136774027.88</v>
      </c>
      <c r="CP201" s="7">
        <f t="shared" si="247"/>
        <v>10651139.91</v>
      </c>
      <c r="CQ201" s="7">
        <f t="shared" si="247"/>
        <v>9621904.5500000007</v>
      </c>
      <c r="CR201" s="7">
        <f t="shared" si="247"/>
        <v>3330659.56</v>
      </c>
      <c r="CS201" s="7">
        <f t="shared" si="247"/>
        <v>4042786.21</v>
      </c>
      <c r="CT201" s="7">
        <f t="shared" si="247"/>
        <v>1920059.56</v>
      </c>
      <c r="CU201" s="7">
        <f t="shared" si="247"/>
        <v>4513058.58</v>
      </c>
      <c r="CV201" s="7">
        <f t="shared" si="247"/>
        <v>897465.75</v>
      </c>
      <c r="CW201" s="7">
        <f t="shared" si="247"/>
        <v>2976958.32</v>
      </c>
      <c r="CX201" s="7">
        <f t="shared" si="247"/>
        <v>4962276.13</v>
      </c>
      <c r="CY201" s="7">
        <f t="shared" si="247"/>
        <v>966461.49</v>
      </c>
      <c r="CZ201" s="7">
        <f t="shared" si="247"/>
        <v>18901027.34</v>
      </c>
      <c r="DA201" s="7">
        <f t="shared" si="247"/>
        <v>3104251.41</v>
      </c>
      <c r="DB201" s="7">
        <f t="shared" si="247"/>
        <v>3857197.23</v>
      </c>
      <c r="DC201" s="7">
        <f t="shared" si="247"/>
        <v>2505230.67</v>
      </c>
      <c r="DD201" s="7">
        <f t="shared" si="247"/>
        <v>2668606.38</v>
      </c>
      <c r="DE201" s="7">
        <f t="shared" si="247"/>
        <v>4239973.58</v>
      </c>
      <c r="DF201" s="7">
        <f t="shared" si="247"/>
        <v>197917971.77000001</v>
      </c>
      <c r="DG201" s="7">
        <f t="shared" si="247"/>
        <v>1659380.18</v>
      </c>
      <c r="DH201" s="7">
        <f t="shared" si="247"/>
        <v>18765463.899999999</v>
      </c>
      <c r="DI201" s="7">
        <f t="shared" si="247"/>
        <v>24627127.120000001</v>
      </c>
      <c r="DJ201" s="7">
        <f t="shared" si="247"/>
        <v>6986342.5800000001</v>
      </c>
      <c r="DK201" s="7">
        <f t="shared" si="247"/>
        <v>4917179.59</v>
      </c>
      <c r="DL201" s="7">
        <f t="shared" si="247"/>
        <v>55592549.659999996</v>
      </c>
      <c r="DM201" s="7">
        <f t="shared" si="247"/>
        <v>3841225.91</v>
      </c>
      <c r="DN201" s="7">
        <f t="shared" si="247"/>
        <v>13638736</v>
      </c>
      <c r="DO201" s="7">
        <f t="shared" si="247"/>
        <v>30672298.579999998</v>
      </c>
      <c r="DP201" s="7">
        <f t="shared" si="247"/>
        <v>3249146.78</v>
      </c>
      <c r="DQ201" s="7">
        <f t="shared" si="247"/>
        <v>8028801.7800000003</v>
      </c>
      <c r="DR201" s="7">
        <f t="shared" si="247"/>
        <v>14465345.16</v>
      </c>
      <c r="DS201" s="7">
        <f t="shared" si="247"/>
        <v>8128602.2999999998</v>
      </c>
      <c r="DT201" s="7">
        <f t="shared" si="247"/>
        <v>2730362.85</v>
      </c>
      <c r="DU201" s="7">
        <f t="shared" si="247"/>
        <v>4365717.5999999996</v>
      </c>
      <c r="DV201" s="7">
        <f t="shared" si="247"/>
        <v>3219513.79</v>
      </c>
      <c r="DW201" s="7">
        <f t="shared" si="247"/>
        <v>3982361.08</v>
      </c>
      <c r="DX201" s="7">
        <f t="shared" si="247"/>
        <v>3188558.35</v>
      </c>
      <c r="DY201" s="7">
        <f t="shared" si="247"/>
        <v>4279323.3499999996</v>
      </c>
      <c r="DZ201" s="7">
        <f t="shared" si="247"/>
        <v>8389548.3900000006</v>
      </c>
      <c r="EA201" s="7">
        <f t="shared" ref="EA201:FX201" si="248">ROUND((EA197)*(1+EA198+EA199),2)</f>
        <v>6501510.0800000001</v>
      </c>
      <c r="EB201" s="7">
        <f t="shared" si="248"/>
        <v>6133484.5800000001</v>
      </c>
      <c r="EC201" s="7">
        <f t="shared" si="248"/>
        <v>3723945.1</v>
      </c>
      <c r="ED201" s="7">
        <f t="shared" si="248"/>
        <v>20310387.57</v>
      </c>
      <c r="EE201" s="7">
        <f t="shared" si="248"/>
        <v>2837204.46</v>
      </c>
      <c r="EF201" s="7">
        <f t="shared" si="248"/>
        <v>14465632.720000001</v>
      </c>
      <c r="EG201" s="7">
        <f t="shared" si="248"/>
        <v>3421762.33</v>
      </c>
      <c r="EH201" s="7">
        <f t="shared" si="248"/>
        <v>3317050.47</v>
      </c>
      <c r="EI201" s="7">
        <f t="shared" si="248"/>
        <v>152806504.87</v>
      </c>
      <c r="EJ201" s="7">
        <f t="shared" si="248"/>
        <v>91298406.659999996</v>
      </c>
      <c r="EK201" s="7">
        <f t="shared" si="248"/>
        <v>6855683.5899999999</v>
      </c>
      <c r="EL201" s="7">
        <f t="shared" si="248"/>
        <v>4804455.13</v>
      </c>
      <c r="EM201" s="7">
        <f t="shared" si="248"/>
        <v>4554520</v>
      </c>
      <c r="EN201" s="7">
        <f t="shared" si="248"/>
        <v>10600095.199999999</v>
      </c>
      <c r="EO201" s="7">
        <f t="shared" si="248"/>
        <v>4114500.95</v>
      </c>
      <c r="EP201" s="7">
        <f t="shared" si="248"/>
        <v>4861702.33</v>
      </c>
      <c r="EQ201" s="7">
        <f t="shared" si="248"/>
        <v>26152770.539999999</v>
      </c>
      <c r="ER201" s="7">
        <f t="shared" si="248"/>
        <v>4104075.36</v>
      </c>
      <c r="ES201" s="7">
        <f t="shared" si="248"/>
        <v>2660978.62</v>
      </c>
      <c r="ET201" s="7">
        <f t="shared" si="248"/>
        <v>3709381.16</v>
      </c>
      <c r="EU201" s="7">
        <f t="shared" si="248"/>
        <v>6767476.3200000003</v>
      </c>
      <c r="EV201" s="7">
        <f t="shared" si="248"/>
        <v>1695266.02</v>
      </c>
      <c r="EW201" s="7">
        <f t="shared" si="248"/>
        <v>11415380.390000001</v>
      </c>
      <c r="EX201" s="7">
        <f t="shared" si="248"/>
        <v>3065962.95</v>
      </c>
      <c r="EY201" s="7">
        <f t="shared" si="248"/>
        <v>7323999.29</v>
      </c>
      <c r="EZ201" s="7">
        <f t="shared" si="248"/>
        <v>2365232.79</v>
      </c>
      <c r="FA201" s="7">
        <f t="shared" si="248"/>
        <v>34936156.18</v>
      </c>
      <c r="FB201" s="7">
        <f t="shared" si="248"/>
        <v>4195314.59</v>
      </c>
      <c r="FC201" s="7">
        <f t="shared" si="248"/>
        <v>19323587.760000002</v>
      </c>
      <c r="FD201" s="7">
        <f t="shared" si="248"/>
        <v>4690342.12</v>
      </c>
      <c r="FE201" s="7">
        <f t="shared" si="248"/>
        <v>1845175.41</v>
      </c>
      <c r="FF201" s="7">
        <f t="shared" si="248"/>
        <v>3172962.53</v>
      </c>
      <c r="FG201" s="7">
        <f t="shared" si="248"/>
        <v>2295188.25</v>
      </c>
      <c r="FH201" s="7">
        <f t="shared" si="248"/>
        <v>1558227.6</v>
      </c>
      <c r="FI201" s="7">
        <f t="shared" si="248"/>
        <v>17654280.800000001</v>
      </c>
      <c r="FJ201" s="7">
        <f t="shared" si="248"/>
        <v>18538208.050000001</v>
      </c>
      <c r="FK201" s="7">
        <f t="shared" si="248"/>
        <v>23603275.260000002</v>
      </c>
      <c r="FL201" s="7">
        <f t="shared" si="248"/>
        <v>71452214.390000001</v>
      </c>
      <c r="FM201" s="7">
        <f t="shared" si="248"/>
        <v>33995914.299999997</v>
      </c>
      <c r="FN201" s="7">
        <f t="shared" si="248"/>
        <v>212692329.34999999</v>
      </c>
      <c r="FO201" s="7">
        <f t="shared" si="248"/>
        <v>10892805.380000001</v>
      </c>
      <c r="FP201" s="7">
        <f t="shared" si="248"/>
        <v>22684125.280000001</v>
      </c>
      <c r="FQ201" s="7">
        <f t="shared" si="248"/>
        <v>10175254.52</v>
      </c>
      <c r="FR201" s="7">
        <f t="shared" si="248"/>
        <v>2901418.27</v>
      </c>
      <c r="FS201" s="7">
        <f t="shared" si="248"/>
        <v>3015603.58</v>
      </c>
      <c r="FT201" s="7">
        <f t="shared" si="248"/>
        <v>1364316.81</v>
      </c>
      <c r="FU201" s="7">
        <f t="shared" si="248"/>
        <v>8926356.1099999994</v>
      </c>
      <c r="FV201" s="7">
        <f t="shared" si="248"/>
        <v>7241003.3300000001</v>
      </c>
      <c r="FW201" s="7">
        <f t="shared" si="248"/>
        <v>2957803.32</v>
      </c>
      <c r="FX201" s="7">
        <f t="shared" si="248"/>
        <v>1198605.8999999999</v>
      </c>
      <c r="FY201" s="33"/>
      <c r="FZ201" s="7">
        <f>SUM(C201:FX201)</f>
        <v>8412234278.720005</v>
      </c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</row>
    <row r="202" spans="1:195" x14ac:dyDescent="0.2">
      <c r="A202" s="7"/>
      <c r="B202" s="7" t="s">
        <v>731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48"/>
      <c r="GC202" s="48"/>
      <c r="GD202" s="48"/>
      <c r="GE202" s="48"/>
      <c r="GF202" s="48"/>
      <c r="GG202" s="7"/>
      <c r="GH202" s="7"/>
      <c r="GI202" s="7"/>
      <c r="GJ202" s="7"/>
      <c r="GK202" s="7"/>
      <c r="GL202" s="7"/>
      <c r="GM202" s="7"/>
    </row>
    <row r="203" spans="1:195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</row>
    <row r="204" spans="1:195" ht="15.75" x14ac:dyDescent="0.25">
      <c r="A204" s="7"/>
      <c r="B204" s="44" t="s">
        <v>732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</row>
    <row r="205" spans="1:195" x14ac:dyDescent="0.2">
      <c r="A205" s="6" t="s">
        <v>733</v>
      </c>
      <c r="B205" s="7" t="s">
        <v>734</v>
      </c>
      <c r="C205" s="7">
        <f t="shared" ref="C205:BN205" si="249">ROUND(C39,2)</f>
        <v>9065.34</v>
      </c>
      <c r="D205" s="7">
        <f t="shared" si="249"/>
        <v>9065.34</v>
      </c>
      <c r="E205" s="7">
        <f t="shared" si="249"/>
        <v>9065.34</v>
      </c>
      <c r="F205" s="7">
        <f t="shared" si="249"/>
        <v>9065.34</v>
      </c>
      <c r="G205" s="7">
        <f t="shared" si="249"/>
        <v>9065.34</v>
      </c>
      <c r="H205" s="7">
        <f t="shared" si="249"/>
        <v>9065.34</v>
      </c>
      <c r="I205" s="7">
        <f t="shared" si="249"/>
        <v>9065.34</v>
      </c>
      <c r="J205" s="7">
        <f t="shared" si="249"/>
        <v>9065.34</v>
      </c>
      <c r="K205" s="7">
        <f t="shared" si="249"/>
        <v>9065.34</v>
      </c>
      <c r="L205" s="7">
        <f t="shared" si="249"/>
        <v>9065.34</v>
      </c>
      <c r="M205" s="7">
        <f t="shared" si="249"/>
        <v>9065.34</v>
      </c>
      <c r="N205" s="7">
        <f t="shared" si="249"/>
        <v>9065.34</v>
      </c>
      <c r="O205" s="7">
        <f t="shared" si="249"/>
        <v>9065.34</v>
      </c>
      <c r="P205" s="7">
        <f t="shared" si="249"/>
        <v>9065.34</v>
      </c>
      <c r="Q205" s="7">
        <f t="shared" si="249"/>
        <v>9065.34</v>
      </c>
      <c r="R205" s="7">
        <f t="shared" si="249"/>
        <v>9065.34</v>
      </c>
      <c r="S205" s="7">
        <f t="shared" si="249"/>
        <v>9065.34</v>
      </c>
      <c r="T205" s="7">
        <f t="shared" si="249"/>
        <v>9065.34</v>
      </c>
      <c r="U205" s="7">
        <f t="shared" si="249"/>
        <v>9065.34</v>
      </c>
      <c r="V205" s="7">
        <f t="shared" si="249"/>
        <v>9065.34</v>
      </c>
      <c r="W205" s="7">
        <f t="shared" si="249"/>
        <v>9065.34</v>
      </c>
      <c r="X205" s="7">
        <f t="shared" si="249"/>
        <v>9065.34</v>
      </c>
      <c r="Y205" s="7">
        <f t="shared" si="249"/>
        <v>9065.34</v>
      </c>
      <c r="Z205" s="7">
        <f t="shared" si="249"/>
        <v>9065.34</v>
      </c>
      <c r="AA205" s="7">
        <f t="shared" si="249"/>
        <v>9065.34</v>
      </c>
      <c r="AB205" s="7">
        <f t="shared" si="249"/>
        <v>9065.34</v>
      </c>
      <c r="AC205" s="7">
        <f t="shared" si="249"/>
        <v>9065.34</v>
      </c>
      <c r="AD205" s="7">
        <f t="shared" si="249"/>
        <v>9065.34</v>
      </c>
      <c r="AE205" s="7">
        <f t="shared" si="249"/>
        <v>9065.34</v>
      </c>
      <c r="AF205" s="7">
        <f t="shared" si="249"/>
        <v>9065.34</v>
      </c>
      <c r="AG205" s="7">
        <f t="shared" si="249"/>
        <v>9065.34</v>
      </c>
      <c r="AH205" s="7">
        <f t="shared" si="249"/>
        <v>9065.34</v>
      </c>
      <c r="AI205" s="7">
        <f t="shared" si="249"/>
        <v>9065.34</v>
      </c>
      <c r="AJ205" s="7">
        <f t="shared" si="249"/>
        <v>9065.34</v>
      </c>
      <c r="AK205" s="7">
        <f t="shared" si="249"/>
        <v>9065.34</v>
      </c>
      <c r="AL205" s="7">
        <f t="shared" si="249"/>
        <v>9065.34</v>
      </c>
      <c r="AM205" s="7">
        <f t="shared" si="249"/>
        <v>9065.34</v>
      </c>
      <c r="AN205" s="7">
        <f t="shared" si="249"/>
        <v>9065.34</v>
      </c>
      <c r="AO205" s="7">
        <f t="shared" si="249"/>
        <v>9065.34</v>
      </c>
      <c r="AP205" s="7">
        <f t="shared" si="249"/>
        <v>9065.34</v>
      </c>
      <c r="AQ205" s="7">
        <f t="shared" si="249"/>
        <v>9065.34</v>
      </c>
      <c r="AR205" s="7">
        <f t="shared" si="249"/>
        <v>9065.34</v>
      </c>
      <c r="AS205" s="7">
        <f t="shared" si="249"/>
        <v>9065.34</v>
      </c>
      <c r="AT205" s="7">
        <f t="shared" si="249"/>
        <v>9065.34</v>
      </c>
      <c r="AU205" s="7">
        <f t="shared" si="249"/>
        <v>9065.34</v>
      </c>
      <c r="AV205" s="7">
        <f t="shared" si="249"/>
        <v>9065.34</v>
      </c>
      <c r="AW205" s="7">
        <f t="shared" si="249"/>
        <v>9065.34</v>
      </c>
      <c r="AX205" s="7">
        <f t="shared" si="249"/>
        <v>9065.34</v>
      </c>
      <c r="AY205" s="7">
        <f t="shared" si="249"/>
        <v>9065.34</v>
      </c>
      <c r="AZ205" s="7">
        <f t="shared" si="249"/>
        <v>9065.34</v>
      </c>
      <c r="BA205" s="7">
        <f t="shared" si="249"/>
        <v>9065.34</v>
      </c>
      <c r="BB205" s="7">
        <f t="shared" si="249"/>
        <v>9065.34</v>
      </c>
      <c r="BC205" s="7">
        <f t="shared" si="249"/>
        <v>9065.34</v>
      </c>
      <c r="BD205" s="7">
        <f t="shared" si="249"/>
        <v>9065.34</v>
      </c>
      <c r="BE205" s="7">
        <f t="shared" si="249"/>
        <v>9065.34</v>
      </c>
      <c r="BF205" s="7">
        <f t="shared" si="249"/>
        <v>9065.34</v>
      </c>
      <c r="BG205" s="7">
        <f t="shared" si="249"/>
        <v>9065.34</v>
      </c>
      <c r="BH205" s="7">
        <f t="shared" si="249"/>
        <v>9065.34</v>
      </c>
      <c r="BI205" s="7">
        <f t="shared" si="249"/>
        <v>9065.34</v>
      </c>
      <c r="BJ205" s="7">
        <f t="shared" si="249"/>
        <v>9065.34</v>
      </c>
      <c r="BK205" s="7">
        <f t="shared" si="249"/>
        <v>9065.34</v>
      </c>
      <c r="BL205" s="7">
        <f t="shared" si="249"/>
        <v>9065.34</v>
      </c>
      <c r="BM205" s="7">
        <f t="shared" si="249"/>
        <v>9065.34</v>
      </c>
      <c r="BN205" s="7">
        <f t="shared" si="249"/>
        <v>9065.34</v>
      </c>
      <c r="BO205" s="7">
        <f t="shared" ref="BO205:DZ205" si="250">ROUND(BO39,2)</f>
        <v>9065.34</v>
      </c>
      <c r="BP205" s="7">
        <f t="shared" si="250"/>
        <v>9065.34</v>
      </c>
      <c r="BQ205" s="7">
        <f t="shared" si="250"/>
        <v>9065.34</v>
      </c>
      <c r="BR205" s="7">
        <f t="shared" si="250"/>
        <v>9065.34</v>
      </c>
      <c r="BS205" s="7">
        <f t="shared" si="250"/>
        <v>9065.34</v>
      </c>
      <c r="BT205" s="7">
        <f t="shared" si="250"/>
        <v>9065.34</v>
      </c>
      <c r="BU205" s="7">
        <f t="shared" si="250"/>
        <v>9065.34</v>
      </c>
      <c r="BV205" s="7">
        <f t="shared" si="250"/>
        <v>9065.34</v>
      </c>
      <c r="BW205" s="7">
        <f t="shared" si="250"/>
        <v>9065.34</v>
      </c>
      <c r="BX205" s="7">
        <f t="shared" si="250"/>
        <v>9065.34</v>
      </c>
      <c r="BY205" s="7">
        <f t="shared" si="250"/>
        <v>9065.34</v>
      </c>
      <c r="BZ205" s="7">
        <f t="shared" si="250"/>
        <v>9065.34</v>
      </c>
      <c r="CA205" s="7">
        <f t="shared" si="250"/>
        <v>9065.34</v>
      </c>
      <c r="CB205" s="7">
        <f t="shared" si="250"/>
        <v>9065.34</v>
      </c>
      <c r="CC205" s="7">
        <f t="shared" si="250"/>
        <v>9065.34</v>
      </c>
      <c r="CD205" s="7">
        <f t="shared" si="250"/>
        <v>9065.34</v>
      </c>
      <c r="CE205" s="7">
        <f t="shared" si="250"/>
        <v>9065.34</v>
      </c>
      <c r="CF205" s="7">
        <f t="shared" si="250"/>
        <v>9065.34</v>
      </c>
      <c r="CG205" s="7">
        <f t="shared" si="250"/>
        <v>9065.34</v>
      </c>
      <c r="CH205" s="7">
        <f t="shared" si="250"/>
        <v>9065.34</v>
      </c>
      <c r="CI205" s="7">
        <f t="shared" si="250"/>
        <v>9065.34</v>
      </c>
      <c r="CJ205" s="7">
        <f t="shared" si="250"/>
        <v>9065.34</v>
      </c>
      <c r="CK205" s="7">
        <f t="shared" si="250"/>
        <v>9065.34</v>
      </c>
      <c r="CL205" s="7">
        <f t="shared" si="250"/>
        <v>9065.34</v>
      </c>
      <c r="CM205" s="7">
        <f t="shared" si="250"/>
        <v>9065.34</v>
      </c>
      <c r="CN205" s="7">
        <f t="shared" si="250"/>
        <v>9065.34</v>
      </c>
      <c r="CO205" s="7">
        <f t="shared" si="250"/>
        <v>9065.34</v>
      </c>
      <c r="CP205" s="7">
        <f t="shared" si="250"/>
        <v>9065.34</v>
      </c>
      <c r="CQ205" s="7">
        <f t="shared" si="250"/>
        <v>9065.34</v>
      </c>
      <c r="CR205" s="7">
        <f t="shared" si="250"/>
        <v>9065.34</v>
      </c>
      <c r="CS205" s="7">
        <f t="shared" si="250"/>
        <v>9065.34</v>
      </c>
      <c r="CT205" s="7">
        <f t="shared" si="250"/>
        <v>9065.34</v>
      </c>
      <c r="CU205" s="7">
        <f t="shared" si="250"/>
        <v>9065.34</v>
      </c>
      <c r="CV205" s="7">
        <f t="shared" si="250"/>
        <v>9065.34</v>
      </c>
      <c r="CW205" s="7">
        <f t="shared" si="250"/>
        <v>9065.34</v>
      </c>
      <c r="CX205" s="7">
        <f t="shared" si="250"/>
        <v>9065.34</v>
      </c>
      <c r="CY205" s="7">
        <f t="shared" si="250"/>
        <v>9065.34</v>
      </c>
      <c r="CZ205" s="7">
        <f t="shared" si="250"/>
        <v>9065.34</v>
      </c>
      <c r="DA205" s="7">
        <f t="shared" si="250"/>
        <v>9065.34</v>
      </c>
      <c r="DB205" s="7">
        <f t="shared" si="250"/>
        <v>9065.34</v>
      </c>
      <c r="DC205" s="7">
        <f t="shared" si="250"/>
        <v>9065.34</v>
      </c>
      <c r="DD205" s="7">
        <f t="shared" si="250"/>
        <v>9065.34</v>
      </c>
      <c r="DE205" s="7">
        <f t="shared" si="250"/>
        <v>9065.34</v>
      </c>
      <c r="DF205" s="7">
        <f t="shared" si="250"/>
        <v>9065.34</v>
      </c>
      <c r="DG205" s="7">
        <f t="shared" si="250"/>
        <v>9065.34</v>
      </c>
      <c r="DH205" s="7">
        <f t="shared" si="250"/>
        <v>9065.34</v>
      </c>
      <c r="DI205" s="7">
        <f t="shared" si="250"/>
        <v>9065.34</v>
      </c>
      <c r="DJ205" s="7">
        <f t="shared" si="250"/>
        <v>9065.34</v>
      </c>
      <c r="DK205" s="7">
        <f t="shared" si="250"/>
        <v>9065.34</v>
      </c>
      <c r="DL205" s="7">
        <f t="shared" si="250"/>
        <v>9065.34</v>
      </c>
      <c r="DM205" s="7">
        <f t="shared" si="250"/>
        <v>9065.34</v>
      </c>
      <c r="DN205" s="7">
        <f t="shared" si="250"/>
        <v>9065.34</v>
      </c>
      <c r="DO205" s="7">
        <f t="shared" si="250"/>
        <v>9065.34</v>
      </c>
      <c r="DP205" s="7">
        <f t="shared" si="250"/>
        <v>9065.34</v>
      </c>
      <c r="DQ205" s="7">
        <f t="shared" si="250"/>
        <v>9065.34</v>
      </c>
      <c r="DR205" s="7">
        <f t="shared" si="250"/>
        <v>9065.34</v>
      </c>
      <c r="DS205" s="7">
        <f t="shared" si="250"/>
        <v>9065.34</v>
      </c>
      <c r="DT205" s="7">
        <f t="shared" si="250"/>
        <v>9065.34</v>
      </c>
      <c r="DU205" s="7">
        <f t="shared" si="250"/>
        <v>9065.34</v>
      </c>
      <c r="DV205" s="7">
        <f t="shared" si="250"/>
        <v>9065.34</v>
      </c>
      <c r="DW205" s="7">
        <f t="shared" si="250"/>
        <v>9065.34</v>
      </c>
      <c r="DX205" s="7">
        <f t="shared" si="250"/>
        <v>9065.34</v>
      </c>
      <c r="DY205" s="7">
        <f t="shared" si="250"/>
        <v>9065.34</v>
      </c>
      <c r="DZ205" s="7">
        <f t="shared" si="250"/>
        <v>9065.34</v>
      </c>
      <c r="EA205" s="7">
        <f t="shared" ref="EA205:FX205" si="251">ROUND(EA39,2)</f>
        <v>9065.34</v>
      </c>
      <c r="EB205" s="7">
        <f t="shared" si="251"/>
        <v>9065.34</v>
      </c>
      <c r="EC205" s="7">
        <f t="shared" si="251"/>
        <v>9065.34</v>
      </c>
      <c r="ED205" s="7">
        <f t="shared" si="251"/>
        <v>9065.34</v>
      </c>
      <c r="EE205" s="7">
        <f t="shared" si="251"/>
        <v>9065.34</v>
      </c>
      <c r="EF205" s="7">
        <f t="shared" si="251"/>
        <v>9065.34</v>
      </c>
      <c r="EG205" s="7">
        <f t="shared" si="251"/>
        <v>9065.34</v>
      </c>
      <c r="EH205" s="7">
        <f t="shared" si="251"/>
        <v>9065.34</v>
      </c>
      <c r="EI205" s="7">
        <f t="shared" si="251"/>
        <v>9065.34</v>
      </c>
      <c r="EJ205" s="7">
        <f t="shared" si="251"/>
        <v>9065.34</v>
      </c>
      <c r="EK205" s="7">
        <f t="shared" si="251"/>
        <v>9065.34</v>
      </c>
      <c r="EL205" s="7">
        <f t="shared" si="251"/>
        <v>9065.34</v>
      </c>
      <c r="EM205" s="7">
        <f t="shared" si="251"/>
        <v>9065.34</v>
      </c>
      <c r="EN205" s="7">
        <f t="shared" si="251"/>
        <v>9065.34</v>
      </c>
      <c r="EO205" s="7">
        <f t="shared" si="251"/>
        <v>9065.34</v>
      </c>
      <c r="EP205" s="7">
        <f t="shared" si="251"/>
        <v>9065.34</v>
      </c>
      <c r="EQ205" s="7">
        <f t="shared" si="251"/>
        <v>9065.34</v>
      </c>
      <c r="ER205" s="7">
        <f t="shared" si="251"/>
        <v>9065.34</v>
      </c>
      <c r="ES205" s="7">
        <f t="shared" si="251"/>
        <v>9065.34</v>
      </c>
      <c r="ET205" s="7">
        <f t="shared" si="251"/>
        <v>9065.34</v>
      </c>
      <c r="EU205" s="7">
        <f t="shared" si="251"/>
        <v>9065.34</v>
      </c>
      <c r="EV205" s="7">
        <f t="shared" si="251"/>
        <v>9065.34</v>
      </c>
      <c r="EW205" s="7">
        <f t="shared" si="251"/>
        <v>9065.34</v>
      </c>
      <c r="EX205" s="7">
        <f t="shared" si="251"/>
        <v>9065.34</v>
      </c>
      <c r="EY205" s="7">
        <f t="shared" si="251"/>
        <v>9065.34</v>
      </c>
      <c r="EZ205" s="7">
        <f t="shared" si="251"/>
        <v>9065.34</v>
      </c>
      <c r="FA205" s="7">
        <f t="shared" si="251"/>
        <v>9065.34</v>
      </c>
      <c r="FB205" s="7">
        <f t="shared" si="251"/>
        <v>9065.34</v>
      </c>
      <c r="FC205" s="7">
        <f t="shared" si="251"/>
        <v>9065.34</v>
      </c>
      <c r="FD205" s="7">
        <f t="shared" si="251"/>
        <v>9065.34</v>
      </c>
      <c r="FE205" s="7">
        <f t="shared" si="251"/>
        <v>9065.34</v>
      </c>
      <c r="FF205" s="7">
        <f t="shared" si="251"/>
        <v>9065.34</v>
      </c>
      <c r="FG205" s="7">
        <f t="shared" si="251"/>
        <v>9065.34</v>
      </c>
      <c r="FH205" s="7">
        <f t="shared" si="251"/>
        <v>9065.34</v>
      </c>
      <c r="FI205" s="7">
        <f t="shared" si="251"/>
        <v>9065.34</v>
      </c>
      <c r="FJ205" s="7">
        <f t="shared" si="251"/>
        <v>9065.34</v>
      </c>
      <c r="FK205" s="7">
        <f t="shared" si="251"/>
        <v>9065.34</v>
      </c>
      <c r="FL205" s="7">
        <f t="shared" si="251"/>
        <v>9065.34</v>
      </c>
      <c r="FM205" s="7">
        <f t="shared" si="251"/>
        <v>9065.34</v>
      </c>
      <c r="FN205" s="7">
        <f t="shared" si="251"/>
        <v>9065.34</v>
      </c>
      <c r="FO205" s="7">
        <f t="shared" si="251"/>
        <v>9065.34</v>
      </c>
      <c r="FP205" s="7">
        <f t="shared" si="251"/>
        <v>9065.34</v>
      </c>
      <c r="FQ205" s="7">
        <f t="shared" si="251"/>
        <v>9065.34</v>
      </c>
      <c r="FR205" s="7">
        <f t="shared" si="251"/>
        <v>9065.34</v>
      </c>
      <c r="FS205" s="7">
        <f t="shared" si="251"/>
        <v>9065.34</v>
      </c>
      <c r="FT205" s="7">
        <f t="shared" si="251"/>
        <v>9065.34</v>
      </c>
      <c r="FU205" s="7">
        <f t="shared" si="251"/>
        <v>9065.34</v>
      </c>
      <c r="FV205" s="7">
        <f t="shared" si="251"/>
        <v>9065.34</v>
      </c>
      <c r="FW205" s="7">
        <f t="shared" si="251"/>
        <v>9065.34</v>
      </c>
      <c r="FX205" s="7">
        <f t="shared" si="251"/>
        <v>9065.34</v>
      </c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</row>
    <row r="206" spans="1:195" x14ac:dyDescent="0.2">
      <c r="A206" s="6" t="s">
        <v>735</v>
      </c>
      <c r="B206" s="7" t="s">
        <v>736</v>
      </c>
      <c r="C206" s="18">
        <f t="shared" ref="C206:BN206" si="252">ROUND(C98,1)</f>
        <v>6569</v>
      </c>
      <c r="D206" s="18">
        <f t="shared" si="252"/>
        <v>41628.400000000001</v>
      </c>
      <c r="E206" s="18">
        <f t="shared" si="252"/>
        <v>6922.1</v>
      </c>
      <c r="F206" s="18">
        <f t="shared" si="252"/>
        <v>20539.5</v>
      </c>
      <c r="G206" s="18">
        <f t="shared" si="252"/>
        <v>1220</v>
      </c>
      <c r="H206" s="18">
        <f t="shared" si="252"/>
        <v>1109</v>
      </c>
      <c r="I206" s="18">
        <f t="shared" si="252"/>
        <v>9613.4</v>
      </c>
      <c r="J206" s="18">
        <f t="shared" si="252"/>
        <v>2356.4</v>
      </c>
      <c r="K206" s="18">
        <f t="shared" si="252"/>
        <v>268.2</v>
      </c>
      <c r="L206" s="18">
        <f t="shared" si="252"/>
        <v>2451.4</v>
      </c>
      <c r="M206" s="18">
        <f t="shared" si="252"/>
        <v>1226.9000000000001</v>
      </c>
      <c r="N206" s="18">
        <f t="shared" si="252"/>
        <v>53644.5</v>
      </c>
      <c r="O206" s="18">
        <f t="shared" si="252"/>
        <v>14278.7</v>
      </c>
      <c r="P206" s="18">
        <f t="shared" si="252"/>
        <v>273.5</v>
      </c>
      <c r="Q206" s="18">
        <f t="shared" si="252"/>
        <v>38900.6</v>
      </c>
      <c r="R206" s="18">
        <f t="shared" si="252"/>
        <v>496</v>
      </c>
      <c r="S206" s="18">
        <f t="shared" si="252"/>
        <v>1695.9</v>
      </c>
      <c r="T206" s="18">
        <f t="shared" si="252"/>
        <v>147.5</v>
      </c>
      <c r="U206" s="18">
        <f t="shared" si="252"/>
        <v>60</v>
      </c>
      <c r="V206" s="18">
        <f t="shared" si="252"/>
        <v>280.89999999999998</v>
      </c>
      <c r="W206" s="18">
        <f t="shared" si="252"/>
        <v>146.69999999999999</v>
      </c>
      <c r="X206" s="18">
        <f t="shared" si="252"/>
        <v>50</v>
      </c>
      <c r="Y206" s="18">
        <f t="shared" si="252"/>
        <v>471.4</v>
      </c>
      <c r="Z206" s="18">
        <f t="shared" si="252"/>
        <v>233.2</v>
      </c>
      <c r="AA206" s="18">
        <f t="shared" si="252"/>
        <v>31069.200000000001</v>
      </c>
      <c r="AB206" s="18">
        <f t="shared" si="252"/>
        <v>29068</v>
      </c>
      <c r="AC206" s="18">
        <f t="shared" si="252"/>
        <v>1013</v>
      </c>
      <c r="AD206" s="18">
        <f t="shared" si="252"/>
        <v>1412</v>
      </c>
      <c r="AE206" s="18">
        <f t="shared" si="252"/>
        <v>101.9</v>
      </c>
      <c r="AF206" s="18">
        <f t="shared" si="252"/>
        <v>178</v>
      </c>
      <c r="AG206" s="18">
        <f t="shared" si="252"/>
        <v>685.9</v>
      </c>
      <c r="AH206" s="18">
        <f t="shared" si="252"/>
        <v>1060</v>
      </c>
      <c r="AI206" s="18">
        <f t="shared" si="252"/>
        <v>356</v>
      </c>
      <c r="AJ206" s="18">
        <f t="shared" si="252"/>
        <v>162</v>
      </c>
      <c r="AK206" s="18">
        <f t="shared" si="252"/>
        <v>214.4</v>
      </c>
      <c r="AL206" s="18">
        <f t="shared" si="252"/>
        <v>277.7</v>
      </c>
      <c r="AM206" s="18">
        <f t="shared" si="252"/>
        <v>442.1</v>
      </c>
      <c r="AN206" s="18">
        <f t="shared" si="252"/>
        <v>354.6</v>
      </c>
      <c r="AO206" s="18">
        <f t="shared" si="252"/>
        <v>4692.7</v>
      </c>
      <c r="AP206" s="18">
        <f t="shared" si="252"/>
        <v>89091.9</v>
      </c>
      <c r="AQ206" s="18">
        <f t="shared" si="252"/>
        <v>244.5</v>
      </c>
      <c r="AR206" s="18">
        <f t="shared" si="252"/>
        <v>63812.3</v>
      </c>
      <c r="AS206" s="18">
        <f t="shared" si="252"/>
        <v>6964.4</v>
      </c>
      <c r="AT206" s="18">
        <f t="shared" si="252"/>
        <v>2249.5</v>
      </c>
      <c r="AU206" s="18">
        <f t="shared" si="252"/>
        <v>264.5</v>
      </c>
      <c r="AV206" s="18">
        <f t="shared" si="252"/>
        <v>310.5</v>
      </c>
      <c r="AW206" s="18">
        <f t="shared" si="252"/>
        <v>259</v>
      </c>
      <c r="AX206" s="18">
        <f t="shared" si="252"/>
        <v>74.5</v>
      </c>
      <c r="AY206" s="18">
        <f t="shared" si="252"/>
        <v>445.4</v>
      </c>
      <c r="AZ206" s="18">
        <f t="shared" si="252"/>
        <v>12998.8</v>
      </c>
      <c r="BA206" s="18">
        <f t="shared" si="252"/>
        <v>9198.1</v>
      </c>
      <c r="BB206" s="18">
        <f t="shared" si="252"/>
        <v>8182</v>
      </c>
      <c r="BC206" s="18">
        <f t="shared" si="252"/>
        <v>28695.599999999999</v>
      </c>
      <c r="BD206" s="18">
        <f t="shared" si="252"/>
        <v>3680</v>
      </c>
      <c r="BE206" s="18">
        <f t="shared" si="252"/>
        <v>1370.3</v>
      </c>
      <c r="BF206" s="18">
        <f t="shared" si="252"/>
        <v>24296.6</v>
      </c>
      <c r="BG206" s="18">
        <f t="shared" si="252"/>
        <v>1031.8</v>
      </c>
      <c r="BH206" s="18">
        <f t="shared" si="252"/>
        <v>563.20000000000005</v>
      </c>
      <c r="BI206" s="18">
        <f t="shared" si="252"/>
        <v>267</v>
      </c>
      <c r="BJ206" s="18">
        <f t="shared" si="252"/>
        <v>6404.8</v>
      </c>
      <c r="BK206" s="18">
        <f t="shared" si="252"/>
        <v>18638.599999999999</v>
      </c>
      <c r="BL206" s="18">
        <f t="shared" si="252"/>
        <v>168.1</v>
      </c>
      <c r="BM206" s="18">
        <f t="shared" si="252"/>
        <v>295</v>
      </c>
      <c r="BN206" s="18">
        <f t="shared" si="252"/>
        <v>3562.6</v>
      </c>
      <c r="BO206" s="18">
        <f t="shared" ref="BO206:DZ206" si="253">ROUND(BO98,1)</f>
        <v>1383.1</v>
      </c>
      <c r="BP206" s="18">
        <f t="shared" si="253"/>
        <v>204.9</v>
      </c>
      <c r="BQ206" s="18">
        <f t="shared" si="253"/>
        <v>6179.4</v>
      </c>
      <c r="BR206" s="18">
        <f t="shared" si="253"/>
        <v>4696.6000000000004</v>
      </c>
      <c r="BS206" s="18">
        <f t="shared" si="253"/>
        <v>1204.0999999999999</v>
      </c>
      <c r="BT206" s="18">
        <f t="shared" si="253"/>
        <v>439.1</v>
      </c>
      <c r="BU206" s="18">
        <f t="shared" si="253"/>
        <v>421.8</v>
      </c>
      <c r="BV206" s="18">
        <f t="shared" si="253"/>
        <v>1297.0999999999999</v>
      </c>
      <c r="BW206" s="18">
        <f t="shared" si="253"/>
        <v>2046.5</v>
      </c>
      <c r="BX206" s="18">
        <f t="shared" si="253"/>
        <v>74.8</v>
      </c>
      <c r="BY206" s="18">
        <f t="shared" si="253"/>
        <v>520</v>
      </c>
      <c r="BZ206" s="18">
        <f t="shared" si="253"/>
        <v>210.7</v>
      </c>
      <c r="CA206" s="18">
        <f t="shared" si="253"/>
        <v>161.6</v>
      </c>
      <c r="CB206" s="18">
        <f t="shared" si="253"/>
        <v>80055.7</v>
      </c>
      <c r="CC206" s="18">
        <f t="shared" si="253"/>
        <v>192</v>
      </c>
      <c r="CD206" s="18">
        <f t="shared" si="253"/>
        <v>88.5</v>
      </c>
      <c r="CE206" s="18">
        <f t="shared" si="253"/>
        <v>148.80000000000001</v>
      </c>
      <c r="CF206" s="18">
        <f t="shared" si="253"/>
        <v>144.5</v>
      </c>
      <c r="CG206" s="18">
        <f t="shared" si="253"/>
        <v>216</v>
      </c>
      <c r="CH206" s="18">
        <f t="shared" si="253"/>
        <v>110.2</v>
      </c>
      <c r="CI206" s="18">
        <f t="shared" si="253"/>
        <v>716.3</v>
      </c>
      <c r="CJ206" s="18">
        <f t="shared" si="253"/>
        <v>987.3</v>
      </c>
      <c r="CK206" s="18">
        <f t="shared" si="253"/>
        <v>4986.5</v>
      </c>
      <c r="CL206" s="18">
        <f t="shared" si="253"/>
        <v>1364.6</v>
      </c>
      <c r="CM206" s="18">
        <f t="shared" si="253"/>
        <v>780.8</v>
      </c>
      <c r="CN206" s="18">
        <f t="shared" si="253"/>
        <v>32047.9</v>
      </c>
      <c r="CO206" s="18">
        <f t="shared" si="253"/>
        <v>15134.1</v>
      </c>
      <c r="CP206" s="18">
        <f t="shared" si="253"/>
        <v>1062.4000000000001</v>
      </c>
      <c r="CQ206" s="18">
        <f t="shared" si="253"/>
        <v>925</v>
      </c>
      <c r="CR206" s="18">
        <f t="shared" si="253"/>
        <v>220</v>
      </c>
      <c r="CS206" s="18">
        <f t="shared" si="253"/>
        <v>350.7</v>
      </c>
      <c r="CT206" s="18">
        <f t="shared" si="253"/>
        <v>107.8</v>
      </c>
      <c r="CU206" s="18">
        <f t="shared" si="253"/>
        <v>83</v>
      </c>
      <c r="CV206" s="18">
        <f t="shared" si="253"/>
        <v>50</v>
      </c>
      <c r="CW206" s="18">
        <f t="shared" si="253"/>
        <v>198.2</v>
      </c>
      <c r="CX206" s="18">
        <f t="shared" si="253"/>
        <v>474.1</v>
      </c>
      <c r="CY206" s="18">
        <f t="shared" si="253"/>
        <v>50</v>
      </c>
      <c r="CZ206" s="18">
        <f t="shared" si="253"/>
        <v>2065.6999999999998</v>
      </c>
      <c r="DA206" s="18">
        <f t="shared" si="253"/>
        <v>205.5</v>
      </c>
      <c r="DB206" s="18">
        <f t="shared" si="253"/>
        <v>311.5</v>
      </c>
      <c r="DC206" s="18">
        <f t="shared" si="253"/>
        <v>152.80000000000001</v>
      </c>
      <c r="DD206" s="18">
        <f t="shared" si="253"/>
        <v>163.5</v>
      </c>
      <c r="DE206" s="18">
        <f t="shared" si="253"/>
        <v>382</v>
      </c>
      <c r="DF206" s="18">
        <f t="shared" si="253"/>
        <v>21909.9</v>
      </c>
      <c r="DG206" s="18">
        <f t="shared" si="253"/>
        <v>88.3</v>
      </c>
      <c r="DH206" s="18">
        <f t="shared" si="253"/>
        <v>2078.9</v>
      </c>
      <c r="DI206" s="18">
        <f t="shared" si="253"/>
        <v>2692.6</v>
      </c>
      <c r="DJ206" s="18">
        <f t="shared" si="253"/>
        <v>678</v>
      </c>
      <c r="DK206" s="18">
        <f t="shared" si="253"/>
        <v>467</v>
      </c>
      <c r="DL206" s="18">
        <f t="shared" si="253"/>
        <v>5884.1</v>
      </c>
      <c r="DM206" s="18">
        <f t="shared" si="253"/>
        <v>257.5</v>
      </c>
      <c r="DN206" s="18">
        <f t="shared" si="253"/>
        <v>1411.9</v>
      </c>
      <c r="DO206" s="18">
        <f t="shared" si="253"/>
        <v>3282.5</v>
      </c>
      <c r="DP206" s="18">
        <f t="shared" si="253"/>
        <v>210.5</v>
      </c>
      <c r="DQ206" s="18">
        <f t="shared" si="253"/>
        <v>798.5</v>
      </c>
      <c r="DR206" s="18">
        <f t="shared" si="253"/>
        <v>1450.2</v>
      </c>
      <c r="DS206" s="18">
        <f t="shared" si="253"/>
        <v>782.6</v>
      </c>
      <c r="DT206" s="18">
        <f t="shared" si="253"/>
        <v>160.69999999999999</v>
      </c>
      <c r="DU206" s="18">
        <f t="shared" si="253"/>
        <v>382.4</v>
      </c>
      <c r="DV206" s="18">
        <f t="shared" si="253"/>
        <v>224</v>
      </c>
      <c r="DW206" s="18">
        <f t="shared" si="253"/>
        <v>331.8</v>
      </c>
      <c r="DX206" s="18">
        <f t="shared" si="253"/>
        <v>178</v>
      </c>
      <c r="DY206" s="18">
        <f t="shared" si="253"/>
        <v>325.7</v>
      </c>
      <c r="DZ206" s="18">
        <f t="shared" si="253"/>
        <v>816</v>
      </c>
      <c r="EA206" s="18">
        <f t="shared" ref="EA206:FX206" si="254">ROUND(EA98,1)</f>
        <v>614.29999999999995</v>
      </c>
      <c r="EB206" s="18">
        <f t="shared" si="254"/>
        <v>602.79999999999995</v>
      </c>
      <c r="EC206" s="18">
        <f t="shared" si="254"/>
        <v>320.3</v>
      </c>
      <c r="ED206" s="18">
        <f t="shared" si="254"/>
        <v>1653</v>
      </c>
      <c r="EE206" s="18">
        <f t="shared" si="254"/>
        <v>186.8</v>
      </c>
      <c r="EF206" s="18">
        <f t="shared" si="254"/>
        <v>1514.5</v>
      </c>
      <c r="EG206" s="18">
        <f t="shared" si="254"/>
        <v>285</v>
      </c>
      <c r="EH206" s="18">
        <f t="shared" si="254"/>
        <v>256.60000000000002</v>
      </c>
      <c r="EI206" s="18">
        <f t="shared" si="254"/>
        <v>15769</v>
      </c>
      <c r="EJ206" s="18">
        <f t="shared" si="254"/>
        <v>9900</v>
      </c>
      <c r="EK206" s="18">
        <f t="shared" si="254"/>
        <v>699.4</v>
      </c>
      <c r="EL206" s="18">
        <f t="shared" si="254"/>
        <v>477.1</v>
      </c>
      <c r="EM206" s="18">
        <f t="shared" si="254"/>
        <v>426.7</v>
      </c>
      <c r="EN206" s="18">
        <f t="shared" si="254"/>
        <v>1000</v>
      </c>
      <c r="EO206" s="18">
        <f t="shared" si="254"/>
        <v>360.6</v>
      </c>
      <c r="EP206" s="18">
        <f t="shared" si="254"/>
        <v>406</v>
      </c>
      <c r="EQ206" s="18">
        <f t="shared" si="254"/>
        <v>2758.5</v>
      </c>
      <c r="ER206" s="18">
        <f t="shared" si="254"/>
        <v>311</v>
      </c>
      <c r="ES206" s="18">
        <f t="shared" si="254"/>
        <v>161.30000000000001</v>
      </c>
      <c r="ET206" s="18">
        <f t="shared" si="254"/>
        <v>227.1</v>
      </c>
      <c r="EU206" s="18">
        <f t="shared" si="254"/>
        <v>622.4</v>
      </c>
      <c r="EV206" s="18">
        <f t="shared" si="254"/>
        <v>81</v>
      </c>
      <c r="EW206" s="18">
        <f t="shared" si="254"/>
        <v>905.3</v>
      </c>
      <c r="EX206" s="18">
        <f t="shared" si="254"/>
        <v>191.3</v>
      </c>
      <c r="EY206" s="18">
        <f t="shared" si="254"/>
        <v>244.2</v>
      </c>
      <c r="EZ206" s="18">
        <f t="shared" si="254"/>
        <v>142.6</v>
      </c>
      <c r="FA206" s="18">
        <f t="shared" si="254"/>
        <v>3538</v>
      </c>
      <c r="FB206" s="18">
        <f t="shared" si="254"/>
        <v>347</v>
      </c>
      <c r="FC206" s="18">
        <f t="shared" si="254"/>
        <v>2104.3000000000002</v>
      </c>
      <c r="FD206" s="18">
        <f t="shared" si="254"/>
        <v>416</v>
      </c>
      <c r="FE206" s="18">
        <f t="shared" si="254"/>
        <v>101.3</v>
      </c>
      <c r="FF206" s="18">
        <f t="shared" si="254"/>
        <v>217.7</v>
      </c>
      <c r="FG206" s="18">
        <f t="shared" si="254"/>
        <v>132</v>
      </c>
      <c r="FH206" s="18">
        <f t="shared" si="254"/>
        <v>84</v>
      </c>
      <c r="FI206" s="18">
        <f t="shared" si="254"/>
        <v>1869.7</v>
      </c>
      <c r="FJ206" s="18">
        <f t="shared" si="254"/>
        <v>2049.5</v>
      </c>
      <c r="FK206" s="18">
        <f t="shared" si="254"/>
        <v>2573.5</v>
      </c>
      <c r="FL206" s="18">
        <f t="shared" si="254"/>
        <v>7929</v>
      </c>
      <c r="FM206" s="18">
        <f t="shared" si="254"/>
        <v>3767</v>
      </c>
      <c r="FN206" s="18">
        <f t="shared" si="254"/>
        <v>22067.1</v>
      </c>
      <c r="FO206" s="18">
        <f t="shared" si="254"/>
        <v>1127.3</v>
      </c>
      <c r="FP206" s="18">
        <f t="shared" si="254"/>
        <v>2365</v>
      </c>
      <c r="FQ206" s="18">
        <f t="shared" si="254"/>
        <v>1041.5</v>
      </c>
      <c r="FR206" s="18">
        <f t="shared" si="254"/>
        <v>182.5</v>
      </c>
      <c r="FS206" s="18">
        <f t="shared" si="254"/>
        <v>204</v>
      </c>
      <c r="FT206" s="18">
        <f t="shared" si="254"/>
        <v>70.3</v>
      </c>
      <c r="FU206" s="18">
        <f t="shared" si="254"/>
        <v>853.8</v>
      </c>
      <c r="FV206" s="18">
        <f t="shared" si="254"/>
        <v>721.2</v>
      </c>
      <c r="FW206" s="18">
        <f t="shared" si="254"/>
        <v>190.6</v>
      </c>
      <c r="FX206" s="18">
        <f t="shared" si="254"/>
        <v>58.2</v>
      </c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</row>
    <row r="207" spans="1:195" x14ac:dyDescent="0.2">
      <c r="A207" s="6" t="s">
        <v>737</v>
      </c>
      <c r="B207" s="7" t="s">
        <v>738</v>
      </c>
      <c r="C207" s="18">
        <f t="shared" ref="C207:BN207" si="255">C40</f>
        <v>8712</v>
      </c>
      <c r="D207" s="18">
        <f t="shared" si="255"/>
        <v>8712</v>
      </c>
      <c r="E207" s="18">
        <f t="shared" si="255"/>
        <v>8712</v>
      </c>
      <c r="F207" s="18">
        <f t="shared" si="255"/>
        <v>8712</v>
      </c>
      <c r="G207" s="18">
        <f t="shared" si="255"/>
        <v>8712</v>
      </c>
      <c r="H207" s="18">
        <f t="shared" si="255"/>
        <v>8712</v>
      </c>
      <c r="I207" s="18">
        <f t="shared" si="255"/>
        <v>8712</v>
      </c>
      <c r="J207" s="18">
        <f t="shared" si="255"/>
        <v>8712</v>
      </c>
      <c r="K207" s="18">
        <f t="shared" si="255"/>
        <v>8712</v>
      </c>
      <c r="L207" s="18">
        <f t="shared" si="255"/>
        <v>8712</v>
      </c>
      <c r="M207" s="18">
        <f t="shared" si="255"/>
        <v>8712</v>
      </c>
      <c r="N207" s="18">
        <f t="shared" si="255"/>
        <v>8712</v>
      </c>
      <c r="O207" s="18">
        <f t="shared" si="255"/>
        <v>8712</v>
      </c>
      <c r="P207" s="18">
        <f t="shared" si="255"/>
        <v>8712</v>
      </c>
      <c r="Q207" s="18">
        <f t="shared" si="255"/>
        <v>8712</v>
      </c>
      <c r="R207" s="18">
        <f t="shared" si="255"/>
        <v>8712</v>
      </c>
      <c r="S207" s="18">
        <f t="shared" si="255"/>
        <v>8712</v>
      </c>
      <c r="T207" s="18">
        <f t="shared" si="255"/>
        <v>8712</v>
      </c>
      <c r="U207" s="18">
        <f t="shared" si="255"/>
        <v>8712</v>
      </c>
      <c r="V207" s="18">
        <f t="shared" si="255"/>
        <v>8712</v>
      </c>
      <c r="W207" s="18">
        <f t="shared" si="255"/>
        <v>8712</v>
      </c>
      <c r="X207" s="18">
        <f t="shared" si="255"/>
        <v>8712</v>
      </c>
      <c r="Y207" s="18">
        <f t="shared" si="255"/>
        <v>8712</v>
      </c>
      <c r="Z207" s="18">
        <f t="shared" si="255"/>
        <v>8712</v>
      </c>
      <c r="AA207" s="18">
        <f t="shared" si="255"/>
        <v>8712</v>
      </c>
      <c r="AB207" s="18">
        <f t="shared" si="255"/>
        <v>8712</v>
      </c>
      <c r="AC207" s="18">
        <f t="shared" si="255"/>
        <v>8712</v>
      </c>
      <c r="AD207" s="18">
        <f t="shared" si="255"/>
        <v>8712</v>
      </c>
      <c r="AE207" s="18">
        <f t="shared" si="255"/>
        <v>8712</v>
      </c>
      <c r="AF207" s="18">
        <f t="shared" si="255"/>
        <v>8712</v>
      </c>
      <c r="AG207" s="18">
        <f t="shared" si="255"/>
        <v>8712</v>
      </c>
      <c r="AH207" s="18">
        <f t="shared" si="255"/>
        <v>8712</v>
      </c>
      <c r="AI207" s="18">
        <f t="shared" si="255"/>
        <v>8712</v>
      </c>
      <c r="AJ207" s="18">
        <f t="shared" si="255"/>
        <v>8712</v>
      </c>
      <c r="AK207" s="18">
        <f t="shared" si="255"/>
        <v>8712</v>
      </c>
      <c r="AL207" s="18">
        <f t="shared" si="255"/>
        <v>8712</v>
      </c>
      <c r="AM207" s="18">
        <f t="shared" si="255"/>
        <v>8712</v>
      </c>
      <c r="AN207" s="18">
        <f t="shared" si="255"/>
        <v>8712</v>
      </c>
      <c r="AO207" s="18">
        <f t="shared" si="255"/>
        <v>8712</v>
      </c>
      <c r="AP207" s="18">
        <f t="shared" si="255"/>
        <v>8712</v>
      </c>
      <c r="AQ207" s="18">
        <f t="shared" si="255"/>
        <v>8712</v>
      </c>
      <c r="AR207" s="18">
        <f t="shared" si="255"/>
        <v>8712</v>
      </c>
      <c r="AS207" s="18">
        <f t="shared" si="255"/>
        <v>8712</v>
      </c>
      <c r="AT207" s="18">
        <f t="shared" si="255"/>
        <v>8712</v>
      </c>
      <c r="AU207" s="18">
        <f t="shared" si="255"/>
        <v>8712</v>
      </c>
      <c r="AV207" s="18">
        <f t="shared" si="255"/>
        <v>8712</v>
      </c>
      <c r="AW207" s="18">
        <f t="shared" si="255"/>
        <v>8712</v>
      </c>
      <c r="AX207" s="18">
        <f t="shared" si="255"/>
        <v>8712</v>
      </c>
      <c r="AY207" s="18">
        <f t="shared" si="255"/>
        <v>8712</v>
      </c>
      <c r="AZ207" s="18">
        <f t="shared" si="255"/>
        <v>8712</v>
      </c>
      <c r="BA207" s="18">
        <f t="shared" si="255"/>
        <v>8712</v>
      </c>
      <c r="BB207" s="18">
        <f t="shared" si="255"/>
        <v>8712</v>
      </c>
      <c r="BC207" s="18">
        <f t="shared" si="255"/>
        <v>8712</v>
      </c>
      <c r="BD207" s="18">
        <f t="shared" si="255"/>
        <v>8712</v>
      </c>
      <c r="BE207" s="18">
        <f t="shared" si="255"/>
        <v>8712</v>
      </c>
      <c r="BF207" s="18">
        <f t="shared" si="255"/>
        <v>8712</v>
      </c>
      <c r="BG207" s="18">
        <f t="shared" si="255"/>
        <v>8712</v>
      </c>
      <c r="BH207" s="18">
        <f t="shared" si="255"/>
        <v>8712</v>
      </c>
      <c r="BI207" s="18">
        <f t="shared" si="255"/>
        <v>8712</v>
      </c>
      <c r="BJ207" s="18">
        <f t="shared" si="255"/>
        <v>8712</v>
      </c>
      <c r="BK207" s="18">
        <f t="shared" si="255"/>
        <v>8712</v>
      </c>
      <c r="BL207" s="18">
        <f t="shared" si="255"/>
        <v>8712</v>
      </c>
      <c r="BM207" s="18">
        <f t="shared" si="255"/>
        <v>8712</v>
      </c>
      <c r="BN207" s="18">
        <f t="shared" si="255"/>
        <v>8712</v>
      </c>
      <c r="BO207" s="18">
        <f t="shared" ref="BO207:DZ207" si="256">BO40</f>
        <v>8712</v>
      </c>
      <c r="BP207" s="18">
        <f t="shared" si="256"/>
        <v>8712</v>
      </c>
      <c r="BQ207" s="18">
        <f t="shared" si="256"/>
        <v>8712</v>
      </c>
      <c r="BR207" s="18">
        <f t="shared" si="256"/>
        <v>8712</v>
      </c>
      <c r="BS207" s="18">
        <f t="shared" si="256"/>
        <v>8712</v>
      </c>
      <c r="BT207" s="18">
        <f t="shared" si="256"/>
        <v>8712</v>
      </c>
      <c r="BU207" s="18">
        <f t="shared" si="256"/>
        <v>8712</v>
      </c>
      <c r="BV207" s="18">
        <f t="shared" si="256"/>
        <v>8712</v>
      </c>
      <c r="BW207" s="18">
        <f t="shared" si="256"/>
        <v>8712</v>
      </c>
      <c r="BX207" s="18">
        <f t="shared" si="256"/>
        <v>8712</v>
      </c>
      <c r="BY207" s="18">
        <f t="shared" si="256"/>
        <v>8712</v>
      </c>
      <c r="BZ207" s="18">
        <f t="shared" si="256"/>
        <v>8712</v>
      </c>
      <c r="CA207" s="18">
        <f t="shared" si="256"/>
        <v>8712</v>
      </c>
      <c r="CB207" s="18">
        <f t="shared" si="256"/>
        <v>8712</v>
      </c>
      <c r="CC207" s="18">
        <f t="shared" si="256"/>
        <v>8712</v>
      </c>
      <c r="CD207" s="18">
        <f t="shared" si="256"/>
        <v>8712</v>
      </c>
      <c r="CE207" s="18">
        <f t="shared" si="256"/>
        <v>8712</v>
      </c>
      <c r="CF207" s="18">
        <f t="shared" si="256"/>
        <v>8712</v>
      </c>
      <c r="CG207" s="18">
        <f t="shared" si="256"/>
        <v>8712</v>
      </c>
      <c r="CH207" s="18">
        <f t="shared" si="256"/>
        <v>8712</v>
      </c>
      <c r="CI207" s="18">
        <f t="shared" si="256"/>
        <v>8712</v>
      </c>
      <c r="CJ207" s="18">
        <f t="shared" si="256"/>
        <v>8712</v>
      </c>
      <c r="CK207" s="18">
        <f t="shared" si="256"/>
        <v>8712</v>
      </c>
      <c r="CL207" s="18">
        <f t="shared" si="256"/>
        <v>8712</v>
      </c>
      <c r="CM207" s="18">
        <f t="shared" si="256"/>
        <v>8712</v>
      </c>
      <c r="CN207" s="18">
        <f t="shared" si="256"/>
        <v>8712</v>
      </c>
      <c r="CO207" s="18">
        <f t="shared" si="256"/>
        <v>8712</v>
      </c>
      <c r="CP207" s="18">
        <f t="shared" si="256"/>
        <v>8712</v>
      </c>
      <c r="CQ207" s="18">
        <f t="shared" si="256"/>
        <v>8712</v>
      </c>
      <c r="CR207" s="18">
        <f t="shared" si="256"/>
        <v>8712</v>
      </c>
      <c r="CS207" s="18">
        <f t="shared" si="256"/>
        <v>8712</v>
      </c>
      <c r="CT207" s="18">
        <f t="shared" si="256"/>
        <v>8712</v>
      </c>
      <c r="CU207" s="18">
        <f t="shared" si="256"/>
        <v>8712</v>
      </c>
      <c r="CV207" s="18">
        <f t="shared" si="256"/>
        <v>8712</v>
      </c>
      <c r="CW207" s="18">
        <f t="shared" si="256"/>
        <v>8712</v>
      </c>
      <c r="CX207" s="18">
        <f t="shared" si="256"/>
        <v>8712</v>
      </c>
      <c r="CY207" s="18">
        <f t="shared" si="256"/>
        <v>8712</v>
      </c>
      <c r="CZ207" s="18">
        <f t="shared" si="256"/>
        <v>8712</v>
      </c>
      <c r="DA207" s="18">
        <f t="shared" si="256"/>
        <v>8712</v>
      </c>
      <c r="DB207" s="18">
        <f t="shared" si="256"/>
        <v>8712</v>
      </c>
      <c r="DC207" s="18">
        <f t="shared" si="256"/>
        <v>8712</v>
      </c>
      <c r="DD207" s="18">
        <f t="shared" si="256"/>
        <v>8712</v>
      </c>
      <c r="DE207" s="18">
        <f t="shared" si="256"/>
        <v>8712</v>
      </c>
      <c r="DF207" s="18">
        <f t="shared" si="256"/>
        <v>8712</v>
      </c>
      <c r="DG207" s="18">
        <f t="shared" si="256"/>
        <v>8712</v>
      </c>
      <c r="DH207" s="18">
        <f t="shared" si="256"/>
        <v>8712</v>
      </c>
      <c r="DI207" s="18">
        <f t="shared" si="256"/>
        <v>8712</v>
      </c>
      <c r="DJ207" s="18">
        <f t="shared" si="256"/>
        <v>8712</v>
      </c>
      <c r="DK207" s="18">
        <f t="shared" si="256"/>
        <v>8712</v>
      </c>
      <c r="DL207" s="18">
        <f t="shared" si="256"/>
        <v>8712</v>
      </c>
      <c r="DM207" s="18">
        <f t="shared" si="256"/>
        <v>8712</v>
      </c>
      <c r="DN207" s="18">
        <f t="shared" si="256"/>
        <v>8712</v>
      </c>
      <c r="DO207" s="18">
        <f t="shared" si="256"/>
        <v>8712</v>
      </c>
      <c r="DP207" s="18">
        <f t="shared" si="256"/>
        <v>8712</v>
      </c>
      <c r="DQ207" s="18">
        <f t="shared" si="256"/>
        <v>8712</v>
      </c>
      <c r="DR207" s="18">
        <f t="shared" si="256"/>
        <v>8712</v>
      </c>
      <c r="DS207" s="18">
        <f t="shared" si="256"/>
        <v>8712</v>
      </c>
      <c r="DT207" s="18">
        <f t="shared" si="256"/>
        <v>8712</v>
      </c>
      <c r="DU207" s="18">
        <f t="shared" si="256"/>
        <v>8712</v>
      </c>
      <c r="DV207" s="18">
        <f t="shared" si="256"/>
        <v>8712</v>
      </c>
      <c r="DW207" s="18">
        <f t="shared" si="256"/>
        <v>8712</v>
      </c>
      <c r="DX207" s="18">
        <f t="shared" si="256"/>
        <v>8712</v>
      </c>
      <c r="DY207" s="18">
        <f t="shared" si="256"/>
        <v>8712</v>
      </c>
      <c r="DZ207" s="18">
        <f t="shared" si="256"/>
        <v>8712</v>
      </c>
      <c r="EA207" s="18">
        <f t="shared" ref="EA207:FX207" si="257">EA40</f>
        <v>8712</v>
      </c>
      <c r="EB207" s="18">
        <f t="shared" si="257"/>
        <v>8712</v>
      </c>
      <c r="EC207" s="18">
        <f t="shared" si="257"/>
        <v>8712</v>
      </c>
      <c r="ED207" s="18">
        <f t="shared" si="257"/>
        <v>8712</v>
      </c>
      <c r="EE207" s="18">
        <f t="shared" si="257"/>
        <v>8712</v>
      </c>
      <c r="EF207" s="18">
        <f t="shared" si="257"/>
        <v>8712</v>
      </c>
      <c r="EG207" s="18">
        <f t="shared" si="257"/>
        <v>8712</v>
      </c>
      <c r="EH207" s="18">
        <f t="shared" si="257"/>
        <v>8712</v>
      </c>
      <c r="EI207" s="18">
        <f t="shared" si="257"/>
        <v>8712</v>
      </c>
      <c r="EJ207" s="18">
        <f t="shared" si="257"/>
        <v>8712</v>
      </c>
      <c r="EK207" s="18">
        <f t="shared" si="257"/>
        <v>8712</v>
      </c>
      <c r="EL207" s="18">
        <f t="shared" si="257"/>
        <v>8712</v>
      </c>
      <c r="EM207" s="18">
        <f t="shared" si="257"/>
        <v>8712</v>
      </c>
      <c r="EN207" s="18">
        <f t="shared" si="257"/>
        <v>8712</v>
      </c>
      <c r="EO207" s="18">
        <f t="shared" si="257"/>
        <v>8712</v>
      </c>
      <c r="EP207" s="18">
        <f t="shared" si="257"/>
        <v>8712</v>
      </c>
      <c r="EQ207" s="18">
        <f t="shared" si="257"/>
        <v>8712</v>
      </c>
      <c r="ER207" s="18">
        <f t="shared" si="257"/>
        <v>8712</v>
      </c>
      <c r="ES207" s="18">
        <f t="shared" si="257"/>
        <v>8712</v>
      </c>
      <c r="ET207" s="18">
        <f t="shared" si="257"/>
        <v>8712</v>
      </c>
      <c r="EU207" s="18">
        <f t="shared" si="257"/>
        <v>8712</v>
      </c>
      <c r="EV207" s="18">
        <f t="shared" si="257"/>
        <v>8712</v>
      </c>
      <c r="EW207" s="18">
        <f t="shared" si="257"/>
        <v>8712</v>
      </c>
      <c r="EX207" s="18">
        <f t="shared" si="257"/>
        <v>8712</v>
      </c>
      <c r="EY207" s="18">
        <f t="shared" si="257"/>
        <v>8712</v>
      </c>
      <c r="EZ207" s="18">
        <f t="shared" si="257"/>
        <v>8712</v>
      </c>
      <c r="FA207" s="18">
        <f t="shared" si="257"/>
        <v>8712</v>
      </c>
      <c r="FB207" s="18">
        <f t="shared" si="257"/>
        <v>8712</v>
      </c>
      <c r="FC207" s="18">
        <f t="shared" si="257"/>
        <v>8712</v>
      </c>
      <c r="FD207" s="18">
        <f t="shared" si="257"/>
        <v>8712</v>
      </c>
      <c r="FE207" s="18">
        <f t="shared" si="257"/>
        <v>8712</v>
      </c>
      <c r="FF207" s="18">
        <f t="shared" si="257"/>
        <v>8712</v>
      </c>
      <c r="FG207" s="18">
        <f t="shared" si="257"/>
        <v>8712</v>
      </c>
      <c r="FH207" s="18">
        <f t="shared" si="257"/>
        <v>8712</v>
      </c>
      <c r="FI207" s="18">
        <f t="shared" si="257"/>
        <v>8712</v>
      </c>
      <c r="FJ207" s="18">
        <f t="shared" si="257"/>
        <v>8712</v>
      </c>
      <c r="FK207" s="18">
        <f t="shared" si="257"/>
        <v>8712</v>
      </c>
      <c r="FL207" s="18">
        <f t="shared" si="257"/>
        <v>8712</v>
      </c>
      <c r="FM207" s="18">
        <f t="shared" si="257"/>
        <v>8712</v>
      </c>
      <c r="FN207" s="18">
        <f t="shared" si="257"/>
        <v>8712</v>
      </c>
      <c r="FO207" s="18">
        <f t="shared" si="257"/>
        <v>8712</v>
      </c>
      <c r="FP207" s="18">
        <f t="shared" si="257"/>
        <v>8712</v>
      </c>
      <c r="FQ207" s="18">
        <f t="shared" si="257"/>
        <v>8712</v>
      </c>
      <c r="FR207" s="18">
        <f t="shared" si="257"/>
        <v>8712</v>
      </c>
      <c r="FS207" s="18">
        <f t="shared" si="257"/>
        <v>8712</v>
      </c>
      <c r="FT207" s="18">
        <f t="shared" si="257"/>
        <v>8712</v>
      </c>
      <c r="FU207" s="18">
        <f t="shared" si="257"/>
        <v>8712</v>
      </c>
      <c r="FV207" s="18">
        <f t="shared" si="257"/>
        <v>8712</v>
      </c>
      <c r="FW207" s="18">
        <f t="shared" si="257"/>
        <v>8712</v>
      </c>
      <c r="FX207" s="18">
        <f t="shared" si="257"/>
        <v>8712</v>
      </c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</row>
    <row r="208" spans="1:195" x14ac:dyDescent="0.2">
      <c r="A208" s="6" t="s">
        <v>739</v>
      </c>
      <c r="B208" s="7" t="s">
        <v>740</v>
      </c>
      <c r="C208" s="18">
        <f t="shared" ref="C208:BN208" si="258">ROUND(C101+C102+C99+C100,1)</f>
        <v>2152</v>
      </c>
      <c r="D208" s="18">
        <f t="shared" si="258"/>
        <v>12</v>
      </c>
      <c r="E208" s="18">
        <f t="shared" si="258"/>
        <v>1</v>
      </c>
      <c r="F208" s="18">
        <f t="shared" si="258"/>
        <v>0</v>
      </c>
      <c r="G208" s="18">
        <f t="shared" si="258"/>
        <v>1</v>
      </c>
      <c r="H208" s="18">
        <f t="shared" si="258"/>
        <v>3</v>
      </c>
      <c r="I208" s="18">
        <f t="shared" si="258"/>
        <v>4</v>
      </c>
      <c r="J208" s="18">
        <f t="shared" si="258"/>
        <v>0</v>
      </c>
      <c r="K208" s="18">
        <f t="shared" si="258"/>
        <v>0</v>
      </c>
      <c r="L208" s="18">
        <f t="shared" si="258"/>
        <v>1</v>
      </c>
      <c r="M208" s="18">
        <f t="shared" si="258"/>
        <v>0</v>
      </c>
      <c r="N208" s="18">
        <f t="shared" si="258"/>
        <v>22</v>
      </c>
      <c r="O208" s="18">
        <f t="shared" si="258"/>
        <v>0</v>
      </c>
      <c r="P208" s="18">
        <f t="shared" si="258"/>
        <v>0</v>
      </c>
      <c r="Q208" s="18">
        <f t="shared" si="258"/>
        <v>67</v>
      </c>
      <c r="R208" s="18">
        <f t="shared" si="258"/>
        <v>4385</v>
      </c>
      <c r="S208" s="18">
        <f t="shared" si="258"/>
        <v>2</v>
      </c>
      <c r="T208" s="18">
        <f t="shared" si="258"/>
        <v>0</v>
      </c>
      <c r="U208" s="18">
        <f t="shared" si="258"/>
        <v>0</v>
      </c>
      <c r="V208" s="18">
        <f t="shared" si="258"/>
        <v>0</v>
      </c>
      <c r="W208" s="18">
        <f t="shared" si="258"/>
        <v>0</v>
      </c>
      <c r="X208" s="18">
        <f t="shared" si="258"/>
        <v>0</v>
      </c>
      <c r="Y208" s="18">
        <f t="shared" si="258"/>
        <v>332.5</v>
      </c>
      <c r="Z208" s="18">
        <f t="shared" si="258"/>
        <v>0</v>
      </c>
      <c r="AA208" s="18">
        <f t="shared" si="258"/>
        <v>0</v>
      </c>
      <c r="AB208" s="18">
        <f t="shared" si="258"/>
        <v>371</v>
      </c>
      <c r="AC208" s="18">
        <f t="shared" si="258"/>
        <v>0</v>
      </c>
      <c r="AD208" s="18">
        <f t="shared" si="258"/>
        <v>0</v>
      </c>
      <c r="AE208" s="18">
        <f t="shared" si="258"/>
        <v>1</v>
      </c>
      <c r="AF208" s="18">
        <f t="shared" si="258"/>
        <v>0</v>
      </c>
      <c r="AG208" s="18">
        <f t="shared" si="258"/>
        <v>0</v>
      </c>
      <c r="AH208" s="18">
        <f t="shared" si="258"/>
        <v>0</v>
      </c>
      <c r="AI208" s="18">
        <f t="shared" si="258"/>
        <v>0</v>
      </c>
      <c r="AJ208" s="18">
        <f t="shared" si="258"/>
        <v>0</v>
      </c>
      <c r="AK208" s="18">
        <f t="shared" si="258"/>
        <v>0</v>
      </c>
      <c r="AL208" s="18">
        <f t="shared" si="258"/>
        <v>0</v>
      </c>
      <c r="AM208" s="18">
        <f t="shared" si="258"/>
        <v>0</v>
      </c>
      <c r="AN208" s="18">
        <f t="shared" si="258"/>
        <v>0</v>
      </c>
      <c r="AO208" s="18">
        <f t="shared" si="258"/>
        <v>0</v>
      </c>
      <c r="AP208" s="18">
        <f t="shared" si="258"/>
        <v>318.5</v>
      </c>
      <c r="AQ208" s="18">
        <f t="shared" si="258"/>
        <v>0</v>
      </c>
      <c r="AR208" s="18">
        <f t="shared" si="258"/>
        <v>2003.5</v>
      </c>
      <c r="AS208" s="18">
        <f t="shared" si="258"/>
        <v>2</v>
      </c>
      <c r="AT208" s="18">
        <f t="shared" si="258"/>
        <v>1</v>
      </c>
      <c r="AU208" s="18">
        <f t="shared" si="258"/>
        <v>0</v>
      </c>
      <c r="AV208" s="18">
        <f t="shared" si="258"/>
        <v>0</v>
      </c>
      <c r="AW208" s="18">
        <f t="shared" si="258"/>
        <v>0</v>
      </c>
      <c r="AX208" s="18">
        <f t="shared" si="258"/>
        <v>0</v>
      </c>
      <c r="AY208" s="18">
        <f t="shared" si="258"/>
        <v>0</v>
      </c>
      <c r="AZ208" s="18">
        <f t="shared" si="258"/>
        <v>139</v>
      </c>
      <c r="BA208" s="18">
        <f t="shared" si="258"/>
        <v>2</v>
      </c>
      <c r="BB208" s="18">
        <f t="shared" si="258"/>
        <v>1</v>
      </c>
      <c r="BC208" s="18">
        <f t="shared" si="258"/>
        <v>614</v>
      </c>
      <c r="BD208" s="18">
        <f t="shared" si="258"/>
        <v>0</v>
      </c>
      <c r="BE208" s="18">
        <f t="shared" si="258"/>
        <v>0</v>
      </c>
      <c r="BF208" s="18">
        <f t="shared" si="258"/>
        <v>1198.5</v>
      </c>
      <c r="BG208" s="18">
        <f t="shared" si="258"/>
        <v>1</v>
      </c>
      <c r="BH208" s="18">
        <f t="shared" si="258"/>
        <v>29.5</v>
      </c>
      <c r="BI208" s="18">
        <f t="shared" si="258"/>
        <v>0</v>
      </c>
      <c r="BJ208" s="18">
        <f t="shared" si="258"/>
        <v>4</v>
      </c>
      <c r="BK208" s="18">
        <f t="shared" si="258"/>
        <v>9472.5</v>
      </c>
      <c r="BL208" s="18">
        <f t="shared" si="258"/>
        <v>8</v>
      </c>
      <c r="BM208" s="18">
        <f t="shared" si="258"/>
        <v>3</v>
      </c>
      <c r="BN208" s="18">
        <f t="shared" si="258"/>
        <v>8</v>
      </c>
      <c r="BO208" s="18">
        <f t="shared" ref="BO208:DZ208" si="259">ROUND(BO101+BO102+BO99+BO100,1)</f>
        <v>0</v>
      </c>
      <c r="BP208" s="18">
        <f t="shared" si="259"/>
        <v>0</v>
      </c>
      <c r="BQ208" s="18">
        <f t="shared" si="259"/>
        <v>0</v>
      </c>
      <c r="BR208" s="18">
        <f t="shared" si="259"/>
        <v>1</v>
      </c>
      <c r="BS208" s="18">
        <f t="shared" si="259"/>
        <v>0</v>
      </c>
      <c r="BT208" s="18">
        <f t="shared" si="259"/>
        <v>0</v>
      </c>
      <c r="BU208" s="18">
        <f t="shared" si="259"/>
        <v>0</v>
      </c>
      <c r="BV208" s="18">
        <f t="shared" si="259"/>
        <v>0</v>
      </c>
      <c r="BW208" s="18">
        <f t="shared" si="259"/>
        <v>0</v>
      </c>
      <c r="BX208" s="18">
        <f t="shared" si="259"/>
        <v>0</v>
      </c>
      <c r="BY208" s="18">
        <f t="shared" si="259"/>
        <v>0</v>
      </c>
      <c r="BZ208" s="18">
        <f t="shared" si="259"/>
        <v>0</v>
      </c>
      <c r="CA208" s="18">
        <f t="shared" si="259"/>
        <v>0</v>
      </c>
      <c r="CB208" s="18">
        <f t="shared" si="259"/>
        <v>1439.5</v>
      </c>
      <c r="CC208" s="18">
        <f t="shared" si="259"/>
        <v>0</v>
      </c>
      <c r="CD208" s="18">
        <f t="shared" si="259"/>
        <v>0</v>
      </c>
      <c r="CE208" s="18">
        <f t="shared" si="259"/>
        <v>0</v>
      </c>
      <c r="CF208" s="18">
        <f t="shared" si="259"/>
        <v>0</v>
      </c>
      <c r="CG208" s="18">
        <f t="shared" si="259"/>
        <v>0</v>
      </c>
      <c r="CH208" s="18">
        <f t="shared" si="259"/>
        <v>0</v>
      </c>
      <c r="CI208" s="18">
        <f t="shared" si="259"/>
        <v>0</v>
      </c>
      <c r="CJ208" s="18">
        <f t="shared" si="259"/>
        <v>0</v>
      </c>
      <c r="CK208" s="18">
        <f t="shared" si="259"/>
        <v>1152</v>
      </c>
      <c r="CL208" s="18">
        <f t="shared" si="259"/>
        <v>13.5</v>
      </c>
      <c r="CM208" s="18">
        <f t="shared" si="259"/>
        <v>33.5</v>
      </c>
      <c r="CN208" s="18">
        <f t="shared" si="259"/>
        <v>580</v>
      </c>
      <c r="CO208" s="18">
        <f t="shared" si="259"/>
        <v>21</v>
      </c>
      <c r="CP208" s="18">
        <f t="shared" si="259"/>
        <v>1</v>
      </c>
      <c r="CQ208" s="18">
        <f t="shared" si="259"/>
        <v>0</v>
      </c>
      <c r="CR208" s="18">
        <f t="shared" si="259"/>
        <v>0</v>
      </c>
      <c r="CS208" s="18">
        <f t="shared" si="259"/>
        <v>0</v>
      </c>
      <c r="CT208" s="18">
        <f t="shared" si="259"/>
        <v>0</v>
      </c>
      <c r="CU208" s="18">
        <f t="shared" si="259"/>
        <v>418</v>
      </c>
      <c r="CV208" s="18">
        <f t="shared" si="259"/>
        <v>0</v>
      </c>
      <c r="CW208" s="18">
        <f t="shared" si="259"/>
        <v>0</v>
      </c>
      <c r="CX208" s="18">
        <f t="shared" si="259"/>
        <v>0</v>
      </c>
      <c r="CY208" s="18">
        <f t="shared" si="259"/>
        <v>0</v>
      </c>
      <c r="CZ208" s="18">
        <f t="shared" si="259"/>
        <v>0</v>
      </c>
      <c r="DA208" s="18">
        <f t="shared" si="259"/>
        <v>0</v>
      </c>
      <c r="DB208" s="18">
        <f t="shared" si="259"/>
        <v>0</v>
      </c>
      <c r="DC208" s="18">
        <f t="shared" si="259"/>
        <v>0</v>
      </c>
      <c r="DD208" s="18">
        <f t="shared" si="259"/>
        <v>0</v>
      </c>
      <c r="DE208" s="18">
        <f t="shared" si="259"/>
        <v>0</v>
      </c>
      <c r="DF208" s="18">
        <f t="shared" si="259"/>
        <v>20</v>
      </c>
      <c r="DG208" s="18">
        <f t="shared" si="259"/>
        <v>0</v>
      </c>
      <c r="DH208" s="18">
        <f t="shared" si="259"/>
        <v>0</v>
      </c>
      <c r="DI208" s="18">
        <f t="shared" si="259"/>
        <v>4</v>
      </c>
      <c r="DJ208" s="18">
        <f t="shared" si="259"/>
        <v>0</v>
      </c>
      <c r="DK208" s="18">
        <f t="shared" si="259"/>
        <v>0</v>
      </c>
      <c r="DL208" s="18">
        <f t="shared" si="259"/>
        <v>0</v>
      </c>
      <c r="DM208" s="18">
        <f t="shared" si="259"/>
        <v>0</v>
      </c>
      <c r="DN208" s="18">
        <f t="shared" si="259"/>
        <v>0</v>
      </c>
      <c r="DO208" s="18">
        <f t="shared" si="259"/>
        <v>0</v>
      </c>
      <c r="DP208" s="18">
        <f t="shared" si="259"/>
        <v>0</v>
      </c>
      <c r="DQ208" s="18">
        <f t="shared" si="259"/>
        <v>0</v>
      </c>
      <c r="DR208" s="18">
        <f t="shared" si="259"/>
        <v>0</v>
      </c>
      <c r="DS208" s="18">
        <f t="shared" si="259"/>
        <v>0</v>
      </c>
      <c r="DT208" s="18">
        <f t="shared" si="259"/>
        <v>0</v>
      </c>
      <c r="DU208" s="18">
        <f t="shared" si="259"/>
        <v>0</v>
      </c>
      <c r="DV208" s="18">
        <f t="shared" si="259"/>
        <v>0</v>
      </c>
      <c r="DW208" s="18">
        <f t="shared" si="259"/>
        <v>0</v>
      </c>
      <c r="DX208" s="18">
        <f t="shared" si="259"/>
        <v>0</v>
      </c>
      <c r="DY208" s="18">
        <f t="shared" si="259"/>
        <v>0</v>
      </c>
      <c r="DZ208" s="18">
        <f t="shared" si="259"/>
        <v>1</v>
      </c>
      <c r="EA208" s="18">
        <f t="shared" ref="EA208:FX208" si="260">ROUND(EA101+EA102+EA99+EA100,1)</f>
        <v>0</v>
      </c>
      <c r="EB208" s="18">
        <f t="shared" si="260"/>
        <v>0</v>
      </c>
      <c r="EC208" s="18">
        <f t="shared" si="260"/>
        <v>0</v>
      </c>
      <c r="ED208" s="18">
        <f t="shared" si="260"/>
        <v>0</v>
      </c>
      <c r="EE208" s="18">
        <f t="shared" si="260"/>
        <v>0</v>
      </c>
      <c r="EF208" s="18">
        <f t="shared" si="260"/>
        <v>2.5</v>
      </c>
      <c r="EG208" s="18">
        <f t="shared" si="260"/>
        <v>0</v>
      </c>
      <c r="EH208" s="18">
        <f t="shared" si="260"/>
        <v>1</v>
      </c>
      <c r="EI208" s="18">
        <f t="shared" si="260"/>
        <v>3</v>
      </c>
      <c r="EJ208" s="18">
        <f t="shared" si="260"/>
        <v>224</v>
      </c>
      <c r="EK208" s="18">
        <f t="shared" si="260"/>
        <v>0</v>
      </c>
      <c r="EL208" s="18">
        <f t="shared" si="260"/>
        <v>0</v>
      </c>
      <c r="EM208" s="18">
        <f t="shared" si="260"/>
        <v>1</v>
      </c>
      <c r="EN208" s="18">
        <f t="shared" si="260"/>
        <v>92</v>
      </c>
      <c r="EO208" s="18">
        <f t="shared" si="260"/>
        <v>0</v>
      </c>
      <c r="EP208" s="18">
        <f t="shared" si="260"/>
        <v>0</v>
      </c>
      <c r="EQ208" s="18">
        <f t="shared" si="260"/>
        <v>0</v>
      </c>
      <c r="ER208" s="18">
        <f t="shared" si="260"/>
        <v>1</v>
      </c>
      <c r="ES208" s="18">
        <f t="shared" si="260"/>
        <v>0</v>
      </c>
      <c r="ET208" s="18">
        <f t="shared" si="260"/>
        <v>0</v>
      </c>
      <c r="EU208" s="18">
        <f t="shared" si="260"/>
        <v>0</v>
      </c>
      <c r="EV208" s="18">
        <f t="shared" si="260"/>
        <v>5</v>
      </c>
      <c r="EW208" s="18">
        <f t="shared" si="260"/>
        <v>0</v>
      </c>
      <c r="EX208" s="18">
        <f t="shared" si="260"/>
        <v>0</v>
      </c>
      <c r="EY208" s="18">
        <f t="shared" si="260"/>
        <v>545</v>
      </c>
      <c r="EZ208" s="18">
        <f t="shared" si="260"/>
        <v>0</v>
      </c>
      <c r="FA208" s="18">
        <f t="shared" si="260"/>
        <v>3</v>
      </c>
      <c r="FB208" s="18">
        <f t="shared" si="260"/>
        <v>0</v>
      </c>
      <c r="FC208" s="18">
        <f t="shared" si="260"/>
        <v>2</v>
      </c>
      <c r="FD208" s="18">
        <f t="shared" si="260"/>
        <v>0</v>
      </c>
      <c r="FE208" s="18">
        <f t="shared" si="260"/>
        <v>0</v>
      </c>
      <c r="FF208" s="18">
        <f t="shared" si="260"/>
        <v>0</v>
      </c>
      <c r="FG208" s="18">
        <f t="shared" si="260"/>
        <v>0</v>
      </c>
      <c r="FH208" s="18">
        <f t="shared" si="260"/>
        <v>0</v>
      </c>
      <c r="FI208" s="18">
        <f t="shared" si="260"/>
        <v>0</v>
      </c>
      <c r="FJ208" s="18">
        <f t="shared" si="260"/>
        <v>0</v>
      </c>
      <c r="FK208" s="18">
        <f t="shared" si="260"/>
        <v>0</v>
      </c>
      <c r="FL208" s="18">
        <f t="shared" si="260"/>
        <v>0</v>
      </c>
      <c r="FM208" s="18">
        <f t="shared" si="260"/>
        <v>0</v>
      </c>
      <c r="FN208" s="18">
        <f t="shared" si="260"/>
        <v>614</v>
      </c>
      <c r="FO208" s="18">
        <f t="shared" si="260"/>
        <v>0</v>
      </c>
      <c r="FP208" s="18">
        <f t="shared" si="260"/>
        <v>0</v>
      </c>
      <c r="FQ208" s="18">
        <f t="shared" si="260"/>
        <v>0</v>
      </c>
      <c r="FR208" s="18">
        <f t="shared" si="260"/>
        <v>0</v>
      </c>
      <c r="FS208" s="18">
        <f t="shared" si="260"/>
        <v>0</v>
      </c>
      <c r="FT208" s="18">
        <f t="shared" si="260"/>
        <v>0</v>
      </c>
      <c r="FU208" s="18">
        <f t="shared" si="260"/>
        <v>0</v>
      </c>
      <c r="FV208" s="18">
        <f t="shared" si="260"/>
        <v>0</v>
      </c>
      <c r="FW208" s="18">
        <f t="shared" si="260"/>
        <v>0</v>
      </c>
      <c r="FX208" s="18">
        <f t="shared" si="260"/>
        <v>0</v>
      </c>
      <c r="FY208" s="18"/>
      <c r="FZ208" s="7"/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</row>
    <row r="209" spans="1:195" x14ac:dyDescent="0.2">
      <c r="A209" s="6" t="s">
        <v>741</v>
      </c>
      <c r="B209" s="7" t="s">
        <v>742</v>
      </c>
      <c r="C209" s="7">
        <f t="shared" ref="C209:BN209" si="261">ROUND((C205*C206)+(C207*C208),2)</f>
        <v>78298442.459999993</v>
      </c>
      <c r="D209" s="7">
        <f t="shared" si="261"/>
        <v>377480143.66000003</v>
      </c>
      <c r="E209" s="7">
        <f t="shared" si="261"/>
        <v>62759902.009999998</v>
      </c>
      <c r="F209" s="7">
        <f t="shared" si="261"/>
        <v>186197550.93000001</v>
      </c>
      <c r="G209" s="7">
        <f t="shared" si="261"/>
        <v>11068426.800000001</v>
      </c>
      <c r="H209" s="7">
        <f t="shared" si="261"/>
        <v>10079598.060000001</v>
      </c>
      <c r="I209" s="7">
        <f t="shared" si="261"/>
        <v>87183587.560000002</v>
      </c>
      <c r="J209" s="7">
        <f t="shared" si="261"/>
        <v>21361567.18</v>
      </c>
      <c r="K209" s="7">
        <f t="shared" si="261"/>
        <v>2431324.19</v>
      </c>
      <c r="L209" s="7">
        <f t="shared" si="261"/>
        <v>22231486.48</v>
      </c>
      <c r="M209" s="7">
        <f t="shared" si="261"/>
        <v>11122265.65</v>
      </c>
      <c r="N209" s="7">
        <f t="shared" si="261"/>
        <v>486497295.63</v>
      </c>
      <c r="O209" s="7">
        <f t="shared" si="261"/>
        <v>129441270.26000001</v>
      </c>
      <c r="P209" s="7">
        <f t="shared" si="261"/>
        <v>2479370.4900000002</v>
      </c>
      <c r="Q209" s="7">
        <f t="shared" si="261"/>
        <v>353230869.19999999</v>
      </c>
      <c r="R209" s="7">
        <f t="shared" si="261"/>
        <v>42698528.640000001</v>
      </c>
      <c r="S209" s="7">
        <f t="shared" si="261"/>
        <v>15391334.109999999</v>
      </c>
      <c r="T209" s="7">
        <f t="shared" si="261"/>
        <v>1337137.6499999999</v>
      </c>
      <c r="U209" s="7">
        <f t="shared" si="261"/>
        <v>543920.4</v>
      </c>
      <c r="V209" s="7">
        <f t="shared" si="261"/>
        <v>2546454.0099999998</v>
      </c>
      <c r="W209" s="7">
        <f t="shared" si="261"/>
        <v>1329885.3799999999</v>
      </c>
      <c r="X209" s="7">
        <f t="shared" si="261"/>
        <v>453267</v>
      </c>
      <c r="Y209" s="7">
        <f t="shared" si="261"/>
        <v>7170141.2800000003</v>
      </c>
      <c r="Z209" s="7">
        <f t="shared" si="261"/>
        <v>2114037.29</v>
      </c>
      <c r="AA209" s="7">
        <f t="shared" si="261"/>
        <v>281652861.52999997</v>
      </c>
      <c r="AB209" s="7">
        <f t="shared" si="261"/>
        <v>266743455.12</v>
      </c>
      <c r="AC209" s="7">
        <f t="shared" si="261"/>
        <v>9183189.4199999999</v>
      </c>
      <c r="AD209" s="7">
        <f t="shared" si="261"/>
        <v>12800260.08</v>
      </c>
      <c r="AE209" s="7">
        <f t="shared" si="261"/>
        <v>932470.15</v>
      </c>
      <c r="AF209" s="7">
        <f t="shared" si="261"/>
        <v>1613630.52</v>
      </c>
      <c r="AG209" s="7">
        <f t="shared" si="261"/>
        <v>6217916.71</v>
      </c>
      <c r="AH209" s="7">
        <f t="shared" si="261"/>
        <v>9609260.4000000004</v>
      </c>
      <c r="AI209" s="7">
        <f t="shared" si="261"/>
        <v>3227261.04</v>
      </c>
      <c r="AJ209" s="7">
        <f t="shared" si="261"/>
        <v>1468585.08</v>
      </c>
      <c r="AK209" s="7">
        <f t="shared" si="261"/>
        <v>1943608.9</v>
      </c>
      <c r="AL209" s="7">
        <f t="shared" si="261"/>
        <v>2517444.92</v>
      </c>
      <c r="AM209" s="7">
        <f t="shared" si="261"/>
        <v>4007786.81</v>
      </c>
      <c r="AN209" s="7">
        <f t="shared" si="261"/>
        <v>3214569.56</v>
      </c>
      <c r="AO209" s="7">
        <f t="shared" si="261"/>
        <v>42540921.020000003</v>
      </c>
      <c r="AP209" s="7">
        <f t="shared" si="261"/>
        <v>810423136.75</v>
      </c>
      <c r="AQ209" s="7">
        <f t="shared" si="261"/>
        <v>2216475.63</v>
      </c>
      <c r="AR209" s="7">
        <f t="shared" si="261"/>
        <v>595934687.67999995</v>
      </c>
      <c r="AS209" s="7">
        <f t="shared" si="261"/>
        <v>63152077.899999999</v>
      </c>
      <c r="AT209" s="7">
        <f t="shared" si="261"/>
        <v>20401194.329999998</v>
      </c>
      <c r="AU209" s="7">
        <f t="shared" si="261"/>
        <v>2397782.4300000002</v>
      </c>
      <c r="AV209" s="7">
        <f t="shared" si="261"/>
        <v>2814788.07</v>
      </c>
      <c r="AW209" s="7">
        <f t="shared" si="261"/>
        <v>2347923.06</v>
      </c>
      <c r="AX209" s="7">
        <f t="shared" si="261"/>
        <v>675367.83</v>
      </c>
      <c r="AY209" s="7">
        <f t="shared" si="261"/>
        <v>4037702.44</v>
      </c>
      <c r="AZ209" s="7">
        <f t="shared" si="261"/>
        <v>119049509.59</v>
      </c>
      <c r="BA209" s="7">
        <f t="shared" si="261"/>
        <v>83401327.849999994</v>
      </c>
      <c r="BB209" s="7">
        <f t="shared" si="261"/>
        <v>74181323.879999995</v>
      </c>
      <c r="BC209" s="7">
        <f t="shared" si="261"/>
        <v>265484538.5</v>
      </c>
      <c r="BD209" s="7">
        <f t="shared" si="261"/>
        <v>33360451.199999999</v>
      </c>
      <c r="BE209" s="7">
        <f t="shared" si="261"/>
        <v>12422235.4</v>
      </c>
      <c r="BF209" s="7">
        <f t="shared" si="261"/>
        <v>230698271.84</v>
      </c>
      <c r="BG209" s="7">
        <f t="shared" si="261"/>
        <v>9362329.8100000005</v>
      </c>
      <c r="BH209" s="7">
        <f t="shared" si="261"/>
        <v>5362603.49</v>
      </c>
      <c r="BI209" s="7">
        <f t="shared" si="261"/>
        <v>2420445.7799999998</v>
      </c>
      <c r="BJ209" s="7">
        <f t="shared" si="261"/>
        <v>58096537.630000003</v>
      </c>
      <c r="BK209" s="7">
        <f t="shared" si="261"/>
        <v>251489666.12</v>
      </c>
      <c r="BL209" s="7">
        <f t="shared" si="261"/>
        <v>1593579.65</v>
      </c>
      <c r="BM209" s="7">
        <f t="shared" si="261"/>
        <v>2700411.3</v>
      </c>
      <c r="BN209" s="7">
        <f t="shared" si="261"/>
        <v>32365876.280000001</v>
      </c>
      <c r="BO209" s="7">
        <f t="shared" ref="BO209:DZ209" si="262">ROUND((BO205*BO206)+(BO207*BO208),2)</f>
        <v>12538271.75</v>
      </c>
      <c r="BP209" s="7">
        <f t="shared" si="262"/>
        <v>1857488.17</v>
      </c>
      <c r="BQ209" s="7">
        <f t="shared" si="262"/>
        <v>56018362</v>
      </c>
      <c r="BR209" s="7">
        <f t="shared" si="262"/>
        <v>42584987.840000004</v>
      </c>
      <c r="BS209" s="7">
        <f t="shared" si="262"/>
        <v>10915575.890000001</v>
      </c>
      <c r="BT209" s="7">
        <f t="shared" si="262"/>
        <v>3980590.79</v>
      </c>
      <c r="BU209" s="7">
        <f t="shared" si="262"/>
        <v>3823760.41</v>
      </c>
      <c r="BV209" s="7">
        <f t="shared" si="262"/>
        <v>11758652.51</v>
      </c>
      <c r="BW209" s="7">
        <f t="shared" si="262"/>
        <v>18552218.309999999</v>
      </c>
      <c r="BX209" s="7">
        <f t="shared" si="262"/>
        <v>678087.43</v>
      </c>
      <c r="BY209" s="7">
        <f t="shared" si="262"/>
        <v>4713976.8</v>
      </c>
      <c r="BZ209" s="7">
        <f t="shared" si="262"/>
        <v>1910067.14</v>
      </c>
      <c r="CA209" s="7">
        <f t="shared" si="262"/>
        <v>1464958.94</v>
      </c>
      <c r="CB209" s="7">
        <f t="shared" si="262"/>
        <v>738273063.44000006</v>
      </c>
      <c r="CC209" s="7">
        <f t="shared" si="262"/>
        <v>1740545.28</v>
      </c>
      <c r="CD209" s="7">
        <f t="shared" si="262"/>
        <v>802282.59</v>
      </c>
      <c r="CE209" s="7">
        <f t="shared" si="262"/>
        <v>1348922.59</v>
      </c>
      <c r="CF209" s="7">
        <f t="shared" si="262"/>
        <v>1309941.6299999999</v>
      </c>
      <c r="CG209" s="7">
        <f t="shared" si="262"/>
        <v>1958113.44</v>
      </c>
      <c r="CH209" s="7">
        <f t="shared" si="262"/>
        <v>999000.47</v>
      </c>
      <c r="CI209" s="7">
        <f t="shared" si="262"/>
        <v>6493503.04</v>
      </c>
      <c r="CJ209" s="7">
        <f t="shared" si="262"/>
        <v>8950210.1799999997</v>
      </c>
      <c r="CK209" s="7">
        <f t="shared" si="262"/>
        <v>55240541.909999996</v>
      </c>
      <c r="CL209" s="7">
        <f t="shared" si="262"/>
        <v>12488174.960000001</v>
      </c>
      <c r="CM209" s="7">
        <f t="shared" si="262"/>
        <v>7370069.4699999997</v>
      </c>
      <c r="CN209" s="7">
        <f t="shared" si="262"/>
        <v>295578069.79000002</v>
      </c>
      <c r="CO209" s="7">
        <f t="shared" si="262"/>
        <v>137378714.09</v>
      </c>
      <c r="CP209" s="7">
        <f t="shared" si="262"/>
        <v>9639729.2200000007</v>
      </c>
      <c r="CQ209" s="7">
        <f t="shared" si="262"/>
        <v>8385439.5</v>
      </c>
      <c r="CR209" s="7">
        <f t="shared" si="262"/>
        <v>1994374.8</v>
      </c>
      <c r="CS209" s="7">
        <f t="shared" si="262"/>
        <v>3179214.74</v>
      </c>
      <c r="CT209" s="7">
        <f t="shared" si="262"/>
        <v>977243.65</v>
      </c>
      <c r="CU209" s="7">
        <f t="shared" si="262"/>
        <v>4394039.22</v>
      </c>
      <c r="CV209" s="7">
        <f t="shared" si="262"/>
        <v>453267</v>
      </c>
      <c r="CW209" s="7">
        <f t="shared" si="262"/>
        <v>1796750.39</v>
      </c>
      <c r="CX209" s="7">
        <f t="shared" si="262"/>
        <v>4297877.6900000004</v>
      </c>
      <c r="CY209" s="7">
        <f t="shared" si="262"/>
        <v>453267</v>
      </c>
      <c r="CZ209" s="7">
        <f t="shared" si="262"/>
        <v>18726272.84</v>
      </c>
      <c r="DA209" s="7">
        <f t="shared" si="262"/>
        <v>1862927.37</v>
      </c>
      <c r="DB209" s="7">
        <f t="shared" si="262"/>
        <v>2823853.41</v>
      </c>
      <c r="DC209" s="7">
        <f t="shared" si="262"/>
        <v>1385183.95</v>
      </c>
      <c r="DD209" s="7">
        <f t="shared" si="262"/>
        <v>1482183.09</v>
      </c>
      <c r="DE209" s="7">
        <f t="shared" si="262"/>
        <v>3462959.88</v>
      </c>
      <c r="DF209" s="7">
        <f t="shared" si="262"/>
        <v>198794932.87</v>
      </c>
      <c r="DG209" s="7">
        <f t="shared" si="262"/>
        <v>800469.52</v>
      </c>
      <c r="DH209" s="7">
        <f t="shared" si="262"/>
        <v>18845935.329999998</v>
      </c>
      <c r="DI209" s="7">
        <f t="shared" si="262"/>
        <v>24444182.48</v>
      </c>
      <c r="DJ209" s="7">
        <f t="shared" si="262"/>
        <v>6146300.5199999996</v>
      </c>
      <c r="DK209" s="7">
        <f t="shared" si="262"/>
        <v>4233513.78</v>
      </c>
      <c r="DL209" s="7">
        <f t="shared" si="262"/>
        <v>53341367.090000004</v>
      </c>
      <c r="DM209" s="7">
        <f t="shared" si="262"/>
        <v>2334325.0499999998</v>
      </c>
      <c r="DN209" s="7">
        <f t="shared" si="262"/>
        <v>12799353.550000001</v>
      </c>
      <c r="DO209" s="7">
        <f t="shared" si="262"/>
        <v>29756978.550000001</v>
      </c>
      <c r="DP209" s="7">
        <f t="shared" si="262"/>
        <v>1908254.07</v>
      </c>
      <c r="DQ209" s="7">
        <f t="shared" si="262"/>
        <v>7238673.9900000002</v>
      </c>
      <c r="DR209" s="7">
        <f t="shared" si="262"/>
        <v>13146556.07</v>
      </c>
      <c r="DS209" s="7">
        <f t="shared" si="262"/>
        <v>7094535.0800000001</v>
      </c>
      <c r="DT209" s="7">
        <f t="shared" si="262"/>
        <v>1456800.14</v>
      </c>
      <c r="DU209" s="7">
        <f t="shared" si="262"/>
        <v>3466586.02</v>
      </c>
      <c r="DV209" s="7">
        <f t="shared" si="262"/>
        <v>2030636.16</v>
      </c>
      <c r="DW209" s="7">
        <f t="shared" si="262"/>
        <v>3007879.81</v>
      </c>
      <c r="DX209" s="7">
        <f t="shared" si="262"/>
        <v>1613630.52</v>
      </c>
      <c r="DY209" s="7">
        <f t="shared" si="262"/>
        <v>2952581.24</v>
      </c>
      <c r="DZ209" s="7">
        <f t="shared" si="262"/>
        <v>7406029.4400000004</v>
      </c>
      <c r="EA209" s="7">
        <f t="shared" ref="EA209:FX209" si="263">ROUND((EA205*EA206)+(EA207*EA208),2)</f>
        <v>5568838.3600000003</v>
      </c>
      <c r="EB209" s="7">
        <f t="shared" si="263"/>
        <v>5464586.9500000002</v>
      </c>
      <c r="EC209" s="7">
        <f t="shared" si="263"/>
        <v>2903628.4</v>
      </c>
      <c r="ED209" s="7">
        <f t="shared" si="263"/>
        <v>14985007.02</v>
      </c>
      <c r="EE209" s="7">
        <f t="shared" si="263"/>
        <v>1693405.51</v>
      </c>
      <c r="EF209" s="7">
        <f t="shared" si="263"/>
        <v>13751237.43</v>
      </c>
      <c r="EG209" s="7">
        <f t="shared" si="263"/>
        <v>2583621.9</v>
      </c>
      <c r="EH209" s="7">
        <f t="shared" si="263"/>
        <v>2334878.2400000002</v>
      </c>
      <c r="EI209" s="7">
        <f t="shared" si="263"/>
        <v>142977482.46000001</v>
      </c>
      <c r="EJ209" s="7">
        <f t="shared" si="263"/>
        <v>91698354</v>
      </c>
      <c r="EK209" s="7">
        <f t="shared" si="263"/>
        <v>6340298.7999999998</v>
      </c>
      <c r="EL209" s="7">
        <f t="shared" si="263"/>
        <v>4325073.71</v>
      </c>
      <c r="EM209" s="7">
        <f t="shared" si="263"/>
        <v>3876892.58</v>
      </c>
      <c r="EN209" s="7">
        <f t="shared" si="263"/>
        <v>9866844</v>
      </c>
      <c r="EO209" s="7">
        <f t="shared" si="263"/>
        <v>3268961.6</v>
      </c>
      <c r="EP209" s="7">
        <f t="shared" si="263"/>
        <v>3680528.04</v>
      </c>
      <c r="EQ209" s="7">
        <f t="shared" si="263"/>
        <v>25006740.390000001</v>
      </c>
      <c r="ER209" s="7">
        <f t="shared" si="263"/>
        <v>2828032.74</v>
      </c>
      <c r="ES209" s="7">
        <f t="shared" si="263"/>
        <v>1462239.34</v>
      </c>
      <c r="ET209" s="7">
        <f t="shared" si="263"/>
        <v>2058738.71</v>
      </c>
      <c r="EU209" s="7">
        <f t="shared" si="263"/>
        <v>5642267.6200000001</v>
      </c>
      <c r="EV209" s="7">
        <f t="shared" si="263"/>
        <v>777852.54</v>
      </c>
      <c r="EW209" s="7">
        <f t="shared" si="263"/>
        <v>8206852.2999999998</v>
      </c>
      <c r="EX209" s="7">
        <f t="shared" si="263"/>
        <v>1734199.54</v>
      </c>
      <c r="EY209" s="7">
        <f t="shared" si="263"/>
        <v>6961796.0300000003</v>
      </c>
      <c r="EZ209" s="7">
        <f t="shared" si="263"/>
        <v>1292717.48</v>
      </c>
      <c r="FA209" s="7">
        <f t="shared" si="263"/>
        <v>32099308.920000002</v>
      </c>
      <c r="FB209" s="7">
        <f t="shared" si="263"/>
        <v>3145672.98</v>
      </c>
      <c r="FC209" s="7">
        <f t="shared" si="263"/>
        <v>19093618.960000001</v>
      </c>
      <c r="FD209" s="7">
        <f t="shared" si="263"/>
        <v>3771181.44</v>
      </c>
      <c r="FE209" s="7">
        <f t="shared" si="263"/>
        <v>918318.94</v>
      </c>
      <c r="FF209" s="7">
        <f t="shared" si="263"/>
        <v>1973524.52</v>
      </c>
      <c r="FG209" s="7">
        <f t="shared" si="263"/>
        <v>1196624.8799999999</v>
      </c>
      <c r="FH209" s="7">
        <f t="shared" si="263"/>
        <v>761488.56</v>
      </c>
      <c r="FI209" s="7">
        <f t="shared" si="263"/>
        <v>16949466.199999999</v>
      </c>
      <c r="FJ209" s="7">
        <f t="shared" si="263"/>
        <v>18579414.329999998</v>
      </c>
      <c r="FK209" s="7">
        <f t="shared" si="263"/>
        <v>23329652.489999998</v>
      </c>
      <c r="FL209" s="7">
        <f t="shared" si="263"/>
        <v>71879080.859999999</v>
      </c>
      <c r="FM209" s="7">
        <f t="shared" si="263"/>
        <v>34149135.780000001</v>
      </c>
      <c r="FN209" s="7">
        <f t="shared" si="263"/>
        <v>205394932.31</v>
      </c>
      <c r="FO209" s="7">
        <f t="shared" si="263"/>
        <v>10219357.779999999</v>
      </c>
      <c r="FP209" s="7">
        <f t="shared" si="263"/>
        <v>21439529.100000001</v>
      </c>
      <c r="FQ209" s="7">
        <f t="shared" si="263"/>
        <v>9441551.6099999994</v>
      </c>
      <c r="FR209" s="7">
        <f t="shared" si="263"/>
        <v>1654424.55</v>
      </c>
      <c r="FS209" s="7">
        <f t="shared" si="263"/>
        <v>1849329.36</v>
      </c>
      <c r="FT209" s="7">
        <f t="shared" si="263"/>
        <v>637293.4</v>
      </c>
      <c r="FU209" s="7">
        <f t="shared" si="263"/>
        <v>7739987.29</v>
      </c>
      <c r="FV209" s="7">
        <f t="shared" si="263"/>
        <v>6537923.21</v>
      </c>
      <c r="FW209" s="7">
        <f t="shared" si="263"/>
        <v>1727853.8</v>
      </c>
      <c r="FX209" s="7">
        <f t="shared" si="263"/>
        <v>527602.79</v>
      </c>
      <c r="FY209" s="18"/>
      <c r="FZ209" s="7">
        <f>SUM(C209:FX209)</f>
        <v>8024680877.6599998</v>
      </c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</row>
    <row r="210" spans="1:195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18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</row>
    <row r="211" spans="1:195" ht="15.75" x14ac:dyDescent="0.25">
      <c r="A211" s="6" t="s">
        <v>602</v>
      </c>
      <c r="B211" s="44" t="s">
        <v>743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</row>
    <row r="212" spans="1:195" x14ac:dyDescent="0.2">
      <c r="A212" s="6" t="s">
        <v>744</v>
      </c>
      <c r="B212" s="7" t="s">
        <v>745</v>
      </c>
      <c r="C212" s="7">
        <f t="shared" ref="C212:BN212" si="264">+C128</f>
        <v>58613047.270000003</v>
      </c>
      <c r="D212" s="7">
        <f t="shared" si="264"/>
        <v>372774600.38999999</v>
      </c>
      <c r="E212" s="7">
        <f t="shared" si="264"/>
        <v>61244209</v>
      </c>
      <c r="F212" s="7">
        <f t="shared" si="264"/>
        <v>182265208.53</v>
      </c>
      <c r="G212" s="7">
        <f t="shared" si="264"/>
        <v>11588798.460000001</v>
      </c>
      <c r="H212" s="7">
        <f t="shared" si="264"/>
        <v>10515685.1</v>
      </c>
      <c r="I212" s="7">
        <f t="shared" si="264"/>
        <v>85220949.469999999</v>
      </c>
      <c r="J212" s="7">
        <f t="shared" si="264"/>
        <v>19959863.300000001</v>
      </c>
      <c r="K212" s="7">
        <f t="shared" si="264"/>
        <v>3327562.06</v>
      </c>
      <c r="L212" s="7">
        <f t="shared" si="264"/>
        <v>22525390.010000002</v>
      </c>
      <c r="M212" s="7">
        <f t="shared" si="264"/>
        <v>11877081.039999999</v>
      </c>
      <c r="N212" s="7">
        <f t="shared" si="264"/>
        <v>494463069.18000001</v>
      </c>
      <c r="O212" s="7">
        <f t="shared" si="264"/>
        <v>128472508.01000001</v>
      </c>
      <c r="P212" s="7">
        <f t="shared" si="264"/>
        <v>3608040.08</v>
      </c>
      <c r="Q212" s="7">
        <f t="shared" si="264"/>
        <v>353324155.82999998</v>
      </c>
      <c r="R212" s="7">
        <f t="shared" si="264"/>
        <v>4387738.88</v>
      </c>
      <c r="S212" s="7">
        <f t="shared" si="264"/>
        <v>15404591.91</v>
      </c>
      <c r="T212" s="7">
        <f t="shared" si="264"/>
        <v>2308769.21</v>
      </c>
      <c r="U212" s="7">
        <f t="shared" si="264"/>
        <v>1083650.81</v>
      </c>
      <c r="V212" s="7">
        <f t="shared" si="264"/>
        <v>3331306.96</v>
      </c>
      <c r="W212" s="7">
        <f t="shared" si="264"/>
        <v>2284029.13</v>
      </c>
      <c r="X212" s="7">
        <f t="shared" si="264"/>
        <v>916703.62</v>
      </c>
      <c r="Y212" s="7">
        <f t="shared" si="264"/>
        <v>4215797.8</v>
      </c>
      <c r="Z212" s="7">
        <f t="shared" si="264"/>
        <v>3001601.03</v>
      </c>
      <c r="AA212" s="7">
        <f t="shared" si="264"/>
        <v>280310838.05000001</v>
      </c>
      <c r="AB212" s="7">
        <f t="shared" si="264"/>
        <v>268098583.83000001</v>
      </c>
      <c r="AC212" s="7">
        <f t="shared" si="264"/>
        <v>9449731.1199999992</v>
      </c>
      <c r="AD212" s="7">
        <f t="shared" si="264"/>
        <v>12727860.619999999</v>
      </c>
      <c r="AE212" s="7">
        <f t="shared" si="264"/>
        <v>1704382.03</v>
      </c>
      <c r="AF212" s="7">
        <f t="shared" si="264"/>
        <v>2702505.13</v>
      </c>
      <c r="AG212" s="7">
        <f t="shared" si="264"/>
        <v>6958211.5800000001</v>
      </c>
      <c r="AH212" s="7">
        <f t="shared" si="264"/>
        <v>9378756.6699999999</v>
      </c>
      <c r="AI212" s="7">
        <f t="shared" si="264"/>
        <v>3933605.14</v>
      </c>
      <c r="AJ212" s="7">
        <f t="shared" si="264"/>
        <v>2525469.25</v>
      </c>
      <c r="AK212" s="7">
        <f t="shared" si="264"/>
        <v>2956246.16</v>
      </c>
      <c r="AL212" s="7">
        <f t="shared" si="264"/>
        <v>3355041.63</v>
      </c>
      <c r="AM212" s="7">
        <f t="shared" si="264"/>
        <v>4420466</v>
      </c>
      <c r="AN212" s="7">
        <f t="shared" si="264"/>
        <v>4052280.44</v>
      </c>
      <c r="AO212" s="7">
        <f t="shared" si="264"/>
        <v>40869151.210000001</v>
      </c>
      <c r="AP212" s="7">
        <f t="shared" si="264"/>
        <v>809798702.23000002</v>
      </c>
      <c r="AQ212" s="7">
        <f t="shared" si="264"/>
        <v>3343187.93</v>
      </c>
      <c r="AR212" s="7">
        <f t="shared" si="264"/>
        <v>580020380.37</v>
      </c>
      <c r="AS212" s="7">
        <f t="shared" si="264"/>
        <v>66430602.32</v>
      </c>
      <c r="AT212" s="7">
        <f t="shared" si="264"/>
        <v>20813293.879999999</v>
      </c>
      <c r="AU212" s="7">
        <f t="shared" si="264"/>
        <v>3567454.12</v>
      </c>
      <c r="AV212" s="7">
        <f t="shared" si="264"/>
        <v>3885190.26</v>
      </c>
      <c r="AW212" s="7">
        <f t="shared" si="264"/>
        <v>3511441.47</v>
      </c>
      <c r="AX212" s="7">
        <f t="shared" si="264"/>
        <v>1411837</v>
      </c>
      <c r="AY212" s="7">
        <f t="shared" si="264"/>
        <v>4738415.29</v>
      </c>
      <c r="AZ212" s="7">
        <f t="shared" si="264"/>
        <v>114608212.44</v>
      </c>
      <c r="BA212" s="7">
        <f t="shared" si="264"/>
        <v>79228710.489999995</v>
      </c>
      <c r="BB212" s="7">
        <f t="shared" si="264"/>
        <v>71005654.239999995</v>
      </c>
      <c r="BC212" s="7">
        <f t="shared" si="264"/>
        <v>253459482.16</v>
      </c>
      <c r="BD212" s="7">
        <f t="shared" si="264"/>
        <v>32575788.030000001</v>
      </c>
      <c r="BE212" s="7">
        <f t="shared" si="264"/>
        <v>12859065.939999999</v>
      </c>
      <c r="BF212" s="7">
        <f t="shared" si="264"/>
        <v>216101992.69</v>
      </c>
      <c r="BG212" s="7">
        <f t="shared" si="264"/>
        <v>9725414.4499999993</v>
      </c>
      <c r="BH212" s="7">
        <f t="shared" si="264"/>
        <v>5765669.5199999996</v>
      </c>
      <c r="BI212" s="7">
        <f t="shared" si="264"/>
        <v>3488324</v>
      </c>
      <c r="BJ212" s="7">
        <f t="shared" si="264"/>
        <v>57292774.259999998</v>
      </c>
      <c r="BK212" s="7">
        <f t="shared" si="264"/>
        <v>164722753.34</v>
      </c>
      <c r="BL212" s="7">
        <f t="shared" si="264"/>
        <v>2640899.33</v>
      </c>
      <c r="BM212" s="7">
        <f t="shared" si="264"/>
        <v>3651081.57</v>
      </c>
      <c r="BN212" s="7">
        <f t="shared" si="264"/>
        <v>30252485.25</v>
      </c>
      <c r="BO212" s="7">
        <f t="shared" ref="BO212:DZ212" si="265">+BO128</f>
        <v>12304098.880000001</v>
      </c>
      <c r="BP212" s="7">
        <f t="shared" si="265"/>
        <v>2955697.28</v>
      </c>
      <c r="BQ212" s="7">
        <f t="shared" si="265"/>
        <v>58510685.729999997</v>
      </c>
      <c r="BR212" s="7">
        <f t="shared" si="265"/>
        <v>41297202.350000001</v>
      </c>
      <c r="BS212" s="7">
        <f t="shared" si="265"/>
        <v>11422187.98</v>
      </c>
      <c r="BT212" s="7">
        <f t="shared" si="265"/>
        <v>4816737.74</v>
      </c>
      <c r="BU212" s="7">
        <f t="shared" si="265"/>
        <v>4737962.41</v>
      </c>
      <c r="BV212" s="7">
        <f t="shared" si="265"/>
        <v>12042470.470000001</v>
      </c>
      <c r="BW212" s="7">
        <f t="shared" si="265"/>
        <v>18734314.300000001</v>
      </c>
      <c r="BX212" s="7">
        <f t="shared" si="265"/>
        <v>1460630.13</v>
      </c>
      <c r="BY212" s="7">
        <f t="shared" si="265"/>
        <v>4925846.4000000004</v>
      </c>
      <c r="BZ212" s="7">
        <f t="shared" si="265"/>
        <v>2872711.34</v>
      </c>
      <c r="CA212" s="7">
        <f t="shared" si="265"/>
        <v>2614135.1</v>
      </c>
      <c r="CB212" s="7">
        <f t="shared" si="265"/>
        <v>721735139.15999997</v>
      </c>
      <c r="CC212" s="7">
        <f t="shared" si="265"/>
        <v>2718341.48</v>
      </c>
      <c r="CD212" s="7">
        <f t="shared" si="265"/>
        <v>1491300.87</v>
      </c>
      <c r="CE212" s="7">
        <f t="shared" si="265"/>
        <v>2309487.63</v>
      </c>
      <c r="CF212" s="7">
        <f t="shared" si="265"/>
        <v>2193652.35</v>
      </c>
      <c r="CG212" s="7">
        <f t="shared" si="265"/>
        <v>2934697.9</v>
      </c>
      <c r="CH212" s="7">
        <f t="shared" si="265"/>
        <v>1832761.14</v>
      </c>
      <c r="CI212" s="7">
        <f t="shared" si="265"/>
        <v>6534214.3499999996</v>
      </c>
      <c r="CJ212" s="7">
        <f t="shared" si="265"/>
        <v>9326863.1300000008</v>
      </c>
      <c r="CK212" s="7">
        <f t="shared" si="265"/>
        <v>45478403.420000002</v>
      </c>
      <c r="CL212" s="7">
        <f t="shared" si="265"/>
        <v>13061215.470000001</v>
      </c>
      <c r="CM212" s="7">
        <f t="shared" si="265"/>
        <v>7810910.79</v>
      </c>
      <c r="CN212" s="7">
        <f t="shared" si="265"/>
        <v>278351753.01999998</v>
      </c>
      <c r="CO212" s="7">
        <f t="shared" si="265"/>
        <v>131268357.69</v>
      </c>
      <c r="CP212" s="7">
        <f t="shared" si="265"/>
        <v>10217884.02</v>
      </c>
      <c r="CQ212" s="7">
        <f t="shared" si="265"/>
        <v>8674346.4900000002</v>
      </c>
      <c r="CR212" s="7">
        <f t="shared" si="265"/>
        <v>3047307.19</v>
      </c>
      <c r="CS212" s="7">
        <f t="shared" si="265"/>
        <v>3958238.34</v>
      </c>
      <c r="CT212" s="7">
        <f t="shared" si="265"/>
        <v>1796171.33</v>
      </c>
      <c r="CU212" s="7">
        <f t="shared" si="265"/>
        <v>746711.77</v>
      </c>
      <c r="CV212" s="7">
        <f t="shared" si="265"/>
        <v>875200.38</v>
      </c>
      <c r="CW212" s="7">
        <f t="shared" si="265"/>
        <v>2877522.34</v>
      </c>
      <c r="CX212" s="7">
        <f t="shared" si="265"/>
        <v>4738474.71</v>
      </c>
      <c r="CY212" s="7">
        <f t="shared" si="265"/>
        <v>924312.54</v>
      </c>
      <c r="CZ212" s="7">
        <f t="shared" si="265"/>
        <v>18109640.93</v>
      </c>
      <c r="DA212" s="7">
        <f t="shared" si="265"/>
        <v>2954261.64</v>
      </c>
      <c r="DB212" s="7">
        <f t="shared" si="265"/>
        <v>3759530.13</v>
      </c>
      <c r="DC212" s="7">
        <f t="shared" si="265"/>
        <v>2455808.2200000002</v>
      </c>
      <c r="DD212" s="7">
        <f t="shared" si="265"/>
        <v>2564161.34</v>
      </c>
      <c r="DE212" s="7">
        <f t="shared" si="265"/>
        <v>4227394.03</v>
      </c>
      <c r="DF212" s="7">
        <f t="shared" si="265"/>
        <v>184371184.78</v>
      </c>
      <c r="DG212" s="7">
        <f t="shared" si="265"/>
        <v>1612848.18</v>
      </c>
      <c r="DH212" s="7">
        <f t="shared" si="265"/>
        <v>17855190.199999999</v>
      </c>
      <c r="DI212" s="7">
        <f t="shared" si="265"/>
        <v>23012317.219999999</v>
      </c>
      <c r="DJ212" s="7">
        <f t="shared" si="265"/>
        <v>6619439.4699999997</v>
      </c>
      <c r="DK212" s="7">
        <f t="shared" si="265"/>
        <v>4679948.4000000004</v>
      </c>
      <c r="DL212" s="7">
        <f t="shared" si="265"/>
        <v>52493196.049999997</v>
      </c>
      <c r="DM212" s="7">
        <f t="shared" si="265"/>
        <v>3704698.19</v>
      </c>
      <c r="DN212" s="7">
        <f t="shared" si="265"/>
        <v>13034095.210000001</v>
      </c>
      <c r="DO212" s="7">
        <f t="shared" si="265"/>
        <v>28835024.359999999</v>
      </c>
      <c r="DP212" s="7">
        <f t="shared" si="265"/>
        <v>3111764.76</v>
      </c>
      <c r="DQ212" s="7">
        <f t="shared" si="265"/>
        <v>7705583</v>
      </c>
      <c r="DR212" s="7">
        <f t="shared" si="265"/>
        <v>12931174.720000001</v>
      </c>
      <c r="DS212" s="7">
        <f t="shared" si="265"/>
        <v>7361968.8399999999</v>
      </c>
      <c r="DT212" s="7">
        <f t="shared" si="265"/>
        <v>2542896.5699999998</v>
      </c>
      <c r="DU212" s="7">
        <f t="shared" si="265"/>
        <v>4161527.36</v>
      </c>
      <c r="DV212" s="7">
        <f t="shared" si="265"/>
        <v>3096829.68</v>
      </c>
      <c r="DW212" s="7">
        <f t="shared" si="265"/>
        <v>3856440.53</v>
      </c>
      <c r="DX212" s="7">
        <f t="shared" si="265"/>
        <v>3074224.37</v>
      </c>
      <c r="DY212" s="7">
        <f t="shared" si="265"/>
        <v>4242260.3600000003</v>
      </c>
      <c r="DZ212" s="7">
        <f t="shared" si="265"/>
        <v>8228450.3200000003</v>
      </c>
      <c r="EA212" s="7">
        <f t="shared" ref="EA212:FX212" si="266">+EA128</f>
        <v>6301754.6799999997</v>
      </c>
      <c r="EB212" s="7">
        <f t="shared" si="266"/>
        <v>5780670.8300000001</v>
      </c>
      <c r="EC212" s="7">
        <f t="shared" si="266"/>
        <v>3613478.24</v>
      </c>
      <c r="ED212" s="7">
        <f t="shared" si="266"/>
        <v>20253710.48</v>
      </c>
      <c r="EE212" s="7">
        <f t="shared" si="266"/>
        <v>2690835.57</v>
      </c>
      <c r="EF212" s="7">
        <f t="shared" si="266"/>
        <v>13350643.08</v>
      </c>
      <c r="EG212" s="7">
        <f t="shared" si="266"/>
        <v>3262165.94</v>
      </c>
      <c r="EH212" s="7">
        <f t="shared" si="266"/>
        <v>3171619.4</v>
      </c>
      <c r="EI212" s="7">
        <f t="shared" si="266"/>
        <v>135741647.68000001</v>
      </c>
      <c r="EJ212" s="7">
        <f t="shared" si="266"/>
        <v>84370333.980000004</v>
      </c>
      <c r="EK212" s="7">
        <f t="shared" si="266"/>
        <v>6643780.3099999996</v>
      </c>
      <c r="EL212" s="7">
        <f t="shared" si="266"/>
        <v>4625618.24</v>
      </c>
      <c r="EM212" s="7">
        <f t="shared" si="266"/>
        <v>4380016.8</v>
      </c>
      <c r="EN212" s="7">
        <f t="shared" si="266"/>
        <v>8917237.0199999996</v>
      </c>
      <c r="EO212" s="7">
        <f t="shared" si="266"/>
        <v>3995759.35</v>
      </c>
      <c r="EP212" s="7">
        <f t="shared" si="266"/>
        <v>4688023.57</v>
      </c>
      <c r="EQ212" s="7">
        <f t="shared" si="266"/>
        <v>25741132.460000001</v>
      </c>
      <c r="ER212" s="7">
        <f t="shared" si="266"/>
        <v>4010253.46</v>
      </c>
      <c r="ES212" s="7">
        <f t="shared" si="266"/>
        <v>2454798.09</v>
      </c>
      <c r="ET212" s="7">
        <f t="shared" si="266"/>
        <v>3441355.17</v>
      </c>
      <c r="EU212" s="7">
        <f t="shared" si="266"/>
        <v>5831821.1799999997</v>
      </c>
      <c r="EV212" s="7">
        <f t="shared" si="266"/>
        <v>1512687.45</v>
      </c>
      <c r="EW212" s="7">
        <f t="shared" si="266"/>
        <v>11237690.050000001</v>
      </c>
      <c r="EX212" s="7">
        <f t="shared" si="266"/>
        <v>3057906.99</v>
      </c>
      <c r="EY212" s="7">
        <f t="shared" si="266"/>
        <v>2265381.4</v>
      </c>
      <c r="EZ212" s="7">
        <f t="shared" si="266"/>
        <v>2286227.13</v>
      </c>
      <c r="FA212" s="7">
        <f t="shared" si="266"/>
        <v>33846900.539999999</v>
      </c>
      <c r="FB212" s="7">
        <f t="shared" si="266"/>
        <v>3997864.95</v>
      </c>
      <c r="FC212" s="7">
        <f t="shared" si="266"/>
        <v>18872172.969999999</v>
      </c>
      <c r="FD212" s="7">
        <f t="shared" si="266"/>
        <v>4409495.38</v>
      </c>
      <c r="FE212" s="7">
        <f t="shared" si="266"/>
        <v>1762361.98</v>
      </c>
      <c r="FF212" s="7">
        <f t="shared" si="266"/>
        <v>3077541.65</v>
      </c>
      <c r="FG212" s="7">
        <f t="shared" si="266"/>
        <v>2221464.27</v>
      </c>
      <c r="FH212" s="7">
        <f t="shared" si="266"/>
        <v>1494471.46</v>
      </c>
      <c r="FI212" s="7">
        <f t="shared" si="266"/>
        <v>16727279.51</v>
      </c>
      <c r="FJ212" s="7">
        <f t="shared" si="266"/>
        <v>18050586.289999999</v>
      </c>
      <c r="FK212" s="7">
        <f t="shared" si="266"/>
        <v>22652574.870000001</v>
      </c>
      <c r="FL212" s="7">
        <f t="shared" si="266"/>
        <v>68075745.530000001</v>
      </c>
      <c r="FM212" s="7">
        <f t="shared" si="266"/>
        <v>32501351.73</v>
      </c>
      <c r="FN212" s="7">
        <f t="shared" si="266"/>
        <v>191315647.18000001</v>
      </c>
      <c r="FO212" s="7">
        <f t="shared" si="266"/>
        <v>10436418.35</v>
      </c>
      <c r="FP212" s="7">
        <f t="shared" si="266"/>
        <v>21164146.219999999</v>
      </c>
      <c r="FQ212" s="7">
        <f t="shared" si="266"/>
        <v>9613847.0299999993</v>
      </c>
      <c r="FR212" s="7">
        <f t="shared" si="266"/>
        <v>2798997.23</v>
      </c>
      <c r="FS212" s="7">
        <f t="shared" si="266"/>
        <v>2991559.4</v>
      </c>
      <c r="FT212" s="7">
        <f t="shared" si="266"/>
        <v>1314912.31</v>
      </c>
      <c r="FU212" s="7">
        <f t="shared" si="266"/>
        <v>8304402.1500000004</v>
      </c>
      <c r="FV212" s="7">
        <f t="shared" si="266"/>
        <v>6928351.5999999996</v>
      </c>
      <c r="FW212" s="7">
        <f t="shared" si="266"/>
        <v>2876425.88</v>
      </c>
      <c r="FX212" s="7">
        <f t="shared" si="266"/>
        <v>1149594.47</v>
      </c>
      <c r="FY212" s="7"/>
      <c r="FZ212" s="7">
        <f>SUM(C212:FX212)</f>
        <v>7799466766.4999971</v>
      </c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</row>
    <row r="213" spans="1:195" x14ac:dyDescent="0.2">
      <c r="A213" s="6" t="s">
        <v>746</v>
      </c>
      <c r="B213" s="7" t="s">
        <v>747</v>
      </c>
      <c r="C213" s="7">
        <f t="shared" ref="C213:BN213" si="267">+C162</f>
        <v>4939730.78</v>
      </c>
      <c r="D213" s="7">
        <f t="shared" si="267"/>
        <v>17296802.350000001</v>
      </c>
      <c r="E213" s="7">
        <f t="shared" si="267"/>
        <v>7115273.4699999997</v>
      </c>
      <c r="F213" s="7">
        <f t="shared" si="267"/>
        <v>6701311.2300000004</v>
      </c>
      <c r="G213" s="7">
        <f t="shared" si="267"/>
        <v>363508.31</v>
      </c>
      <c r="H213" s="7">
        <f t="shared" si="267"/>
        <v>316323.94</v>
      </c>
      <c r="I213" s="7">
        <f t="shared" si="267"/>
        <v>9973014.9900000002</v>
      </c>
      <c r="J213" s="7">
        <f t="shared" si="267"/>
        <v>1572578.71</v>
      </c>
      <c r="K213" s="7">
        <f t="shared" si="267"/>
        <v>186105.26</v>
      </c>
      <c r="L213" s="7">
        <f t="shared" si="267"/>
        <v>1653888.21</v>
      </c>
      <c r="M213" s="7">
        <f t="shared" si="267"/>
        <v>1964887.02</v>
      </c>
      <c r="N213" s="7">
        <f t="shared" si="267"/>
        <v>16092703.83</v>
      </c>
      <c r="O213" s="7">
        <f t="shared" si="267"/>
        <v>1951880.21</v>
      </c>
      <c r="P213" s="7">
        <f t="shared" si="267"/>
        <v>173660.84</v>
      </c>
      <c r="Q213" s="7">
        <f t="shared" si="267"/>
        <v>41664944.93</v>
      </c>
      <c r="R213" s="7">
        <f t="shared" si="267"/>
        <v>1868009.06</v>
      </c>
      <c r="S213" s="7">
        <f t="shared" si="267"/>
        <v>975274.98</v>
      </c>
      <c r="T213" s="7">
        <f t="shared" si="267"/>
        <v>147260.34</v>
      </c>
      <c r="U213" s="7">
        <f t="shared" si="267"/>
        <v>96444.92</v>
      </c>
      <c r="V213" s="7">
        <f t="shared" si="267"/>
        <v>206353.65</v>
      </c>
      <c r="W213" s="7">
        <f t="shared" si="267"/>
        <v>196174.28</v>
      </c>
      <c r="X213" s="7">
        <f t="shared" si="267"/>
        <v>46201.86</v>
      </c>
      <c r="Y213" s="7">
        <f t="shared" si="267"/>
        <v>826354.23</v>
      </c>
      <c r="Z213" s="7">
        <f t="shared" si="267"/>
        <v>141636.44</v>
      </c>
      <c r="AA213" s="7">
        <f t="shared" si="267"/>
        <v>9559323.8800000008</v>
      </c>
      <c r="AB213" s="7">
        <f t="shared" si="267"/>
        <v>6568396.8600000003</v>
      </c>
      <c r="AC213" s="7">
        <f t="shared" si="267"/>
        <v>219069.58</v>
      </c>
      <c r="AD213" s="7">
        <f t="shared" si="267"/>
        <v>495845.72</v>
      </c>
      <c r="AE213" s="7">
        <f t="shared" si="267"/>
        <v>67439.34</v>
      </c>
      <c r="AF213" s="7">
        <f t="shared" si="267"/>
        <v>96561.42</v>
      </c>
      <c r="AG213" s="7">
        <f t="shared" si="267"/>
        <v>164343.24</v>
      </c>
      <c r="AH213" s="7">
        <f t="shared" si="267"/>
        <v>764682.95</v>
      </c>
      <c r="AI213" s="7">
        <f t="shared" si="267"/>
        <v>264789.08</v>
      </c>
      <c r="AJ213" s="7">
        <f t="shared" si="267"/>
        <v>206527.26</v>
      </c>
      <c r="AK213" s="7">
        <f t="shared" si="267"/>
        <v>269205.92</v>
      </c>
      <c r="AL213" s="7">
        <f t="shared" si="267"/>
        <v>264440.59000000003</v>
      </c>
      <c r="AM213" s="7">
        <f t="shared" si="267"/>
        <v>345678.24</v>
      </c>
      <c r="AN213" s="7">
        <f t="shared" si="267"/>
        <v>227366.53</v>
      </c>
      <c r="AO213" s="7">
        <f t="shared" si="267"/>
        <v>2073307.1</v>
      </c>
      <c r="AP213" s="7">
        <f t="shared" si="267"/>
        <v>68298787.530000001</v>
      </c>
      <c r="AQ213" s="7">
        <f t="shared" si="267"/>
        <v>203790.89</v>
      </c>
      <c r="AR213" s="7">
        <f t="shared" si="267"/>
        <v>7688606.0999999996</v>
      </c>
      <c r="AS213" s="7">
        <f t="shared" si="267"/>
        <v>2163353.71</v>
      </c>
      <c r="AT213" s="7">
        <f t="shared" si="267"/>
        <v>391154.84</v>
      </c>
      <c r="AU213" s="7">
        <f t="shared" si="267"/>
        <v>144046.92000000001</v>
      </c>
      <c r="AV213" s="7">
        <f t="shared" si="267"/>
        <v>253607.2</v>
      </c>
      <c r="AW213" s="7">
        <f t="shared" si="267"/>
        <v>115511.51</v>
      </c>
      <c r="AX213" s="7">
        <f t="shared" si="267"/>
        <v>101424.85</v>
      </c>
      <c r="AY213" s="7">
        <f t="shared" si="267"/>
        <v>270645</v>
      </c>
      <c r="AZ213" s="7">
        <f t="shared" si="267"/>
        <v>10110999.810000001</v>
      </c>
      <c r="BA213" s="7">
        <f t="shared" si="267"/>
        <v>3802219.42</v>
      </c>
      <c r="BB213" s="7">
        <f t="shared" si="267"/>
        <v>3582379.83</v>
      </c>
      <c r="BC213" s="7">
        <f t="shared" si="267"/>
        <v>16363088.58</v>
      </c>
      <c r="BD213" s="7">
        <f t="shared" si="267"/>
        <v>316126.78000000003</v>
      </c>
      <c r="BE213" s="7">
        <f t="shared" si="267"/>
        <v>408659.86</v>
      </c>
      <c r="BF213" s="7">
        <f t="shared" si="267"/>
        <v>2709924.65</v>
      </c>
      <c r="BG213" s="7">
        <f t="shared" si="267"/>
        <v>440380.39</v>
      </c>
      <c r="BH213" s="7">
        <f t="shared" si="267"/>
        <v>156508.44</v>
      </c>
      <c r="BI213" s="7">
        <f t="shared" si="267"/>
        <v>275930.34999999998</v>
      </c>
      <c r="BJ213" s="7">
        <f t="shared" si="267"/>
        <v>737986.18</v>
      </c>
      <c r="BK213" s="7">
        <f t="shared" si="267"/>
        <v>9370812.7100000009</v>
      </c>
      <c r="BL213" s="7">
        <f t="shared" si="267"/>
        <v>122540.24</v>
      </c>
      <c r="BM213" s="7">
        <f t="shared" si="267"/>
        <v>225154.16</v>
      </c>
      <c r="BN213" s="7">
        <f t="shared" si="267"/>
        <v>1934192.13</v>
      </c>
      <c r="BO213" s="7">
        <f t="shared" ref="BO213:DZ213" si="268">+BO162</f>
        <v>620474.06999999995</v>
      </c>
      <c r="BP213" s="7">
        <f t="shared" si="268"/>
        <v>215164.38</v>
      </c>
      <c r="BQ213" s="7">
        <f t="shared" si="268"/>
        <v>2475412.7599999998</v>
      </c>
      <c r="BR213" s="7">
        <f t="shared" si="268"/>
        <v>1835347.44</v>
      </c>
      <c r="BS213" s="7">
        <f t="shared" si="268"/>
        <v>1067261.7</v>
      </c>
      <c r="BT213" s="7">
        <f t="shared" si="268"/>
        <v>135847.14000000001</v>
      </c>
      <c r="BU213" s="7">
        <f t="shared" si="268"/>
        <v>175230.47</v>
      </c>
      <c r="BV213" s="7">
        <f t="shared" si="268"/>
        <v>408651.13</v>
      </c>
      <c r="BW213" s="7">
        <f t="shared" si="268"/>
        <v>380746.45</v>
      </c>
      <c r="BX213" s="7">
        <f t="shared" si="268"/>
        <v>59518.73</v>
      </c>
      <c r="BY213" s="7">
        <f t="shared" si="268"/>
        <v>694075.44</v>
      </c>
      <c r="BZ213" s="7">
        <f t="shared" si="268"/>
        <v>166554.54</v>
      </c>
      <c r="CA213" s="7">
        <f t="shared" si="268"/>
        <v>114530.18</v>
      </c>
      <c r="CB213" s="7">
        <f t="shared" si="268"/>
        <v>24328630.899999999</v>
      </c>
      <c r="CC213" s="7">
        <f t="shared" si="268"/>
        <v>137616.04</v>
      </c>
      <c r="CD213" s="7">
        <f t="shared" si="268"/>
        <v>56618.879999999997</v>
      </c>
      <c r="CE213" s="7">
        <f t="shared" si="268"/>
        <v>78224.58</v>
      </c>
      <c r="CF213" s="7">
        <f t="shared" si="268"/>
        <v>126062.9</v>
      </c>
      <c r="CG213" s="7">
        <f t="shared" si="268"/>
        <v>171516.79</v>
      </c>
      <c r="CH213" s="7">
        <f t="shared" si="268"/>
        <v>133715.06</v>
      </c>
      <c r="CI213" s="7">
        <f t="shared" si="268"/>
        <v>628737.47</v>
      </c>
      <c r="CJ213" s="7">
        <f t="shared" si="268"/>
        <v>592196.68000000005</v>
      </c>
      <c r="CK213" s="7">
        <f t="shared" si="268"/>
        <v>1546001.23</v>
      </c>
      <c r="CL213" s="7">
        <f t="shared" si="268"/>
        <v>457477.54</v>
      </c>
      <c r="CM213" s="7">
        <f t="shared" si="268"/>
        <v>378518.76</v>
      </c>
      <c r="CN213" s="7">
        <f t="shared" si="268"/>
        <v>8510148.4900000002</v>
      </c>
      <c r="CO213" s="7">
        <f t="shared" si="268"/>
        <v>4168987.49</v>
      </c>
      <c r="CP213" s="7">
        <f t="shared" si="268"/>
        <v>410523.5</v>
      </c>
      <c r="CQ213" s="7">
        <f t="shared" si="268"/>
        <v>909429.27</v>
      </c>
      <c r="CR213" s="7">
        <f t="shared" si="268"/>
        <v>169541.09</v>
      </c>
      <c r="CS213" s="7">
        <f t="shared" si="268"/>
        <v>177426.59</v>
      </c>
      <c r="CT213" s="7">
        <f t="shared" si="268"/>
        <v>162755.12</v>
      </c>
      <c r="CU213" s="7">
        <f t="shared" si="268"/>
        <v>129442.04</v>
      </c>
      <c r="CV213" s="7">
        <f t="shared" si="268"/>
        <v>19534.47</v>
      </c>
      <c r="CW213" s="7">
        <f t="shared" si="268"/>
        <v>138155.92000000001</v>
      </c>
      <c r="CX213" s="7">
        <f t="shared" si="268"/>
        <v>243597.67</v>
      </c>
      <c r="CY213" s="7">
        <f t="shared" si="268"/>
        <v>50800.22</v>
      </c>
      <c r="CZ213" s="7">
        <f t="shared" si="268"/>
        <v>1276020.1000000001</v>
      </c>
      <c r="DA213" s="7">
        <f t="shared" si="268"/>
        <v>93846.33</v>
      </c>
      <c r="DB213" s="7">
        <f t="shared" si="268"/>
        <v>137153.45000000001</v>
      </c>
      <c r="DC213" s="7">
        <f t="shared" si="268"/>
        <v>79074.45</v>
      </c>
      <c r="DD213" s="7">
        <f t="shared" si="268"/>
        <v>113858.17</v>
      </c>
      <c r="DE213" s="7">
        <f t="shared" si="268"/>
        <v>87248.1</v>
      </c>
      <c r="DF213" s="7">
        <f t="shared" si="268"/>
        <v>10328583.18</v>
      </c>
      <c r="DG213" s="7">
        <f t="shared" si="268"/>
        <v>72769.960000000006</v>
      </c>
      <c r="DH213" s="7">
        <f t="shared" si="268"/>
        <v>908948.65</v>
      </c>
      <c r="DI213" s="7">
        <f t="shared" si="268"/>
        <v>2022706.27</v>
      </c>
      <c r="DJ213" s="7">
        <f t="shared" si="268"/>
        <v>222600.62</v>
      </c>
      <c r="DK213" s="7">
        <f t="shared" si="268"/>
        <v>400147.61</v>
      </c>
      <c r="DL213" s="7">
        <f t="shared" si="268"/>
        <v>3565750.99</v>
      </c>
      <c r="DM213" s="7">
        <f t="shared" si="268"/>
        <v>228583.48</v>
      </c>
      <c r="DN213" s="7">
        <f t="shared" si="268"/>
        <v>784654.75</v>
      </c>
      <c r="DO213" s="7">
        <f t="shared" si="268"/>
        <v>1609663.47</v>
      </c>
      <c r="DP213" s="7">
        <f t="shared" si="268"/>
        <v>122578.4</v>
      </c>
      <c r="DQ213" s="7">
        <f t="shared" si="268"/>
        <v>295408.02</v>
      </c>
      <c r="DR213" s="7">
        <f t="shared" si="268"/>
        <v>1629121.94</v>
      </c>
      <c r="DS213" s="7">
        <f t="shared" si="268"/>
        <v>999143.53</v>
      </c>
      <c r="DT213" s="7">
        <f t="shared" si="268"/>
        <v>230522.2</v>
      </c>
      <c r="DU213" s="7">
        <f t="shared" si="268"/>
        <v>275548.83</v>
      </c>
      <c r="DV213" s="7">
        <f t="shared" si="268"/>
        <v>150472.74</v>
      </c>
      <c r="DW213" s="7">
        <f t="shared" si="268"/>
        <v>202097.01</v>
      </c>
      <c r="DX213" s="7">
        <f t="shared" si="268"/>
        <v>103211.04</v>
      </c>
      <c r="DY213" s="7">
        <f t="shared" si="268"/>
        <v>75024.320000000007</v>
      </c>
      <c r="DZ213" s="7">
        <f t="shared" si="268"/>
        <v>151379.28</v>
      </c>
      <c r="EA213" s="7">
        <f t="shared" ref="EA213:FX213" si="269">+EA162</f>
        <v>234877.06</v>
      </c>
      <c r="EB213" s="7">
        <f t="shared" si="269"/>
        <v>378013.87</v>
      </c>
      <c r="EC213" s="7">
        <f t="shared" si="269"/>
        <v>152300.82999999999</v>
      </c>
      <c r="ED213" s="7">
        <f t="shared" si="269"/>
        <v>89689.75</v>
      </c>
      <c r="EE213" s="7">
        <f t="shared" si="269"/>
        <v>211579.19</v>
      </c>
      <c r="EF213" s="7">
        <f t="shared" si="269"/>
        <v>1454263.3</v>
      </c>
      <c r="EG213" s="7">
        <f t="shared" si="269"/>
        <v>220728.45</v>
      </c>
      <c r="EH213" s="7">
        <f t="shared" si="269"/>
        <v>152178.4</v>
      </c>
      <c r="EI213" s="7">
        <f t="shared" si="269"/>
        <v>17035723.809999999</v>
      </c>
      <c r="EJ213" s="7">
        <f t="shared" si="269"/>
        <v>5119976.6399999997</v>
      </c>
      <c r="EK213" s="7">
        <f t="shared" si="269"/>
        <v>279050.17</v>
      </c>
      <c r="EL213" s="7">
        <f t="shared" si="269"/>
        <v>224779.06</v>
      </c>
      <c r="EM213" s="7">
        <f t="shared" si="269"/>
        <v>212729.01</v>
      </c>
      <c r="EN213" s="7">
        <f t="shared" si="269"/>
        <v>994082.61</v>
      </c>
      <c r="EO213" s="7">
        <f t="shared" si="269"/>
        <v>144937.69</v>
      </c>
      <c r="EP213" s="7">
        <f t="shared" si="269"/>
        <v>110988.38</v>
      </c>
      <c r="EQ213" s="7">
        <f t="shared" si="269"/>
        <v>115338.19</v>
      </c>
      <c r="ER213" s="7">
        <f t="shared" si="269"/>
        <v>153653.31</v>
      </c>
      <c r="ES213" s="7">
        <f t="shared" si="269"/>
        <v>180799.76</v>
      </c>
      <c r="ET213" s="7">
        <f t="shared" si="269"/>
        <v>301857.31</v>
      </c>
      <c r="EU213" s="7">
        <f t="shared" si="269"/>
        <v>1021452.28</v>
      </c>
      <c r="EV213" s="7">
        <f t="shared" si="269"/>
        <v>114291.94</v>
      </c>
      <c r="EW213" s="7">
        <f t="shared" si="269"/>
        <v>287341.27</v>
      </c>
      <c r="EX213" s="7">
        <f t="shared" si="269"/>
        <v>113364.75</v>
      </c>
      <c r="EY213" s="7">
        <f t="shared" si="269"/>
        <v>442049.02</v>
      </c>
      <c r="EZ213" s="7">
        <f t="shared" si="269"/>
        <v>120243.36</v>
      </c>
      <c r="FA213" s="7">
        <f t="shared" si="269"/>
        <v>1179685.98</v>
      </c>
      <c r="FB213" s="7">
        <f t="shared" si="269"/>
        <v>209179.35</v>
      </c>
      <c r="FC213" s="7">
        <f t="shared" si="269"/>
        <v>506139.79</v>
      </c>
      <c r="FD213" s="7">
        <f t="shared" si="269"/>
        <v>250196.46</v>
      </c>
      <c r="FE213" s="7">
        <f t="shared" si="269"/>
        <v>95407.63</v>
      </c>
      <c r="FF213" s="7">
        <f t="shared" si="269"/>
        <v>174389.31</v>
      </c>
      <c r="FG213" s="7">
        <f t="shared" si="269"/>
        <v>54526.85</v>
      </c>
      <c r="FH213" s="7">
        <f t="shared" si="269"/>
        <v>55508.94</v>
      </c>
      <c r="FI213" s="7">
        <f t="shared" si="269"/>
        <v>815487.22</v>
      </c>
      <c r="FJ213" s="7">
        <f t="shared" si="269"/>
        <v>615525.43000000005</v>
      </c>
      <c r="FK213" s="7">
        <f t="shared" si="269"/>
        <v>840050.96</v>
      </c>
      <c r="FL213" s="7">
        <f t="shared" si="269"/>
        <v>1077466.74</v>
      </c>
      <c r="FM213" s="7">
        <f t="shared" si="269"/>
        <v>449859.43</v>
      </c>
      <c r="FN213" s="7">
        <f t="shared" si="269"/>
        <v>19521707.539999999</v>
      </c>
      <c r="FO213" s="7">
        <f t="shared" si="269"/>
        <v>585160.71</v>
      </c>
      <c r="FP213" s="7">
        <f t="shared" si="269"/>
        <v>1480155.06</v>
      </c>
      <c r="FQ213" s="7">
        <f t="shared" si="269"/>
        <v>334523.11</v>
      </c>
      <c r="FR213" s="7">
        <f t="shared" si="269"/>
        <v>100671.88</v>
      </c>
      <c r="FS213" s="7">
        <f t="shared" si="269"/>
        <v>63350.67</v>
      </c>
      <c r="FT213" s="7">
        <f t="shared" si="269"/>
        <v>58357.42</v>
      </c>
      <c r="FU213" s="7">
        <f t="shared" si="269"/>
        <v>814433.67</v>
      </c>
      <c r="FV213" s="7">
        <f t="shared" si="269"/>
        <v>503168.08</v>
      </c>
      <c r="FW213" s="7">
        <f t="shared" si="269"/>
        <v>159365.46</v>
      </c>
      <c r="FX213" s="7">
        <f t="shared" si="269"/>
        <v>47880.02</v>
      </c>
      <c r="FY213" s="7"/>
      <c r="FZ213" s="7">
        <f>SUM(C213:FX213)</f>
        <v>406344210.77000004</v>
      </c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</row>
    <row r="214" spans="1:195" x14ac:dyDescent="0.2">
      <c r="A214" s="6" t="s">
        <v>748</v>
      </c>
      <c r="B214" s="7" t="s">
        <v>749</v>
      </c>
      <c r="C214" s="7">
        <f>+C212+C213</f>
        <v>63552778.050000004</v>
      </c>
      <c r="D214" s="7">
        <f t="shared" ref="D214:BO214" si="270">+D212+D213</f>
        <v>390071402.74000001</v>
      </c>
      <c r="E214" s="7">
        <f t="shared" si="270"/>
        <v>68359482.469999999</v>
      </c>
      <c r="F214" s="7">
        <f t="shared" si="270"/>
        <v>188966519.75999999</v>
      </c>
      <c r="G214" s="7">
        <f t="shared" si="270"/>
        <v>11952306.770000001</v>
      </c>
      <c r="H214" s="7">
        <f t="shared" si="270"/>
        <v>10832009.039999999</v>
      </c>
      <c r="I214" s="7">
        <f t="shared" si="270"/>
        <v>95193964.459999993</v>
      </c>
      <c r="J214" s="7">
        <f t="shared" si="270"/>
        <v>21532442.010000002</v>
      </c>
      <c r="K214" s="7">
        <f t="shared" si="270"/>
        <v>3513667.3200000003</v>
      </c>
      <c r="L214" s="7">
        <f t="shared" si="270"/>
        <v>24179278.220000003</v>
      </c>
      <c r="M214" s="7">
        <f t="shared" si="270"/>
        <v>13841968.059999999</v>
      </c>
      <c r="N214" s="7">
        <f t="shared" si="270"/>
        <v>510555773.00999999</v>
      </c>
      <c r="O214" s="7">
        <f t="shared" si="270"/>
        <v>130424388.22</v>
      </c>
      <c r="P214" s="7">
        <f t="shared" si="270"/>
        <v>3781700.92</v>
      </c>
      <c r="Q214" s="7">
        <f t="shared" si="270"/>
        <v>394989100.75999999</v>
      </c>
      <c r="R214" s="7">
        <f t="shared" si="270"/>
        <v>6255747.9399999995</v>
      </c>
      <c r="S214" s="7">
        <f t="shared" si="270"/>
        <v>16379866.890000001</v>
      </c>
      <c r="T214" s="7">
        <f t="shared" si="270"/>
        <v>2456029.5499999998</v>
      </c>
      <c r="U214" s="7">
        <f t="shared" si="270"/>
        <v>1180095.73</v>
      </c>
      <c r="V214" s="7">
        <f t="shared" si="270"/>
        <v>3537660.61</v>
      </c>
      <c r="W214" s="7">
        <f t="shared" si="270"/>
        <v>2480203.4099999997</v>
      </c>
      <c r="X214" s="7">
        <f t="shared" si="270"/>
        <v>962905.48</v>
      </c>
      <c r="Y214" s="7">
        <f t="shared" si="270"/>
        <v>5042152.0299999993</v>
      </c>
      <c r="Z214" s="7">
        <f t="shared" si="270"/>
        <v>3143237.4699999997</v>
      </c>
      <c r="AA214" s="7">
        <f t="shared" si="270"/>
        <v>289870161.93000001</v>
      </c>
      <c r="AB214" s="7">
        <f t="shared" si="270"/>
        <v>274666980.69</v>
      </c>
      <c r="AC214" s="7">
        <f t="shared" si="270"/>
        <v>9668800.6999999993</v>
      </c>
      <c r="AD214" s="7">
        <f t="shared" si="270"/>
        <v>13223706.34</v>
      </c>
      <c r="AE214" s="7">
        <f t="shared" si="270"/>
        <v>1771821.37</v>
      </c>
      <c r="AF214" s="7">
        <f t="shared" si="270"/>
        <v>2799066.55</v>
      </c>
      <c r="AG214" s="7">
        <f t="shared" si="270"/>
        <v>7122554.8200000003</v>
      </c>
      <c r="AH214" s="7">
        <f t="shared" si="270"/>
        <v>10143439.619999999</v>
      </c>
      <c r="AI214" s="7">
        <f t="shared" si="270"/>
        <v>4198394.22</v>
      </c>
      <c r="AJ214" s="7">
        <f t="shared" si="270"/>
        <v>2731996.51</v>
      </c>
      <c r="AK214" s="7">
        <f t="shared" si="270"/>
        <v>3225452.08</v>
      </c>
      <c r="AL214" s="7">
        <f t="shared" si="270"/>
        <v>3619482.2199999997</v>
      </c>
      <c r="AM214" s="7">
        <f t="shared" si="270"/>
        <v>4766144.24</v>
      </c>
      <c r="AN214" s="7">
        <f t="shared" si="270"/>
        <v>4279646.97</v>
      </c>
      <c r="AO214" s="7">
        <f t="shared" si="270"/>
        <v>42942458.310000002</v>
      </c>
      <c r="AP214" s="7">
        <f t="shared" si="270"/>
        <v>878097489.75999999</v>
      </c>
      <c r="AQ214" s="7">
        <f t="shared" si="270"/>
        <v>3546978.8200000003</v>
      </c>
      <c r="AR214" s="7">
        <f t="shared" si="270"/>
        <v>587708986.47000003</v>
      </c>
      <c r="AS214" s="7">
        <f t="shared" si="270"/>
        <v>68593956.030000001</v>
      </c>
      <c r="AT214" s="7">
        <f t="shared" si="270"/>
        <v>21204448.719999999</v>
      </c>
      <c r="AU214" s="7">
        <f t="shared" si="270"/>
        <v>3711501.04</v>
      </c>
      <c r="AV214" s="7">
        <f t="shared" si="270"/>
        <v>4138797.46</v>
      </c>
      <c r="AW214" s="7">
        <f t="shared" si="270"/>
        <v>3626952.98</v>
      </c>
      <c r="AX214" s="7">
        <f t="shared" si="270"/>
        <v>1513261.85</v>
      </c>
      <c r="AY214" s="7">
        <f t="shared" si="270"/>
        <v>5009060.29</v>
      </c>
      <c r="AZ214" s="7">
        <f t="shared" si="270"/>
        <v>124719212.25</v>
      </c>
      <c r="BA214" s="7">
        <f t="shared" si="270"/>
        <v>83030929.909999996</v>
      </c>
      <c r="BB214" s="7">
        <f t="shared" si="270"/>
        <v>74588034.069999993</v>
      </c>
      <c r="BC214" s="7">
        <f t="shared" si="270"/>
        <v>269822570.74000001</v>
      </c>
      <c r="BD214" s="7">
        <f t="shared" si="270"/>
        <v>32891914.810000002</v>
      </c>
      <c r="BE214" s="7">
        <f t="shared" si="270"/>
        <v>13267725.799999999</v>
      </c>
      <c r="BF214" s="7">
        <f t="shared" si="270"/>
        <v>218811917.34</v>
      </c>
      <c r="BG214" s="7">
        <f t="shared" si="270"/>
        <v>10165794.84</v>
      </c>
      <c r="BH214" s="7">
        <f t="shared" si="270"/>
        <v>5922177.96</v>
      </c>
      <c r="BI214" s="7">
        <f t="shared" si="270"/>
        <v>3764254.35</v>
      </c>
      <c r="BJ214" s="7">
        <f t="shared" si="270"/>
        <v>58030760.439999998</v>
      </c>
      <c r="BK214" s="7">
        <f t="shared" si="270"/>
        <v>174093566.05000001</v>
      </c>
      <c r="BL214" s="7">
        <f t="shared" si="270"/>
        <v>2763439.5700000003</v>
      </c>
      <c r="BM214" s="7">
        <f t="shared" si="270"/>
        <v>3876235.73</v>
      </c>
      <c r="BN214" s="7">
        <f t="shared" si="270"/>
        <v>32186677.379999999</v>
      </c>
      <c r="BO214" s="7">
        <f t="shared" si="270"/>
        <v>12924572.950000001</v>
      </c>
      <c r="BP214" s="7">
        <f t="shared" ref="BP214:EA214" si="271">+BP212+BP213</f>
        <v>3170861.6599999997</v>
      </c>
      <c r="BQ214" s="7">
        <f t="shared" si="271"/>
        <v>60986098.489999995</v>
      </c>
      <c r="BR214" s="7">
        <f t="shared" si="271"/>
        <v>43132549.789999999</v>
      </c>
      <c r="BS214" s="7">
        <f t="shared" si="271"/>
        <v>12489449.68</v>
      </c>
      <c r="BT214" s="7">
        <f t="shared" si="271"/>
        <v>4952584.88</v>
      </c>
      <c r="BU214" s="7">
        <f t="shared" si="271"/>
        <v>4913192.88</v>
      </c>
      <c r="BV214" s="7">
        <f t="shared" si="271"/>
        <v>12451121.600000001</v>
      </c>
      <c r="BW214" s="7">
        <f t="shared" si="271"/>
        <v>19115060.75</v>
      </c>
      <c r="BX214" s="7">
        <f t="shared" si="271"/>
        <v>1520148.8599999999</v>
      </c>
      <c r="BY214" s="7">
        <f t="shared" si="271"/>
        <v>5619921.8399999999</v>
      </c>
      <c r="BZ214" s="7">
        <f t="shared" si="271"/>
        <v>3039265.88</v>
      </c>
      <c r="CA214" s="7">
        <f t="shared" si="271"/>
        <v>2728665.2800000003</v>
      </c>
      <c r="CB214" s="7">
        <f t="shared" si="271"/>
        <v>746063770.05999994</v>
      </c>
      <c r="CC214" s="7">
        <f t="shared" si="271"/>
        <v>2855957.52</v>
      </c>
      <c r="CD214" s="7">
        <f t="shared" si="271"/>
        <v>1547919.75</v>
      </c>
      <c r="CE214" s="7">
        <f t="shared" si="271"/>
        <v>2387712.21</v>
      </c>
      <c r="CF214" s="7">
        <f t="shared" si="271"/>
        <v>2319715.25</v>
      </c>
      <c r="CG214" s="7">
        <f t="shared" si="271"/>
        <v>3106214.69</v>
      </c>
      <c r="CH214" s="7">
        <f t="shared" si="271"/>
        <v>1966476.2</v>
      </c>
      <c r="CI214" s="7">
        <f t="shared" si="271"/>
        <v>7162951.8199999994</v>
      </c>
      <c r="CJ214" s="7">
        <f t="shared" si="271"/>
        <v>9919059.8100000005</v>
      </c>
      <c r="CK214" s="7">
        <f t="shared" si="271"/>
        <v>47024404.649999999</v>
      </c>
      <c r="CL214" s="7">
        <f t="shared" si="271"/>
        <v>13518693.01</v>
      </c>
      <c r="CM214" s="7">
        <f t="shared" si="271"/>
        <v>8189429.5499999998</v>
      </c>
      <c r="CN214" s="7">
        <f t="shared" si="271"/>
        <v>286861901.50999999</v>
      </c>
      <c r="CO214" s="7">
        <f t="shared" si="271"/>
        <v>135437345.18000001</v>
      </c>
      <c r="CP214" s="7">
        <f t="shared" si="271"/>
        <v>10628407.52</v>
      </c>
      <c r="CQ214" s="7">
        <f t="shared" si="271"/>
        <v>9583775.7599999998</v>
      </c>
      <c r="CR214" s="7">
        <f t="shared" si="271"/>
        <v>3216848.28</v>
      </c>
      <c r="CS214" s="7">
        <f t="shared" si="271"/>
        <v>4135664.9299999997</v>
      </c>
      <c r="CT214" s="7">
        <f t="shared" si="271"/>
        <v>1958926.4500000002</v>
      </c>
      <c r="CU214" s="7">
        <f t="shared" si="271"/>
        <v>876153.81</v>
      </c>
      <c r="CV214" s="7">
        <f t="shared" si="271"/>
        <v>894734.85</v>
      </c>
      <c r="CW214" s="7">
        <f t="shared" si="271"/>
        <v>3015678.26</v>
      </c>
      <c r="CX214" s="7">
        <f t="shared" si="271"/>
        <v>4982072.38</v>
      </c>
      <c r="CY214" s="7">
        <f t="shared" si="271"/>
        <v>975112.76</v>
      </c>
      <c r="CZ214" s="7">
        <f t="shared" si="271"/>
        <v>19385661.030000001</v>
      </c>
      <c r="DA214" s="7">
        <f t="shared" si="271"/>
        <v>3048107.97</v>
      </c>
      <c r="DB214" s="7">
        <f t="shared" si="271"/>
        <v>3896683.58</v>
      </c>
      <c r="DC214" s="7">
        <f t="shared" si="271"/>
        <v>2534882.6700000004</v>
      </c>
      <c r="DD214" s="7">
        <f t="shared" si="271"/>
        <v>2678019.5099999998</v>
      </c>
      <c r="DE214" s="7">
        <f t="shared" si="271"/>
        <v>4314642.13</v>
      </c>
      <c r="DF214" s="7">
        <f t="shared" si="271"/>
        <v>194699767.96000001</v>
      </c>
      <c r="DG214" s="7">
        <f t="shared" si="271"/>
        <v>1685618.14</v>
      </c>
      <c r="DH214" s="7">
        <f t="shared" si="271"/>
        <v>18764138.849999998</v>
      </c>
      <c r="DI214" s="7">
        <f t="shared" si="271"/>
        <v>25035023.489999998</v>
      </c>
      <c r="DJ214" s="7">
        <f t="shared" si="271"/>
        <v>6842040.0899999999</v>
      </c>
      <c r="DK214" s="7">
        <f t="shared" si="271"/>
        <v>5080096.0100000007</v>
      </c>
      <c r="DL214" s="7">
        <f t="shared" si="271"/>
        <v>56058947.039999999</v>
      </c>
      <c r="DM214" s="7">
        <f t="shared" si="271"/>
        <v>3933281.67</v>
      </c>
      <c r="DN214" s="7">
        <f t="shared" si="271"/>
        <v>13818749.960000001</v>
      </c>
      <c r="DO214" s="7">
        <f t="shared" si="271"/>
        <v>30444687.829999998</v>
      </c>
      <c r="DP214" s="7">
        <f t="shared" si="271"/>
        <v>3234343.1599999997</v>
      </c>
      <c r="DQ214" s="7">
        <f t="shared" si="271"/>
        <v>8000991.0199999996</v>
      </c>
      <c r="DR214" s="7">
        <f t="shared" si="271"/>
        <v>14560296.66</v>
      </c>
      <c r="DS214" s="7">
        <f t="shared" si="271"/>
        <v>8361112.3700000001</v>
      </c>
      <c r="DT214" s="7">
        <f t="shared" si="271"/>
        <v>2773418.77</v>
      </c>
      <c r="DU214" s="7">
        <f t="shared" si="271"/>
        <v>4437076.1899999995</v>
      </c>
      <c r="DV214" s="7">
        <f t="shared" si="271"/>
        <v>3247302.42</v>
      </c>
      <c r="DW214" s="7">
        <f t="shared" si="271"/>
        <v>4058537.54</v>
      </c>
      <c r="DX214" s="7">
        <f t="shared" si="271"/>
        <v>3177435.41</v>
      </c>
      <c r="DY214" s="7">
        <f t="shared" si="271"/>
        <v>4317284.6800000006</v>
      </c>
      <c r="DZ214" s="7">
        <f t="shared" si="271"/>
        <v>8379829.6000000006</v>
      </c>
      <c r="EA214" s="7">
        <f t="shared" si="271"/>
        <v>6536631.7399999993</v>
      </c>
      <c r="EB214" s="7">
        <f t="shared" ref="EB214:FX214" si="272">+EB212+EB213</f>
        <v>6158684.7000000002</v>
      </c>
      <c r="EC214" s="7">
        <f t="shared" si="272"/>
        <v>3765779.0700000003</v>
      </c>
      <c r="ED214" s="7">
        <f t="shared" si="272"/>
        <v>20343400.23</v>
      </c>
      <c r="EE214" s="7">
        <f t="shared" si="272"/>
        <v>2902414.76</v>
      </c>
      <c r="EF214" s="7">
        <f t="shared" si="272"/>
        <v>14804906.380000001</v>
      </c>
      <c r="EG214" s="7">
        <f t="shared" si="272"/>
        <v>3482894.39</v>
      </c>
      <c r="EH214" s="7">
        <f t="shared" si="272"/>
        <v>3323797.8</v>
      </c>
      <c r="EI214" s="7">
        <f t="shared" si="272"/>
        <v>152777371.49000001</v>
      </c>
      <c r="EJ214" s="7">
        <f t="shared" si="272"/>
        <v>89490310.620000005</v>
      </c>
      <c r="EK214" s="7">
        <f t="shared" si="272"/>
        <v>6922830.4799999995</v>
      </c>
      <c r="EL214" s="7">
        <f t="shared" si="272"/>
        <v>4850397.3</v>
      </c>
      <c r="EM214" s="7">
        <f t="shared" si="272"/>
        <v>4592745.8099999996</v>
      </c>
      <c r="EN214" s="7">
        <f t="shared" si="272"/>
        <v>9911319.629999999</v>
      </c>
      <c r="EO214" s="7">
        <f t="shared" si="272"/>
        <v>4140697.04</v>
      </c>
      <c r="EP214" s="7">
        <f t="shared" si="272"/>
        <v>4799011.95</v>
      </c>
      <c r="EQ214" s="7">
        <f t="shared" si="272"/>
        <v>25856470.650000002</v>
      </c>
      <c r="ER214" s="7">
        <f t="shared" si="272"/>
        <v>4163906.77</v>
      </c>
      <c r="ES214" s="7">
        <f t="shared" si="272"/>
        <v>2635597.8499999996</v>
      </c>
      <c r="ET214" s="7">
        <f t="shared" si="272"/>
        <v>3743212.48</v>
      </c>
      <c r="EU214" s="7">
        <f t="shared" si="272"/>
        <v>6853273.46</v>
      </c>
      <c r="EV214" s="7">
        <f t="shared" si="272"/>
        <v>1626979.39</v>
      </c>
      <c r="EW214" s="7">
        <f t="shared" si="272"/>
        <v>11525031.32</v>
      </c>
      <c r="EX214" s="7">
        <f t="shared" si="272"/>
        <v>3171271.74</v>
      </c>
      <c r="EY214" s="7">
        <f t="shared" si="272"/>
        <v>2707430.42</v>
      </c>
      <c r="EZ214" s="7">
        <f t="shared" si="272"/>
        <v>2406470.4899999998</v>
      </c>
      <c r="FA214" s="7">
        <f t="shared" si="272"/>
        <v>35026586.519999996</v>
      </c>
      <c r="FB214" s="7">
        <f t="shared" si="272"/>
        <v>4207044.3</v>
      </c>
      <c r="FC214" s="7">
        <f t="shared" si="272"/>
        <v>19378312.759999998</v>
      </c>
      <c r="FD214" s="7">
        <f t="shared" si="272"/>
        <v>4659691.84</v>
      </c>
      <c r="FE214" s="7">
        <f t="shared" si="272"/>
        <v>1857769.6099999999</v>
      </c>
      <c r="FF214" s="7">
        <f t="shared" si="272"/>
        <v>3251930.96</v>
      </c>
      <c r="FG214" s="7">
        <f t="shared" si="272"/>
        <v>2275991.12</v>
      </c>
      <c r="FH214" s="7">
        <f t="shared" si="272"/>
        <v>1549980.4</v>
      </c>
      <c r="FI214" s="7">
        <f t="shared" si="272"/>
        <v>17542766.73</v>
      </c>
      <c r="FJ214" s="7">
        <f t="shared" si="272"/>
        <v>18666111.719999999</v>
      </c>
      <c r="FK214" s="7">
        <f t="shared" si="272"/>
        <v>23492625.830000002</v>
      </c>
      <c r="FL214" s="7">
        <f t="shared" si="272"/>
        <v>69153212.269999996</v>
      </c>
      <c r="FM214" s="7">
        <f t="shared" si="272"/>
        <v>32951211.16</v>
      </c>
      <c r="FN214" s="7">
        <f t="shared" si="272"/>
        <v>210837354.72</v>
      </c>
      <c r="FO214" s="7">
        <f t="shared" si="272"/>
        <v>11021579.059999999</v>
      </c>
      <c r="FP214" s="7">
        <f t="shared" si="272"/>
        <v>22644301.279999997</v>
      </c>
      <c r="FQ214" s="7">
        <f t="shared" si="272"/>
        <v>9948370.1399999987</v>
      </c>
      <c r="FR214" s="7">
        <f t="shared" si="272"/>
        <v>2899669.11</v>
      </c>
      <c r="FS214" s="7">
        <f t="shared" si="272"/>
        <v>3054910.07</v>
      </c>
      <c r="FT214" s="7">
        <f t="shared" si="272"/>
        <v>1373269.73</v>
      </c>
      <c r="FU214" s="7">
        <f t="shared" si="272"/>
        <v>9118835.8200000003</v>
      </c>
      <c r="FV214" s="7">
        <f t="shared" si="272"/>
        <v>7431519.6799999997</v>
      </c>
      <c r="FW214" s="7">
        <f t="shared" si="272"/>
        <v>3035791.34</v>
      </c>
      <c r="FX214" s="7">
        <f t="shared" si="272"/>
        <v>1197474.49</v>
      </c>
      <c r="FY214" s="7"/>
      <c r="FZ214" s="7">
        <f>SUM(C214:FX214)</f>
        <v>8205810977.2700014</v>
      </c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</row>
    <row r="215" spans="1:195" x14ac:dyDescent="0.2">
      <c r="A215" s="6" t="s">
        <v>750</v>
      </c>
      <c r="B215" s="7" t="s">
        <v>751</v>
      </c>
      <c r="C215" s="7">
        <f>C169</f>
        <v>854435.28799780086</v>
      </c>
      <c r="D215" s="7">
        <f t="shared" ref="D215:BO215" si="273">D169</f>
        <v>2563226.1056028786</v>
      </c>
      <c r="E215" s="7">
        <f t="shared" si="273"/>
        <v>1070209.8381494014</v>
      </c>
      <c r="F215" s="7">
        <f t="shared" si="273"/>
        <v>1304816.3909608144</v>
      </c>
      <c r="G215" s="7">
        <f t="shared" si="273"/>
        <v>75992.121053919996</v>
      </c>
      <c r="H215" s="7">
        <f t="shared" si="273"/>
        <v>50065.660359211208</v>
      </c>
      <c r="I215" s="7">
        <f t="shared" si="273"/>
        <v>1053139.2428798999</v>
      </c>
      <c r="J215" s="7">
        <f t="shared" si="273"/>
        <v>115198.66785437599</v>
      </c>
      <c r="K215" s="7">
        <f t="shared" si="273"/>
        <v>4962.8069468800004</v>
      </c>
      <c r="L215" s="7">
        <f t="shared" si="273"/>
        <v>88947.448537305594</v>
      </c>
      <c r="M215" s="7">
        <f t="shared" si="273"/>
        <v>105324.51028600961</v>
      </c>
      <c r="N215" s="7">
        <f t="shared" si="273"/>
        <v>2815364.1072553983</v>
      </c>
      <c r="O215" s="7">
        <f t="shared" si="273"/>
        <v>223137.83458003198</v>
      </c>
      <c r="P215" s="7">
        <f t="shared" si="273"/>
        <v>17941.259623583999</v>
      </c>
      <c r="Q215" s="7">
        <f t="shared" si="273"/>
        <v>6329582.0042734789</v>
      </c>
      <c r="R215" s="7">
        <f t="shared" si="273"/>
        <v>41754.289328221595</v>
      </c>
      <c r="S215" s="7">
        <f t="shared" si="273"/>
        <v>29793.656157384001</v>
      </c>
      <c r="T215" s="7">
        <f t="shared" si="273"/>
        <v>1252.2138084415999</v>
      </c>
      <c r="U215" s="7">
        <f t="shared" si="273"/>
        <v>0</v>
      </c>
      <c r="V215" s="7">
        <f t="shared" si="273"/>
        <v>0</v>
      </c>
      <c r="W215" s="7">
        <f t="shared" si="273"/>
        <v>1245.5509909064001</v>
      </c>
      <c r="X215" s="7">
        <f t="shared" si="273"/>
        <v>0</v>
      </c>
      <c r="Y215" s="7">
        <f t="shared" si="273"/>
        <v>0</v>
      </c>
      <c r="Z215" s="7">
        <f t="shared" si="273"/>
        <v>3089.1262746431998</v>
      </c>
      <c r="AA215" s="7">
        <f t="shared" si="273"/>
        <v>1431273.1370215656</v>
      </c>
      <c r="AB215" s="7">
        <f t="shared" si="273"/>
        <v>935596.54411024647</v>
      </c>
      <c r="AC215" s="7">
        <f t="shared" si="273"/>
        <v>17164.368475520001</v>
      </c>
      <c r="AD215" s="7">
        <f t="shared" si="273"/>
        <v>14422.504949423999</v>
      </c>
      <c r="AE215" s="7">
        <f t="shared" si="273"/>
        <v>0</v>
      </c>
      <c r="AF215" s="7">
        <f t="shared" si="273"/>
        <v>4858.4361974752001</v>
      </c>
      <c r="AG215" s="7">
        <f t="shared" si="273"/>
        <v>6492.5724033088009</v>
      </c>
      <c r="AH215" s="7">
        <f t="shared" si="273"/>
        <v>0</v>
      </c>
      <c r="AI215" s="7">
        <f t="shared" si="273"/>
        <v>0</v>
      </c>
      <c r="AJ215" s="7">
        <f t="shared" si="273"/>
        <v>1247.1453104984</v>
      </c>
      <c r="AK215" s="7">
        <f t="shared" si="273"/>
        <v>1103.0769260520001</v>
      </c>
      <c r="AL215" s="7">
        <f t="shared" si="273"/>
        <v>6765.658316216799</v>
      </c>
      <c r="AM215" s="7">
        <f t="shared" si="273"/>
        <v>0</v>
      </c>
      <c r="AN215" s="7">
        <f t="shared" si="273"/>
        <v>0</v>
      </c>
      <c r="AO215" s="7">
        <f t="shared" si="273"/>
        <v>94754.909780473594</v>
      </c>
      <c r="AP215" s="7">
        <f t="shared" si="273"/>
        <v>9180370.9344068021</v>
      </c>
      <c r="AQ215" s="7">
        <f t="shared" si="273"/>
        <v>0</v>
      </c>
      <c r="AR215" s="7">
        <f t="shared" si="273"/>
        <v>1193993.5900432449</v>
      </c>
      <c r="AS215" s="7">
        <f t="shared" si="273"/>
        <v>864578.39784255286</v>
      </c>
      <c r="AT215" s="7">
        <f t="shared" si="273"/>
        <v>17024.432427170403</v>
      </c>
      <c r="AU215" s="7">
        <f t="shared" si="273"/>
        <v>8632.0250984384002</v>
      </c>
      <c r="AV215" s="7">
        <f t="shared" si="273"/>
        <v>8008.1216318143997</v>
      </c>
      <c r="AW215" s="7">
        <f t="shared" si="273"/>
        <v>1084.6151246136001</v>
      </c>
      <c r="AX215" s="7">
        <f t="shared" si="273"/>
        <v>7580.3328952120009</v>
      </c>
      <c r="AY215" s="7">
        <f t="shared" si="273"/>
        <v>6808.6793517695996</v>
      </c>
      <c r="AZ215" s="7">
        <f t="shared" si="273"/>
        <v>618588.80703055288</v>
      </c>
      <c r="BA215" s="7">
        <f t="shared" si="273"/>
        <v>91648.653478620021</v>
      </c>
      <c r="BB215" s="7">
        <f t="shared" si="273"/>
        <v>159680.27841196</v>
      </c>
      <c r="BC215" s="7">
        <f t="shared" si="273"/>
        <v>758198.5373716224</v>
      </c>
      <c r="BD215" s="7">
        <f t="shared" si="273"/>
        <v>34700.295949900006</v>
      </c>
      <c r="BE215" s="7">
        <f t="shared" si="273"/>
        <v>3002.9198726015998</v>
      </c>
      <c r="BF215" s="7">
        <f t="shared" si="273"/>
        <v>268253.01068910235</v>
      </c>
      <c r="BG215" s="7">
        <f t="shared" si="273"/>
        <v>49767.579268545596</v>
      </c>
      <c r="BH215" s="7">
        <f t="shared" si="273"/>
        <v>10646.832921285599</v>
      </c>
      <c r="BI215" s="7">
        <f t="shared" si="273"/>
        <v>9406.7164001807996</v>
      </c>
      <c r="BJ215" s="7">
        <f t="shared" si="273"/>
        <v>62974.820566873605</v>
      </c>
      <c r="BK215" s="7">
        <f t="shared" si="273"/>
        <v>441179.05029519362</v>
      </c>
      <c r="BL215" s="7">
        <f t="shared" si="273"/>
        <v>3770.4690039216002</v>
      </c>
      <c r="BM215" s="7">
        <f t="shared" si="273"/>
        <v>5940.7428947040007</v>
      </c>
      <c r="BN215" s="7">
        <f t="shared" si="273"/>
        <v>14266.0346985576</v>
      </c>
      <c r="BO215" s="7">
        <f t="shared" si="273"/>
        <v>9251.8710426688012</v>
      </c>
      <c r="BP215" s="7">
        <f t="shared" ref="BP215:EA215" si="274">BP169</f>
        <v>0</v>
      </c>
      <c r="BQ215" s="7">
        <f t="shared" si="274"/>
        <v>830970.28511788242</v>
      </c>
      <c r="BR215" s="7">
        <f t="shared" si="274"/>
        <v>450201.58421555196</v>
      </c>
      <c r="BS215" s="7">
        <f t="shared" si="274"/>
        <v>110038.518836812</v>
      </c>
      <c r="BT215" s="7">
        <f t="shared" si="274"/>
        <v>3510.2620728287998</v>
      </c>
      <c r="BU215" s="7">
        <f t="shared" si="274"/>
        <v>30553.005570844802</v>
      </c>
      <c r="BV215" s="7">
        <f t="shared" si="274"/>
        <v>46049.382093971202</v>
      </c>
      <c r="BW215" s="7">
        <f t="shared" si="274"/>
        <v>79093.318117046409</v>
      </c>
      <c r="BX215" s="7">
        <f t="shared" si="274"/>
        <v>0</v>
      </c>
      <c r="BY215" s="7">
        <f t="shared" si="274"/>
        <v>2273.4675672479998</v>
      </c>
      <c r="BZ215" s="7">
        <f t="shared" si="274"/>
        <v>0</v>
      </c>
      <c r="CA215" s="7">
        <f t="shared" si="274"/>
        <v>3882.3788673095996</v>
      </c>
      <c r="CB215" s="7">
        <f t="shared" si="274"/>
        <v>1917037.2626899681</v>
      </c>
      <c r="CC215" s="7">
        <f t="shared" si="274"/>
        <v>0</v>
      </c>
      <c r="CD215" s="7">
        <f t="shared" si="274"/>
        <v>4044.2057457912006</v>
      </c>
      <c r="CE215" s="7">
        <f t="shared" si="274"/>
        <v>1241.6600187280001</v>
      </c>
      <c r="CF215" s="7">
        <f t="shared" si="274"/>
        <v>0</v>
      </c>
      <c r="CG215" s="7">
        <f t="shared" si="274"/>
        <v>16303.877198376</v>
      </c>
      <c r="CH215" s="7">
        <f t="shared" si="274"/>
        <v>13304.981050679999</v>
      </c>
      <c r="CI215" s="7">
        <f t="shared" si="274"/>
        <v>50354.409092524802</v>
      </c>
      <c r="CJ215" s="7">
        <f t="shared" si="274"/>
        <v>117140.79088863601</v>
      </c>
      <c r="CK215" s="7">
        <f t="shared" si="274"/>
        <v>102147.421704832</v>
      </c>
      <c r="CL215" s="7">
        <f t="shared" si="274"/>
        <v>22205.789167058399</v>
      </c>
      <c r="CM215" s="7">
        <f t="shared" si="274"/>
        <v>11204.175315334402</v>
      </c>
      <c r="CN215" s="7">
        <f t="shared" si="274"/>
        <v>746257.40281883045</v>
      </c>
      <c r="CO215" s="7">
        <f t="shared" si="274"/>
        <v>224127.92056560959</v>
      </c>
      <c r="CP215" s="7">
        <f t="shared" si="274"/>
        <v>69247.707996887999</v>
      </c>
      <c r="CQ215" s="7">
        <f t="shared" si="274"/>
        <v>4501.2825026927994</v>
      </c>
      <c r="CR215" s="7">
        <f t="shared" si="274"/>
        <v>1108.1117058968</v>
      </c>
      <c r="CS215" s="7">
        <f t="shared" si="274"/>
        <v>3611.7372895616004</v>
      </c>
      <c r="CT215" s="7">
        <f t="shared" si="274"/>
        <v>1332.9657385536002</v>
      </c>
      <c r="CU215" s="7">
        <f t="shared" si="274"/>
        <v>3598.6109350920005</v>
      </c>
      <c r="CV215" s="7">
        <f t="shared" si="274"/>
        <v>0</v>
      </c>
      <c r="CW215" s="7">
        <f t="shared" si="274"/>
        <v>1161.4620948328002</v>
      </c>
      <c r="CX215" s="7">
        <f t="shared" si="274"/>
        <v>19189.77312288</v>
      </c>
      <c r="CY215" s="7">
        <f t="shared" si="274"/>
        <v>0</v>
      </c>
      <c r="CZ215" s="7">
        <f t="shared" si="274"/>
        <v>27352.509894902407</v>
      </c>
      <c r="DA215" s="7">
        <f t="shared" si="274"/>
        <v>0</v>
      </c>
      <c r="DB215" s="7">
        <f t="shared" si="274"/>
        <v>3862.117627264</v>
      </c>
      <c r="DC215" s="7">
        <f t="shared" si="274"/>
        <v>0</v>
      </c>
      <c r="DD215" s="7">
        <f t="shared" si="274"/>
        <v>2509.2710367312002</v>
      </c>
      <c r="DE215" s="7">
        <f t="shared" si="274"/>
        <v>0</v>
      </c>
      <c r="DF215" s="7">
        <f t="shared" si="274"/>
        <v>324481.30229705601</v>
      </c>
      <c r="DG215" s="7">
        <f t="shared" si="274"/>
        <v>0</v>
      </c>
      <c r="DH215" s="7">
        <f t="shared" si="274"/>
        <v>64587.536831062396</v>
      </c>
      <c r="DI215" s="7">
        <f t="shared" si="274"/>
        <v>31451.135469358403</v>
      </c>
      <c r="DJ215" s="7">
        <f t="shared" si="274"/>
        <v>9372.6576603840003</v>
      </c>
      <c r="DK215" s="7">
        <f t="shared" si="274"/>
        <v>16835.7886942392</v>
      </c>
      <c r="DL215" s="7">
        <f t="shared" si="274"/>
        <v>214822.3451313352</v>
      </c>
      <c r="DM215" s="7">
        <f t="shared" si="274"/>
        <v>0</v>
      </c>
      <c r="DN215" s="7">
        <f t="shared" si="274"/>
        <v>65728.987818780006</v>
      </c>
      <c r="DO215" s="7">
        <f t="shared" si="274"/>
        <v>375975.336643724</v>
      </c>
      <c r="DP215" s="7">
        <f t="shared" si="274"/>
        <v>0</v>
      </c>
      <c r="DQ215" s="7">
        <f t="shared" si="274"/>
        <v>40916.308001231999</v>
      </c>
      <c r="DR215" s="7">
        <f t="shared" si="274"/>
        <v>14266.914601840001</v>
      </c>
      <c r="DS215" s="7">
        <f t="shared" si="274"/>
        <v>14298.738346629601</v>
      </c>
      <c r="DT215" s="7">
        <f t="shared" si="274"/>
        <v>5063.6397096352002</v>
      </c>
      <c r="DU215" s="7">
        <f t="shared" si="274"/>
        <v>1741.2248377376</v>
      </c>
      <c r="DV215" s="7">
        <f t="shared" si="274"/>
        <v>1106.0106016344</v>
      </c>
      <c r="DW215" s="7">
        <f t="shared" si="274"/>
        <v>0</v>
      </c>
      <c r="DX215" s="7">
        <f t="shared" si="274"/>
        <v>17961.7603654216</v>
      </c>
      <c r="DY215" s="7">
        <f t="shared" si="274"/>
        <v>2084.0087728384001</v>
      </c>
      <c r="DZ215" s="7">
        <f t="shared" si="274"/>
        <v>1613.4216307216002</v>
      </c>
      <c r="EA215" s="7">
        <f t="shared" si="274"/>
        <v>4924.0472849136004</v>
      </c>
      <c r="EB215" s="7">
        <f t="shared" ref="EB215:FX215" si="275">EB169</f>
        <v>60606.900560023998</v>
      </c>
      <c r="EC215" s="7">
        <f t="shared" si="275"/>
        <v>2707.5703303176001</v>
      </c>
      <c r="ED215" s="7">
        <f t="shared" si="275"/>
        <v>50971.225400492796</v>
      </c>
      <c r="EE215" s="7">
        <f t="shared" si="275"/>
        <v>18438.273744947201</v>
      </c>
      <c r="EF215" s="7">
        <f t="shared" si="275"/>
        <v>33145.208316114404</v>
      </c>
      <c r="EG215" s="7">
        <f t="shared" si="275"/>
        <v>28386.566745681601</v>
      </c>
      <c r="EH215" s="7">
        <f t="shared" si="275"/>
        <v>1977.6270608576001</v>
      </c>
      <c r="EI215" s="7">
        <f t="shared" si="275"/>
        <v>260309.938853664</v>
      </c>
      <c r="EJ215" s="7">
        <f t="shared" si="275"/>
        <v>120675.1443615984</v>
      </c>
      <c r="EK215" s="7">
        <f t="shared" si="275"/>
        <v>9119.2866764448008</v>
      </c>
      <c r="EL215" s="7">
        <f t="shared" si="275"/>
        <v>775.62242546719995</v>
      </c>
      <c r="EM215" s="7">
        <f t="shared" si="275"/>
        <v>1642.3779884848</v>
      </c>
      <c r="EN215" s="7">
        <f t="shared" si="275"/>
        <v>12840.821308267199</v>
      </c>
      <c r="EO215" s="7">
        <f t="shared" si="275"/>
        <v>0</v>
      </c>
      <c r="EP215" s="7">
        <f t="shared" si="275"/>
        <v>4618.7424369119999</v>
      </c>
      <c r="EQ215" s="7">
        <f t="shared" si="275"/>
        <v>103767.04474552959</v>
      </c>
      <c r="ER215" s="7">
        <f t="shared" si="275"/>
        <v>7221.0351764376001</v>
      </c>
      <c r="ES215" s="7">
        <f t="shared" si="275"/>
        <v>2435.0136067376002</v>
      </c>
      <c r="ET215" s="7">
        <f t="shared" si="275"/>
        <v>2424.5567038896002</v>
      </c>
      <c r="EU215" s="7">
        <f t="shared" si="275"/>
        <v>75708.732536936805</v>
      </c>
      <c r="EV215" s="7">
        <f t="shared" si="275"/>
        <v>14940.122992920002</v>
      </c>
      <c r="EW215" s="7">
        <f t="shared" si="275"/>
        <v>74479.33313472</v>
      </c>
      <c r="EX215" s="7">
        <f t="shared" si="275"/>
        <v>0</v>
      </c>
      <c r="EY215" s="7">
        <f t="shared" si="275"/>
        <v>8905.6762562592012</v>
      </c>
      <c r="EZ215" s="7">
        <f t="shared" si="275"/>
        <v>0</v>
      </c>
      <c r="FA215" s="7">
        <f t="shared" si="275"/>
        <v>444659.11165518645</v>
      </c>
      <c r="FB215" s="7">
        <f t="shared" si="275"/>
        <v>0</v>
      </c>
      <c r="FC215" s="7">
        <f t="shared" si="275"/>
        <v>24394.007731841601</v>
      </c>
      <c r="FD215" s="7">
        <f t="shared" si="275"/>
        <v>5087.8792796928001</v>
      </c>
      <c r="FE215" s="7">
        <f t="shared" si="275"/>
        <v>6958.9811844480009</v>
      </c>
      <c r="FF215" s="7">
        <f t="shared" si="275"/>
        <v>0</v>
      </c>
      <c r="FG215" s="7">
        <f t="shared" si="275"/>
        <v>1346.3419791384001</v>
      </c>
      <c r="FH215" s="7">
        <f t="shared" si="275"/>
        <v>0</v>
      </c>
      <c r="FI215" s="7">
        <f t="shared" si="275"/>
        <v>121672.46151416001</v>
      </c>
      <c r="FJ215" s="7">
        <f t="shared" si="275"/>
        <v>51434.703054871199</v>
      </c>
      <c r="FK215" s="7">
        <f t="shared" si="275"/>
        <v>170411.44333451038</v>
      </c>
      <c r="FL215" s="7">
        <f t="shared" si="275"/>
        <v>81735.540098279205</v>
      </c>
      <c r="FM215" s="7">
        <f t="shared" si="275"/>
        <v>44865.152377447994</v>
      </c>
      <c r="FN215" s="7">
        <f t="shared" si="275"/>
        <v>1853240.0152342017</v>
      </c>
      <c r="FO215" s="7">
        <f t="shared" si="275"/>
        <v>27403.351657767205</v>
      </c>
      <c r="FP215" s="7">
        <f t="shared" si="275"/>
        <v>198307.60259344001</v>
      </c>
      <c r="FQ215" s="7">
        <f t="shared" si="275"/>
        <v>40615.388321860002</v>
      </c>
      <c r="FR215" s="7">
        <f t="shared" si="275"/>
        <v>0</v>
      </c>
      <c r="FS215" s="7">
        <f t="shared" si="275"/>
        <v>1173.1605471552</v>
      </c>
      <c r="FT215" s="7">
        <f t="shared" si="275"/>
        <v>0</v>
      </c>
      <c r="FU215" s="7">
        <f t="shared" si="275"/>
        <v>101154.58226796</v>
      </c>
      <c r="FV215" s="7">
        <f t="shared" si="275"/>
        <v>58408.732252956797</v>
      </c>
      <c r="FW215" s="7">
        <f t="shared" si="275"/>
        <v>8451.198811714401</v>
      </c>
      <c r="FX215" s="7">
        <f t="shared" si="275"/>
        <v>0</v>
      </c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</row>
    <row r="216" spans="1:195" x14ac:dyDescent="0.2">
      <c r="A216" s="6" t="s">
        <v>752</v>
      </c>
      <c r="B216" s="7" t="s">
        <v>753</v>
      </c>
      <c r="C216" s="7">
        <f t="shared" ref="C216:BN216" si="276">C179</f>
        <v>18748224</v>
      </c>
      <c r="D216" s="7">
        <f t="shared" si="276"/>
        <v>104544</v>
      </c>
      <c r="E216" s="7">
        <f t="shared" si="276"/>
        <v>8712</v>
      </c>
      <c r="F216" s="7">
        <f t="shared" si="276"/>
        <v>0</v>
      </c>
      <c r="G216" s="7">
        <f t="shared" si="276"/>
        <v>8712</v>
      </c>
      <c r="H216" s="7">
        <f t="shared" si="276"/>
        <v>26136</v>
      </c>
      <c r="I216" s="7">
        <f t="shared" si="276"/>
        <v>34848</v>
      </c>
      <c r="J216" s="7">
        <f t="shared" si="276"/>
        <v>0</v>
      </c>
      <c r="K216" s="7">
        <f t="shared" si="276"/>
        <v>0</v>
      </c>
      <c r="L216" s="7">
        <f t="shared" si="276"/>
        <v>8712</v>
      </c>
      <c r="M216" s="7">
        <f t="shared" si="276"/>
        <v>0</v>
      </c>
      <c r="N216" s="7">
        <f t="shared" si="276"/>
        <v>191664</v>
      </c>
      <c r="O216" s="7">
        <f t="shared" si="276"/>
        <v>0</v>
      </c>
      <c r="P216" s="7">
        <f t="shared" si="276"/>
        <v>0</v>
      </c>
      <c r="Q216" s="7">
        <f t="shared" si="276"/>
        <v>583704</v>
      </c>
      <c r="R216" s="7">
        <f t="shared" si="276"/>
        <v>38202120</v>
      </c>
      <c r="S216" s="7">
        <f t="shared" si="276"/>
        <v>17424</v>
      </c>
      <c r="T216" s="7">
        <f t="shared" si="276"/>
        <v>0</v>
      </c>
      <c r="U216" s="7">
        <f t="shared" si="276"/>
        <v>0</v>
      </c>
      <c r="V216" s="7">
        <f t="shared" si="276"/>
        <v>0</v>
      </c>
      <c r="W216" s="7">
        <f t="shared" si="276"/>
        <v>0</v>
      </c>
      <c r="X216" s="7">
        <f t="shared" si="276"/>
        <v>0</v>
      </c>
      <c r="Y216" s="7">
        <f t="shared" si="276"/>
        <v>2896740</v>
      </c>
      <c r="Z216" s="7">
        <f t="shared" si="276"/>
        <v>0</v>
      </c>
      <c r="AA216" s="7">
        <f t="shared" si="276"/>
        <v>0</v>
      </c>
      <c r="AB216" s="7">
        <f t="shared" si="276"/>
        <v>3232152</v>
      </c>
      <c r="AC216" s="7">
        <f t="shared" si="276"/>
        <v>0</v>
      </c>
      <c r="AD216" s="7">
        <f t="shared" si="276"/>
        <v>0</v>
      </c>
      <c r="AE216" s="7">
        <f t="shared" si="276"/>
        <v>8712</v>
      </c>
      <c r="AF216" s="7">
        <f t="shared" si="276"/>
        <v>0</v>
      </c>
      <c r="AG216" s="7">
        <f t="shared" si="276"/>
        <v>0</v>
      </c>
      <c r="AH216" s="7">
        <f t="shared" si="276"/>
        <v>0</v>
      </c>
      <c r="AI216" s="7">
        <f t="shared" si="276"/>
        <v>0</v>
      </c>
      <c r="AJ216" s="7">
        <f t="shared" si="276"/>
        <v>0</v>
      </c>
      <c r="AK216" s="7">
        <f t="shared" si="276"/>
        <v>0</v>
      </c>
      <c r="AL216" s="7">
        <f t="shared" si="276"/>
        <v>0</v>
      </c>
      <c r="AM216" s="7">
        <f t="shared" si="276"/>
        <v>0</v>
      </c>
      <c r="AN216" s="7">
        <f t="shared" si="276"/>
        <v>0</v>
      </c>
      <c r="AO216" s="7">
        <f t="shared" si="276"/>
        <v>0</v>
      </c>
      <c r="AP216" s="7">
        <f t="shared" si="276"/>
        <v>2774772</v>
      </c>
      <c r="AQ216" s="7">
        <f t="shared" si="276"/>
        <v>0</v>
      </c>
      <c r="AR216" s="7">
        <f t="shared" si="276"/>
        <v>17454492</v>
      </c>
      <c r="AS216" s="7">
        <f t="shared" si="276"/>
        <v>17424</v>
      </c>
      <c r="AT216" s="7">
        <f t="shared" si="276"/>
        <v>8712</v>
      </c>
      <c r="AU216" s="7">
        <f t="shared" si="276"/>
        <v>0</v>
      </c>
      <c r="AV216" s="7">
        <f t="shared" si="276"/>
        <v>0</v>
      </c>
      <c r="AW216" s="7">
        <f t="shared" si="276"/>
        <v>0</v>
      </c>
      <c r="AX216" s="7">
        <f t="shared" si="276"/>
        <v>0</v>
      </c>
      <c r="AY216" s="7">
        <f t="shared" si="276"/>
        <v>0</v>
      </c>
      <c r="AZ216" s="7">
        <f t="shared" si="276"/>
        <v>1210968</v>
      </c>
      <c r="BA216" s="7">
        <f t="shared" si="276"/>
        <v>17424</v>
      </c>
      <c r="BB216" s="7">
        <f t="shared" si="276"/>
        <v>8712</v>
      </c>
      <c r="BC216" s="7">
        <f t="shared" si="276"/>
        <v>5349168</v>
      </c>
      <c r="BD216" s="7">
        <f t="shared" si="276"/>
        <v>0</v>
      </c>
      <c r="BE216" s="7">
        <f t="shared" si="276"/>
        <v>0</v>
      </c>
      <c r="BF216" s="7">
        <f t="shared" si="276"/>
        <v>10441332</v>
      </c>
      <c r="BG216" s="7">
        <f t="shared" si="276"/>
        <v>8712</v>
      </c>
      <c r="BH216" s="7">
        <f t="shared" si="276"/>
        <v>257004</v>
      </c>
      <c r="BI216" s="7">
        <f t="shared" si="276"/>
        <v>0</v>
      </c>
      <c r="BJ216" s="7">
        <f t="shared" si="276"/>
        <v>34848</v>
      </c>
      <c r="BK216" s="7">
        <f t="shared" si="276"/>
        <v>82524420</v>
      </c>
      <c r="BL216" s="7">
        <f t="shared" si="276"/>
        <v>69696</v>
      </c>
      <c r="BM216" s="7">
        <f t="shared" si="276"/>
        <v>26136</v>
      </c>
      <c r="BN216" s="7">
        <f t="shared" si="276"/>
        <v>69696</v>
      </c>
      <c r="BO216" s="7">
        <f t="shared" ref="BO216:DZ216" si="277">BO179</f>
        <v>0</v>
      </c>
      <c r="BP216" s="7">
        <f t="shared" si="277"/>
        <v>0</v>
      </c>
      <c r="BQ216" s="7">
        <f t="shared" si="277"/>
        <v>0</v>
      </c>
      <c r="BR216" s="7">
        <f t="shared" si="277"/>
        <v>8712</v>
      </c>
      <c r="BS216" s="7">
        <f t="shared" si="277"/>
        <v>0</v>
      </c>
      <c r="BT216" s="7">
        <f t="shared" si="277"/>
        <v>0</v>
      </c>
      <c r="BU216" s="7">
        <f t="shared" si="277"/>
        <v>0</v>
      </c>
      <c r="BV216" s="7">
        <f t="shared" si="277"/>
        <v>0</v>
      </c>
      <c r="BW216" s="7">
        <f t="shared" si="277"/>
        <v>0</v>
      </c>
      <c r="BX216" s="7">
        <f t="shared" si="277"/>
        <v>0</v>
      </c>
      <c r="BY216" s="7">
        <f t="shared" si="277"/>
        <v>0</v>
      </c>
      <c r="BZ216" s="7">
        <f t="shared" si="277"/>
        <v>0</v>
      </c>
      <c r="CA216" s="7">
        <f t="shared" si="277"/>
        <v>0</v>
      </c>
      <c r="CB216" s="7">
        <f t="shared" si="277"/>
        <v>12540924</v>
      </c>
      <c r="CC216" s="7">
        <f t="shared" si="277"/>
        <v>0</v>
      </c>
      <c r="CD216" s="7">
        <f t="shared" si="277"/>
        <v>0</v>
      </c>
      <c r="CE216" s="7">
        <f t="shared" si="277"/>
        <v>0</v>
      </c>
      <c r="CF216" s="7">
        <f t="shared" si="277"/>
        <v>0</v>
      </c>
      <c r="CG216" s="7">
        <f t="shared" si="277"/>
        <v>0</v>
      </c>
      <c r="CH216" s="7">
        <f t="shared" si="277"/>
        <v>0</v>
      </c>
      <c r="CI216" s="7">
        <f t="shared" si="277"/>
        <v>0</v>
      </c>
      <c r="CJ216" s="7">
        <f t="shared" si="277"/>
        <v>0</v>
      </c>
      <c r="CK216" s="7">
        <f t="shared" si="277"/>
        <v>10036224</v>
      </c>
      <c r="CL216" s="7">
        <f t="shared" si="277"/>
        <v>117612</v>
      </c>
      <c r="CM216" s="7">
        <f t="shared" si="277"/>
        <v>291852</v>
      </c>
      <c r="CN216" s="7">
        <f t="shared" si="277"/>
        <v>5052960</v>
      </c>
      <c r="CO216" s="7">
        <f t="shared" si="277"/>
        <v>182952</v>
      </c>
      <c r="CP216" s="7">
        <f t="shared" si="277"/>
        <v>8712</v>
      </c>
      <c r="CQ216" s="7">
        <f t="shared" si="277"/>
        <v>0</v>
      </c>
      <c r="CR216" s="7">
        <f t="shared" si="277"/>
        <v>0</v>
      </c>
      <c r="CS216" s="7">
        <f t="shared" si="277"/>
        <v>0</v>
      </c>
      <c r="CT216" s="7">
        <f t="shared" si="277"/>
        <v>0</v>
      </c>
      <c r="CU216" s="7">
        <f t="shared" si="277"/>
        <v>3641616</v>
      </c>
      <c r="CV216" s="7">
        <f t="shared" si="277"/>
        <v>0</v>
      </c>
      <c r="CW216" s="7">
        <f t="shared" si="277"/>
        <v>0</v>
      </c>
      <c r="CX216" s="7">
        <f t="shared" si="277"/>
        <v>0</v>
      </c>
      <c r="CY216" s="7">
        <f t="shared" si="277"/>
        <v>0</v>
      </c>
      <c r="CZ216" s="7">
        <f t="shared" si="277"/>
        <v>0</v>
      </c>
      <c r="DA216" s="7">
        <f t="shared" si="277"/>
        <v>0</v>
      </c>
      <c r="DB216" s="7">
        <f t="shared" si="277"/>
        <v>0</v>
      </c>
      <c r="DC216" s="7">
        <f t="shared" si="277"/>
        <v>0</v>
      </c>
      <c r="DD216" s="7">
        <f t="shared" si="277"/>
        <v>0</v>
      </c>
      <c r="DE216" s="7">
        <f t="shared" si="277"/>
        <v>0</v>
      </c>
      <c r="DF216" s="7">
        <f t="shared" si="277"/>
        <v>174240</v>
      </c>
      <c r="DG216" s="7">
        <f t="shared" si="277"/>
        <v>0</v>
      </c>
      <c r="DH216" s="7">
        <f t="shared" si="277"/>
        <v>0</v>
      </c>
      <c r="DI216" s="7">
        <f t="shared" si="277"/>
        <v>34848</v>
      </c>
      <c r="DJ216" s="7">
        <f t="shared" si="277"/>
        <v>0</v>
      </c>
      <c r="DK216" s="7">
        <f t="shared" si="277"/>
        <v>0</v>
      </c>
      <c r="DL216" s="7">
        <f t="shared" si="277"/>
        <v>0</v>
      </c>
      <c r="DM216" s="7">
        <f t="shared" si="277"/>
        <v>0</v>
      </c>
      <c r="DN216" s="7">
        <f t="shared" si="277"/>
        <v>0</v>
      </c>
      <c r="DO216" s="7">
        <f t="shared" si="277"/>
        <v>0</v>
      </c>
      <c r="DP216" s="7">
        <f t="shared" si="277"/>
        <v>0</v>
      </c>
      <c r="DQ216" s="7">
        <f t="shared" si="277"/>
        <v>0</v>
      </c>
      <c r="DR216" s="7">
        <f t="shared" si="277"/>
        <v>0</v>
      </c>
      <c r="DS216" s="7">
        <f t="shared" si="277"/>
        <v>0</v>
      </c>
      <c r="DT216" s="7">
        <f t="shared" si="277"/>
        <v>0</v>
      </c>
      <c r="DU216" s="7">
        <f t="shared" si="277"/>
        <v>0</v>
      </c>
      <c r="DV216" s="7">
        <f t="shared" si="277"/>
        <v>0</v>
      </c>
      <c r="DW216" s="7">
        <f t="shared" si="277"/>
        <v>0</v>
      </c>
      <c r="DX216" s="7">
        <f t="shared" si="277"/>
        <v>0</v>
      </c>
      <c r="DY216" s="7">
        <f t="shared" si="277"/>
        <v>0</v>
      </c>
      <c r="DZ216" s="7">
        <f t="shared" si="277"/>
        <v>8712</v>
      </c>
      <c r="EA216" s="7">
        <f t="shared" ref="EA216:FX216" si="278">EA179</f>
        <v>0</v>
      </c>
      <c r="EB216" s="7">
        <f t="shared" si="278"/>
        <v>0</v>
      </c>
      <c r="EC216" s="7">
        <f t="shared" si="278"/>
        <v>0</v>
      </c>
      <c r="ED216" s="7">
        <f t="shared" si="278"/>
        <v>0</v>
      </c>
      <c r="EE216" s="7">
        <f t="shared" si="278"/>
        <v>0</v>
      </c>
      <c r="EF216" s="7">
        <f t="shared" si="278"/>
        <v>21780</v>
      </c>
      <c r="EG216" s="7">
        <f t="shared" si="278"/>
        <v>0</v>
      </c>
      <c r="EH216" s="7">
        <f t="shared" si="278"/>
        <v>8712</v>
      </c>
      <c r="EI216" s="7">
        <f t="shared" si="278"/>
        <v>26136</v>
      </c>
      <c r="EJ216" s="7">
        <f t="shared" si="278"/>
        <v>1951488</v>
      </c>
      <c r="EK216" s="7">
        <f t="shared" si="278"/>
        <v>0</v>
      </c>
      <c r="EL216" s="7">
        <f t="shared" si="278"/>
        <v>0</v>
      </c>
      <c r="EM216" s="7">
        <f t="shared" si="278"/>
        <v>8712</v>
      </c>
      <c r="EN216" s="7">
        <f t="shared" si="278"/>
        <v>801504</v>
      </c>
      <c r="EO216" s="7">
        <f t="shared" si="278"/>
        <v>0</v>
      </c>
      <c r="EP216" s="7">
        <f t="shared" si="278"/>
        <v>0</v>
      </c>
      <c r="EQ216" s="7">
        <f t="shared" si="278"/>
        <v>0</v>
      </c>
      <c r="ER216" s="7">
        <f t="shared" si="278"/>
        <v>8712</v>
      </c>
      <c r="ES216" s="7">
        <f t="shared" si="278"/>
        <v>0</v>
      </c>
      <c r="ET216" s="7">
        <f t="shared" si="278"/>
        <v>0</v>
      </c>
      <c r="EU216" s="7">
        <f t="shared" si="278"/>
        <v>0</v>
      </c>
      <c r="EV216" s="7">
        <f t="shared" si="278"/>
        <v>43560</v>
      </c>
      <c r="EW216" s="7">
        <f t="shared" si="278"/>
        <v>0</v>
      </c>
      <c r="EX216" s="7">
        <f t="shared" si="278"/>
        <v>0</v>
      </c>
      <c r="EY216" s="7">
        <f t="shared" si="278"/>
        <v>4748040</v>
      </c>
      <c r="EZ216" s="7">
        <f t="shared" si="278"/>
        <v>0</v>
      </c>
      <c r="FA216" s="7">
        <f t="shared" si="278"/>
        <v>26136</v>
      </c>
      <c r="FB216" s="7">
        <f t="shared" si="278"/>
        <v>0</v>
      </c>
      <c r="FC216" s="7">
        <f t="shared" si="278"/>
        <v>17424</v>
      </c>
      <c r="FD216" s="7">
        <f t="shared" si="278"/>
        <v>0</v>
      </c>
      <c r="FE216" s="7">
        <f t="shared" si="278"/>
        <v>0</v>
      </c>
      <c r="FF216" s="7">
        <f t="shared" si="278"/>
        <v>0</v>
      </c>
      <c r="FG216" s="7">
        <f t="shared" si="278"/>
        <v>0</v>
      </c>
      <c r="FH216" s="7">
        <f t="shared" si="278"/>
        <v>0</v>
      </c>
      <c r="FI216" s="7">
        <f t="shared" si="278"/>
        <v>0</v>
      </c>
      <c r="FJ216" s="7">
        <f t="shared" si="278"/>
        <v>0</v>
      </c>
      <c r="FK216" s="7">
        <f t="shared" si="278"/>
        <v>0</v>
      </c>
      <c r="FL216" s="7">
        <f t="shared" si="278"/>
        <v>0</v>
      </c>
      <c r="FM216" s="7">
        <f t="shared" si="278"/>
        <v>0</v>
      </c>
      <c r="FN216" s="7">
        <f t="shared" si="278"/>
        <v>5349168</v>
      </c>
      <c r="FO216" s="7">
        <f t="shared" si="278"/>
        <v>0</v>
      </c>
      <c r="FP216" s="7">
        <f t="shared" si="278"/>
        <v>0</v>
      </c>
      <c r="FQ216" s="7">
        <f t="shared" si="278"/>
        <v>0</v>
      </c>
      <c r="FR216" s="7">
        <f t="shared" si="278"/>
        <v>0</v>
      </c>
      <c r="FS216" s="7">
        <f t="shared" si="278"/>
        <v>0</v>
      </c>
      <c r="FT216" s="7">
        <f t="shared" si="278"/>
        <v>0</v>
      </c>
      <c r="FU216" s="7">
        <f t="shared" si="278"/>
        <v>0</v>
      </c>
      <c r="FV216" s="7">
        <f t="shared" si="278"/>
        <v>0</v>
      </c>
      <c r="FW216" s="7">
        <f t="shared" si="278"/>
        <v>0</v>
      </c>
      <c r="FX216" s="7">
        <f t="shared" si="278"/>
        <v>0</v>
      </c>
      <c r="FY216" s="7"/>
      <c r="FZ216" s="7">
        <f>SUM(C216:FX216)</f>
        <v>229456656</v>
      </c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</row>
    <row r="217" spans="1:195" x14ac:dyDescent="0.2">
      <c r="A217" s="6" t="s">
        <v>754</v>
      </c>
      <c r="B217" s="7" t="s">
        <v>755</v>
      </c>
      <c r="C217" s="7">
        <f>C214+C215+C216</f>
        <v>83155437.337997809</v>
      </c>
      <c r="D217" s="7">
        <f t="shared" ref="D217:BO217" si="279">D214+D215+D216</f>
        <v>392739172.84560287</v>
      </c>
      <c r="E217" s="7">
        <f t="shared" si="279"/>
        <v>69438404.308149397</v>
      </c>
      <c r="F217" s="7">
        <f t="shared" si="279"/>
        <v>190271336.1509608</v>
      </c>
      <c r="G217" s="7">
        <f t="shared" si="279"/>
        <v>12037010.891053921</v>
      </c>
      <c r="H217" s="7">
        <f t="shared" si="279"/>
        <v>10908210.70035921</v>
      </c>
      <c r="I217" s="7">
        <f t="shared" si="279"/>
        <v>96281951.702879891</v>
      </c>
      <c r="J217" s="7">
        <f t="shared" si="279"/>
        <v>21647640.677854378</v>
      </c>
      <c r="K217" s="7">
        <f t="shared" si="279"/>
        <v>3518630.1269468805</v>
      </c>
      <c r="L217" s="7">
        <f t="shared" si="279"/>
        <v>24276937.668537308</v>
      </c>
      <c r="M217" s="7">
        <f t="shared" si="279"/>
        <v>13947292.570286008</v>
      </c>
      <c r="N217" s="7">
        <f t="shared" si="279"/>
        <v>513562801.11725539</v>
      </c>
      <c r="O217" s="7">
        <f t="shared" si="279"/>
        <v>130647526.05458003</v>
      </c>
      <c r="P217" s="7">
        <f t="shared" si="279"/>
        <v>3799642.1796235838</v>
      </c>
      <c r="Q217" s="7">
        <f t="shared" si="279"/>
        <v>401902386.76427346</v>
      </c>
      <c r="R217" s="7">
        <f t="shared" si="279"/>
        <v>44499622.229328223</v>
      </c>
      <c r="S217" s="7">
        <f t="shared" si="279"/>
        <v>16427084.546157384</v>
      </c>
      <c r="T217" s="7">
        <f t="shared" si="279"/>
        <v>2457281.7638084413</v>
      </c>
      <c r="U217" s="7">
        <f t="shared" si="279"/>
        <v>1180095.73</v>
      </c>
      <c r="V217" s="7">
        <f t="shared" si="279"/>
        <v>3537660.61</v>
      </c>
      <c r="W217" s="7">
        <f t="shared" si="279"/>
        <v>2481448.9609909062</v>
      </c>
      <c r="X217" s="7">
        <f t="shared" si="279"/>
        <v>962905.48</v>
      </c>
      <c r="Y217" s="7">
        <f t="shared" si="279"/>
        <v>7938892.0299999993</v>
      </c>
      <c r="Z217" s="7">
        <f t="shared" si="279"/>
        <v>3146326.5962746427</v>
      </c>
      <c r="AA217" s="7">
        <f t="shared" si="279"/>
        <v>291301435.06702155</v>
      </c>
      <c r="AB217" s="7">
        <f t="shared" si="279"/>
        <v>278834729.23411024</v>
      </c>
      <c r="AC217" s="7">
        <f t="shared" si="279"/>
        <v>9685965.0684755184</v>
      </c>
      <c r="AD217" s="7">
        <f t="shared" si="279"/>
        <v>13238128.844949424</v>
      </c>
      <c r="AE217" s="7">
        <f t="shared" si="279"/>
        <v>1780533.37</v>
      </c>
      <c r="AF217" s="7">
        <f t="shared" si="279"/>
        <v>2803924.9861974749</v>
      </c>
      <c r="AG217" s="7">
        <f t="shared" si="279"/>
        <v>7129047.3924033092</v>
      </c>
      <c r="AH217" s="7">
        <f t="shared" si="279"/>
        <v>10143439.619999999</v>
      </c>
      <c r="AI217" s="7">
        <f t="shared" si="279"/>
        <v>4198394.22</v>
      </c>
      <c r="AJ217" s="7">
        <f t="shared" si="279"/>
        <v>2733243.6553104981</v>
      </c>
      <c r="AK217" s="7">
        <f t="shared" si="279"/>
        <v>3226555.1569260522</v>
      </c>
      <c r="AL217" s="7">
        <f t="shared" si="279"/>
        <v>3626247.8783162166</v>
      </c>
      <c r="AM217" s="7">
        <f t="shared" si="279"/>
        <v>4766144.24</v>
      </c>
      <c r="AN217" s="7">
        <f t="shared" si="279"/>
        <v>4279646.97</v>
      </c>
      <c r="AO217" s="7">
        <f t="shared" si="279"/>
        <v>43037213.219780475</v>
      </c>
      <c r="AP217" s="7">
        <f t="shared" si="279"/>
        <v>890052632.69440675</v>
      </c>
      <c r="AQ217" s="7">
        <f t="shared" si="279"/>
        <v>3546978.8200000003</v>
      </c>
      <c r="AR217" s="7">
        <f t="shared" si="279"/>
        <v>606357472.06004322</v>
      </c>
      <c r="AS217" s="7">
        <f t="shared" si="279"/>
        <v>69475958.427842557</v>
      </c>
      <c r="AT217" s="7">
        <f t="shared" si="279"/>
        <v>21230185.15242717</v>
      </c>
      <c r="AU217" s="7">
        <f t="shared" si="279"/>
        <v>3720133.0650984384</v>
      </c>
      <c r="AV217" s="7">
        <f t="shared" si="279"/>
        <v>4146805.5816318141</v>
      </c>
      <c r="AW217" s="7">
        <f t="shared" si="279"/>
        <v>3628037.5951246135</v>
      </c>
      <c r="AX217" s="7">
        <f t="shared" si="279"/>
        <v>1520842.1828952122</v>
      </c>
      <c r="AY217" s="7">
        <f t="shared" si="279"/>
        <v>5015868.9693517694</v>
      </c>
      <c r="AZ217" s="7">
        <f t="shared" si="279"/>
        <v>126548769.05703056</v>
      </c>
      <c r="BA217" s="7">
        <f t="shared" si="279"/>
        <v>83140002.563478619</v>
      </c>
      <c r="BB217" s="7">
        <f t="shared" si="279"/>
        <v>74756426.348411947</v>
      </c>
      <c r="BC217" s="7">
        <f t="shared" si="279"/>
        <v>275929937.27737164</v>
      </c>
      <c r="BD217" s="7">
        <f t="shared" si="279"/>
        <v>32926615.105949901</v>
      </c>
      <c r="BE217" s="7">
        <f t="shared" si="279"/>
        <v>13270728.719872601</v>
      </c>
      <c r="BF217" s="7">
        <f t="shared" si="279"/>
        <v>229521502.35068911</v>
      </c>
      <c r="BG217" s="7">
        <f t="shared" si="279"/>
        <v>10224274.419268545</v>
      </c>
      <c r="BH217" s="7">
        <f t="shared" si="279"/>
        <v>6189828.7929212851</v>
      </c>
      <c r="BI217" s="7">
        <f t="shared" si="279"/>
        <v>3773661.066400181</v>
      </c>
      <c r="BJ217" s="7">
        <f t="shared" si="279"/>
        <v>58128583.260566868</v>
      </c>
      <c r="BK217" s="7">
        <f t="shared" si="279"/>
        <v>257059165.10029522</v>
      </c>
      <c r="BL217" s="7">
        <f t="shared" si="279"/>
        <v>2836906.0390039217</v>
      </c>
      <c r="BM217" s="7">
        <f t="shared" si="279"/>
        <v>3908312.472894704</v>
      </c>
      <c r="BN217" s="7">
        <f t="shared" si="279"/>
        <v>32270639.414698556</v>
      </c>
      <c r="BO217" s="7">
        <f t="shared" si="279"/>
        <v>12933824.82104267</v>
      </c>
      <c r="BP217" s="7">
        <f t="shared" ref="BP217:EA217" si="280">BP214+BP215+BP216</f>
        <v>3170861.6599999997</v>
      </c>
      <c r="BQ217" s="7">
        <f t="shared" si="280"/>
        <v>61817068.775117874</v>
      </c>
      <c r="BR217" s="7">
        <f t="shared" si="280"/>
        <v>43591463.374215551</v>
      </c>
      <c r="BS217" s="7">
        <f t="shared" si="280"/>
        <v>12599488.198836811</v>
      </c>
      <c r="BT217" s="7">
        <f t="shared" si="280"/>
        <v>4956095.1420728285</v>
      </c>
      <c r="BU217" s="7">
        <f t="shared" si="280"/>
        <v>4943745.8855708446</v>
      </c>
      <c r="BV217" s="7">
        <f t="shared" si="280"/>
        <v>12497170.982093973</v>
      </c>
      <c r="BW217" s="7">
        <f t="shared" si="280"/>
        <v>19194154.068117045</v>
      </c>
      <c r="BX217" s="7">
        <f t="shared" si="280"/>
        <v>1520148.8599999999</v>
      </c>
      <c r="BY217" s="7">
        <f t="shared" si="280"/>
        <v>5622195.3075672481</v>
      </c>
      <c r="BZ217" s="7">
        <f t="shared" si="280"/>
        <v>3039265.88</v>
      </c>
      <c r="CA217" s="7">
        <f t="shared" si="280"/>
        <v>2732547.6588673098</v>
      </c>
      <c r="CB217" s="7">
        <f t="shared" si="280"/>
        <v>760521731.32268989</v>
      </c>
      <c r="CC217" s="7">
        <f t="shared" si="280"/>
        <v>2855957.52</v>
      </c>
      <c r="CD217" s="7">
        <f t="shared" si="280"/>
        <v>1551963.9557457911</v>
      </c>
      <c r="CE217" s="7">
        <f t="shared" si="280"/>
        <v>2388953.8700187281</v>
      </c>
      <c r="CF217" s="7">
        <f t="shared" si="280"/>
        <v>2319715.25</v>
      </c>
      <c r="CG217" s="7">
        <f t="shared" si="280"/>
        <v>3122518.5671983762</v>
      </c>
      <c r="CH217" s="7">
        <f t="shared" si="280"/>
        <v>1979781.1810506799</v>
      </c>
      <c r="CI217" s="7">
        <f t="shared" si="280"/>
        <v>7213306.2290925244</v>
      </c>
      <c r="CJ217" s="7">
        <f t="shared" si="280"/>
        <v>10036200.600888636</v>
      </c>
      <c r="CK217" s="7">
        <f t="shared" si="280"/>
        <v>57162776.071704827</v>
      </c>
      <c r="CL217" s="7">
        <f t="shared" si="280"/>
        <v>13658510.799167057</v>
      </c>
      <c r="CM217" s="7">
        <f t="shared" si="280"/>
        <v>8492485.7253153343</v>
      </c>
      <c r="CN217" s="7">
        <f t="shared" si="280"/>
        <v>292661118.91281885</v>
      </c>
      <c r="CO217" s="7">
        <f t="shared" si="280"/>
        <v>135844425.10056561</v>
      </c>
      <c r="CP217" s="7">
        <f t="shared" si="280"/>
        <v>10706367.227996888</v>
      </c>
      <c r="CQ217" s="7">
        <f t="shared" si="280"/>
        <v>9588277.042502692</v>
      </c>
      <c r="CR217" s="7">
        <f t="shared" si="280"/>
        <v>3217956.3917058967</v>
      </c>
      <c r="CS217" s="7">
        <f t="shared" si="280"/>
        <v>4139276.6672895611</v>
      </c>
      <c r="CT217" s="7">
        <f t="shared" si="280"/>
        <v>1960259.4157385537</v>
      </c>
      <c r="CU217" s="7">
        <f t="shared" si="280"/>
        <v>4521368.4209350925</v>
      </c>
      <c r="CV217" s="7">
        <f t="shared" si="280"/>
        <v>894734.85</v>
      </c>
      <c r="CW217" s="7">
        <f t="shared" si="280"/>
        <v>3016839.7220948325</v>
      </c>
      <c r="CX217" s="7">
        <f t="shared" si="280"/>
        <v>5001262.1531228796</v>
      </c>
      <c r="CY217" s="7">
        <f t="shared" si="280"/>
        <v>975112.76</v>
      </c>
      <c r="CZ217" s="7">
        <f t="shared" si="280"/>
        <v>19413013.539894905</v>
      </c>
      <c r="DA217" s="7">
        <f t="shared" si="280"/>
        <v>3048107.97</v>
      </c>
      <c r="DB217" s="7">
        <f t="shared" si="280"/>
        <v>3900545.6976272641</v>
      </c>
      <c r="DC217" s="7">
        <f t="shared" si="280"/>
        <v>2534882.6700000004</v>
      </c>
      <c r="DD217" s="7">
        <f t="shared" si="280"/>
        <v>2680528.7810367309</v>
      </c>
      <c r="DE217" s="7">
        <f t="shared" si="280"/>
        <v>4314642.13</v>
      </c>
      <c r="DF217" s="7">
        <f t="shared" si="280"/>
        <v>195198489.26229706</v>
      </c>
      <c r="DG217" s="7">
        <f t="shared" si="280"/>
        <v>1685618.14</v>
      </c>
      <c r="DH217" s="7">
        <f t="shared" si="280"/>
        <v>18828726.38683106</v>
      </c>
      <c r="DI217" s="7">
        <f t="shared" si="280"/>
        <v>25101322.625469357</v>
      </c>
      <c r="DJ217" s="7">
        <f t="shared" si="280"/>
        <v>6851412.7476603836</v>
      </c>
      <c r="DK217" s="7">
        <f t="shared" si="280"/>
        <v>5096931.7986942399</v>
      </c>
      <c r="DL217" s="7">
        <f t="shared" si="280"/>
        <v>56273769.385131337</v>
      </c>
      <c r="DM217" s="7">
        <f t="shared" si="280"/>
        <v>3933281.67</v>
      </c>
      <c r="DN217" s="7">
        <f t="shared" si="280"/>
        <v>13884478.94781878</v>
      </c>
      <c r="DO217" s="7">
        <f t="shared" si="280"/>
        <v>30820663.166643724</v>
      </c>
      <c r="DP217" s="7">
        <f t="shared" si="280"/>
        <v>3234343.1599999997</v>
      </c>
      <c r="DQ217" s="7">
        <f t="shared" si="280"/>
        <v>8041907.3280012319</v>
      </c>
      <c r="DR217" s="7">
        <f t="shared" si="280"/>
        <v>14574563.57460184</v>
      </c>
      <c r="DS217" s="7">
        <f t="shared" si="280"/>
        <v>8375411.1083466299</v>
      </c>
      <c r="DT217" s="7">
        <f t="shared" si="280"/>
        <v>2778482.4097096352</v>
      </c>
      <c r="DU217" s="7">
        <f t="shared" si="280"/>
        <v>4438817.4148377366</v>
      </c>
      <c r="DV217" s="7">
        <f t="shared" si="280"/>
        <v>3248408.4306016346</v>
      </c>
      <c r="DW217" s="7">
        <f t="shared" si="280"/>
        <v>4058537.54</v>
      </c>
      <c r="DX217" s="7">
        <f t="shared" si="280"/>
        <v>3195397.1703654216</v>
      </c>
      <c r="DY217" s="7">
        <f t="shared" si="280"/>
        <v>4319368.6887728395</v>
      </c>
      <c r="DZ217" s="7">
        <f t="shared" si="280"/>
        <v>8390155.021630723</v>
      </c>
      <c r="EA217" s="7">
        <f t="shared" si="280"/>
        <v>6541555.7872849125</v>
      </c>
      <c r="EB217" s="7">
        <f t="shared" ref="EB217:FX217" si="281">EB214+EB215+EB216</f>
        <v>6219291.6005600244</v>
      </c>
      <c r="EC217" s="7">
        <f t="shared" si="281"/>
        <v>3768486.6403303179</v>
      </c>
      <c r="ED217" s="7">
        <f t="shared" si="281"/>
        <v>20394371.455400493</v>
      </c>
      <c r="EE217" s="7">
        <f t="shared" si="281"/>
        <v>2920853.0337449471</v>
      </c>
      <c r="EF217" s="7">
        <f t="shared" si="281"/>
        <v>14859831.588316115</v>
      </c>
      <c r="EG217" s="7">
        <f t="shared" si="281"/>
        <v>3511280.9567456818</v>
      </c>
      <c r="EH217" s="7">
        <f t="shared" si="281"/>
        <v>3334487.4270608574</v>
      </c>
      <c r="EI217" s="7">
        <f t="shared" si="281"/>
        <v>153063817.42885366</v>
      </c>
      <c r="EJ217" s="7">
        <f t="shared" si="281"/>
        <v>91562473.764361605</v>
      </c>
      <c r="EK217" s="7">
        <f t="shared" si="281"/>
        <v>6931949.7666764446</v>
      </c>
      <c r="EL217" s="7">
        <f t="shared" si="281"/>
        <v>4851172.9224254666</v>
      </c>
      <c r="EM217" s="7">
        <f t="shared" si="281"/>
        <v>4603100.1879884843</v>
      </c>
      <c r="EN217" s="7">
        <f t="shared" si="281"/>
        <v>10725664.451308265</v>
      </c>
      <c r="EO217" s="7">
        <f t="shared" si="281"/>
        <v>4140697.04</v>
      </c>
      <c r="EP217" s="7">
        <f t="shared" si="281"/>
        <v>4803630.6924369121</v>
      </c>
      <c r="EQ217" s="7">
        <f t="shared" si="281"/>
        <v>25960237.694745533</v>
      </c>
      <c r="ER217" s="7">
        <f t="shared" si="281"/>
        <v>4179839.8051764378</v>
      </c>
      <c r="ES217" s="7">
        <f t="shared" si="281"/>
        <v>2638032.863606737</v>
      </c>
      <c r="ET217" s="7">
        <f t="shared" si="281"/>
        <v>3745637.0367038897</v>
      </c>
      <c r="EU217" s="7">
        <f t="shared" si="281"/>
        <v>6928982.1925369371</v>
      </c>
      <c r="EV217" s="7">
        <f t="shared" si="281"/>
        <v>1685479.5129929199</v>
      </c>
      <c r="EW217" s="7">
        <f t="shared" si="281"/>
        <v>11599510.65313472</v>
      </c>
      <c r="EX217" s="7">
        <f t="shared" si="281"/>
        <v>3171271.74</v>
      </c>
      <c r="EY217" s="7">
        <f t="shared" si="281"/>
        <v>7464376.0962562589</v>
      </c>
      <c r="EZ217" s="7">
        <f t="shared" si="281"/>
        <v>2406470.4899999998</v>
      </c>
      <c r="FA217" s="7">
        <f t="shared" si="281"/>
        <v>35497381.631655179</v>
      </c>
      <c r="FB217" s="7">
        <f t="shared" si="281"/>
        <v>4207044.3</v>
      </c>
      <c r="FC217" s="7">
        <f t="shared" si="281"/>
        <v>19420130.767731838</v>
      </c>
      <c r="FD217" s="7">
        <f t="shared" si="281"/>
        <v>4664779.7192796925</v>
      </c>
      <c r="FE217" s="7">
        <f t="shared" si="281"/>
        <v>1864728.591184448</v>
      </c>
      <c r="FF217" s="7">
        <f t="shared" si="281"/>
        <v>3251930.96</v>
      </c>
      <c r="FG217" s="7">
        <f t="shared" si="281"/>
        <v>2277337.4619791387</v>
      </c>
      <c r="FH217" s="7">
        <f t="shared" si="281"/>
        <v>1549980.4</v>
      </c>
      <c r="FI217" s="7">
        <f t="shared" si="281"/>
        <v>17664439.19151416</v>
      </c>
      <c r="FJ217" s="7">
        <f t="shared" si="281"/>
        <v>18717546.42305487</v>
      </c>
      <c r="FK217" s="7">
        <f t="shared" si="281"/>
        <v>23663037.273334511</v>
      </c>
      <c r="FL217" s="7">
        <f t="shared" si="281"/>
        <v>69234947.810098276</v>
      </c>
      <c r="FM217" s="7">
        <f t="shared" si="281"/>
        <v>32996076.312377449</v>
      </c>
      <c r="FN217" s="7">
        <f t="shared" si="281"/>
        <v>218039762.7352342</v>
      </c>
      <c r="FO217" s="7">
        <f t="shared" si="281"/>
        <v>11048982.411657766</v>
      </c>
      <c r="FP217" s="7">
        <f t="shared" si="281"/>
        <v>22842608.882593438</v>
      </c>
      <c r="FQ217" s="7">
        <f t="shared" si="281"/>
        <v>9988985.5283218585</v>
      </c>
      <c r="FR217" s="7">
        <f t="shared" si="281"/>
        <v>2899669.11</v>
      </c>
      <c r="FS217" s="7">
        <f t="shared" si="281"/>
        <v>3056083.2305471553</v>
      </c>
      <c r="FT217" s="7">
        <f t="shared" si="281"/>
        <v>1373269.73</v>
      </c>
      <c r="FU217" s="7">
        <f t="shared" si="281"/>
        <v>9219990.4022679608</v>
      </c>
      <c r="FV217" s="7">
        <f t="shared" si="281"/>
        <v>7489928.4122529561</v>
      </c>
      <c r="FW217" s="7">
        <f t="shared" si="281"/>
        <v>3044242.5388117144</v>
      </c>
      <c r="FX217" s="7">
        <f t="shared" si="281"/>
        <v>1197474.49</v>
      </c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</row>
    <row r="218" spans="1:195" x14ac:dyDescent="0.2">
      <c r="A218" s="6" t="s">
        <v>756</v>
      </c>
      <c r="B218" s="7" t="s">
        <v>757</v>
      </c>
      <c r="C218" s="7">
        <f t="shared" ref="C218:BN218" si="282">C209</f>
        <v>78298442.459999993</v>
      </c>
      <c r="D218" s="7">
        <f t="shared" si="282"/>
        <v>377480143.66000003</v>
      </c>
      <c r="E218" s="7">
        <f t="shared" si="282"/>
        <v>62759902.009999998</v>
      </c>
      <c r="F218" s="7">
        <f t="shared" si="282"/>
        <v>186197550.93000001</v>
      </c>
      <c r="G218" s="7">
        <f t="shared" si="282"/>
        <v>11068426.800000001</v>
      </c>
      <c r="H218" s="7">
        <f t="shared" si="282"/>
        <v>10079598.060000001</v>
      </c>
      <c r="I218" s="7">
        <f t="shared" si="282"/>
        <v>87183587.560000002</v>
      </c>
      <c r="J218" s="7">
        <f t="shared" si="282"/>
        <v>21361567.18</v>
      </c>
      <c r="K218" s="7">
        <f t="shared" si="282"/>
        <v>2431324.19</v>
      </c>
      <c r="L218" s="7">
        <f t="shared" si="282"/>
        <v>22231486.48</v>
      </c>
      <c r="M218" s="7">
        <f t="shared" si="282"/>
        <v>11122265.65</v>
      </c>
      <c r="N218" s="7">
        <f t="shared" si="282"/>
        <v>486497295.63</v>
      </c>
      <c r="O218" s="7">
        <f t="shared" si="282"/>
        <v>129441270.26000001</v>
      </c>
      <c r="P218" s="7">
        <f t="shared" si="282"/>
        <v>2479370.4900000002</v>
      </c>
      <c r="Q218" s="7">
        <f t="shared" si="282"/>
        <v>353230869.19999999</v>
      </c>
      <c r="R218" s="7">
        <f t="shared" si="282"/>
        <v>42698528.640000001</v>
      </c>
      <c r="S218" s="7">
        <f t="shared" si="282"/>
        <v>15391334.109999999</v>
      </c>
      <c r="T218" s="7">
        <f t="shared" si="282"/>
        <v>1337137.6499999999</v>
      </c>
      <c r="U218" s="7">
        <f t="shared" si="282"/>
        <v>543920.4</v>
      </c>
      <c r="V218" s="7">
        <f t="shared" si="282"/>
        <v>2546454.0099999998</v>
      </c>
      <c r="W218" s="7">
        <f t="shared" si="282"/>
        <v>1329885.3799999999</v>
      </c>
      <c r="X218" s="7">
        <f t="shared" si="282"/>
        <v>453267</v>
      </c>
      <c r="Y218" s="7">
        <f t="shared" si="282"/>
        <v>7170141.2800000003</v>
      </c>
      <c r="Z218" s="7">
        <f t="shared" si="282"/>
        <v>2114037.29</v>
      </c>
      <c r="AA218" s="7">
        <f t="shared" si="282"/>
        <v>281652861.52999997</v>
      </c>
      <c r="AB218" s="7">
        <f t="shared" si="282"/>
        <v>266743455.12</v>
      </c>
      <c r="AC218" s="7">
        <f t="shared" si="282"/>
        <v>9183189.4199999999</v>
      </c>
      <c r="AD218" s="7">
        <f t="shared" si="282"/>
        <v>12800260.08</v>
      </c>
      <c r="AE218" s="7">
        <f t="shared" si="282"/>
        <v>932470.15</v>
      </c>
      <c r="AF218" s="7">
        <f t="shared" si="282"/>
        <v>1613630.52</v>
      </c>
      <c r="AG218" s="7">
        <f t="shared" si="282"/>
        <v>6217916.71</v>
      </c>
      <c r="AH218" s="7">
        <f t="shared" si="282"/>
        <v>9609260.4000000004</v>
      </c>
      <c r="AI218" s="7">
        <f t="shared" si="282"/>
        <v>3227261.04</v>
      </c>
      <c r="AJ218" s="7">
        <f t="shared" si="282"/>
        <v>1468585.08</v>
      </c>
      <c r="AK218" s="7">
        <f t="shared" si="282"/>
        <v>1943608.9</v>
      </c>
      <c r="AL218" s="7">
        <f t="shared" si="282"/>
        <v>2517444.92</v>
      </c>
      <c r="AM218" s="7">
        <f t="shared" si="282"/>
        <v>4007786.81</v>
      </c>
      <c r="AN218" s="7">
        <f t="shared" si="282"/>
        <v>3214569.56</v>
      </c>
      <c r="AO218" s="7">
        <f t="shared" si="282"/>
        <v>42540921.020000003</v>
      </c>
      <c r="AP218" s="7">
        <f t="shared" si="282"/>
        <v>810423136.75</v>
      </c>
      <c r="AQ218" s="7">
        <f t="shared" si="282"/>
        <v>2216475.63</v>
      </c>
      <c r="AR218" s="7">
        <f t="shared" si="282"/>
        <v>595934687.67999995</v>
      </c>
      <c r="AS218" s="7">
        <f t="shared" si="282"/>
        <v>63152077.899999999</v>
      </c>
      <c r="AT218" s="7">
        <f t="shared" si="282"/>
        <v>20401194.329999998</v>
      </c>
      <c r="AU218" s="7">
        <f t="shared" si="282"/>
        <v>2397782.4300000002</v>
      </c>
      <c r="AV218" s="7">
        <f t="shared" si="282"/>
        <v>2814788.07</v>
      </c>
      <c r="AW218" s="7">
        <f t="shared" si="282"/>
        <v>2347923.06</v>
      </c>
      <c r="AX218" s="7">
        <f t="shared" si="282"/>
        <v>675367.83</v>
      </c>
      <c r="AY218" s="7">
        <f t="shared" si="282"/>
        <v>4037702.44</v>
      </c>
      <c r="AZ218" s="7">
        <f t="shared" si="282"/>
        <v>119049509.59</v>
      </c>
      <c r="BA218" s="7">
        <f t="shared" si="282"/>
        <v>83401327.849999994</v>
      </c>
      <c r="BB218" s="7">
        <f t="shared" si="282"/>
        <v>74181323.879999995</v>
      </c>
      <c r="BC218" s="7">
        <f t="shared" si="282"/>
        <v>265484538.5</v>
      </c>
      <c r="BD218" s="7">
        <f t="shared" si="282"/>
        <v>33360451.199999999</v>
      </c>
      <c r="BE218" s="7">
        <f t="shared" si="282"/>
        <v>12422235.4</v>
      </c>
      <c r="BF218" s="7">
        <f t="shared" si="282"/>
        <v>230698271.84</v>
      </c>
      <c r="BG218" s="7">
        <f t="shared" si="282"/>
        <v>9362329.8100000005</v>
      </c>
      <c r="BH218" s="7">
        <f t="shared" si="282"/>
        <v>5362603.49</v>
      </c>
      <c r="BI218" s="7">
        <f t="shared" si="282"/>
        <v>2420445.7799999998</v>
      </c>
      <c r="BJ218" s="7">
        <f t="shared" si="282"/>
        <v>58096537.630000003</v>
      </c>
      <c r="BK218" s="7">
        <f t="shared" si="282"/>
        <v>251489666.12</v>
      </c>
      <c r="BL218" s="7">
        <f t="shared" si="282"/>
        <v>1593579.65</v>
      </c>
      <c r="BM218" s="7">
        <f t="shared" si="282"/>
        <v>2700411.3</v>
      </c>
      <c r="BN218" s="7">
        <f t="shared" si="282"/>
        <v>32365876.280000001</v>
      </c>
      <c r="BO218" s="7">
        <f t="shared" ref="BO218:DZ218" si="283">BO209</f>
        <v>12538271.75</v>
      </c>
      <c r="BP218" s="7">
        <f t="shared" si="283"/>
        <v>1857488.17</v>
      </c>
      <c r="BQ218" s="7">
        <f t="shared" si="283"/>
        <v>56018362</v>
      </c>
      <c r="BR218" s="7">
        <f t="shared" si="283"/>
        <v>42584987.840000004</v>
      </c>
      <c r="BS218" s="7">
        <f t="shared" si="283"/>
        <v>10915575.890000001</v>
      </c>
      <c r="BT218" s="7">
        <f t="shared" si="283"/>
        <v>3980590.79</v>
      </c>
      <c r="BU218" s="7">
        <f t="shared" si="283"/>
        <v>3823760.41</v>
      </c>
      <c r="BV218" s="7">
        <f t="shared" si="283"/>
        <v>11758652.51</v>
      </c>
      <c r="BW218" s="7">
        <f t="shared" si="283"/>
        <v>18552218.309999999</v>
      </c>
      <c r="BX218" s="7">
        <f t="shared" si="283"/>
        <v>678087.43</v>
      </c>
      <c r="BY218" s="7">
        <f t="shared" si="283"/>
        <v>4713976.8</v>
      </c>
      <c r="BZ218" s="7">
        <f t="shared" si="283"/>
        <v>1910067.14</v>
      </c>
      <c r="CA218" s="7">
        <f t="shared" si="283"/>
        <v>1464958.94</v>
      </c>
      <c r="CB218" s="7">
        <f t="shared" si="283"/>
        <v>738273063.44000006</v>
      </c>
      <c r="CC218" s="7">
        <f t="shared" si="283"/>
        <v>1740545.28</v>
      </c>
      <c r="CD218" s="7">
        <f t="shared" si="283"/>
        <v>802282.59</v>
      </c>
      <c r="CE218" s="7">
        <f t="shared" si="283"/>
        <v>1348922.59</v>
      </c>
      <c r="CF218" s="7">
        <f t="shared" si="283"/>
        <v>1309941.6299999999</v>
      </c>
      <c r="CG218" s="7">
        <f t="shared" si="283"/>
        <v>1958113.44</v>
      </c>
      <c r="CH218" s="7">
        <f t="shared" si="283"/>
        <v>999000.47</v>
      </c>
      <c r="CI218" s="7">
        <f t="shared" si="283"/>
        <v>6493503.04</v>
      </c>
      <c r="CJ218" s="7">
        <f t="shared" si="283"/>
        <v>8950210.1799999997</v>
      </c>
      <c r="CK218" s="7">
        <f t="shared" si="283"/>
        <v>55240541.909999996</v>
      </c>
      <c r="CL218" s="7">
        <f t="shared" si="283"/>
        <v>12488174.960000001</v>
      </c>
      <c r="CM218" s="7">
        <f t="shared" si="283"/>
        <v>7370069.4699999997</v>
      </c>
      <c r="CN218" s="7">
        <f t="shared" si="283"/>
        <v>295578069.79000002</v>
      </c>
      <c r="CO218" s="7">
        <f t="shared" si="283"/>
        <v>137378714.09</v>
      </c>
      <c r="CP218" s="7">
        <f t="shared" si="283"/>
        <v>9639729.2200000007</v>
      </c>
      <c r="CQ218" s="7">
        <f t="shared" si="283"/>
        <v>8385439.5</v>
      </c>
      <c r="CR218" s="7">
        <f t="shared" si="283"/>
        <v>1994374.8</v>
      </c>
      <c r="CS218" s="7">
        <f t="shared" si="283"/>
        <v>3179214.74</v>
      </c>
      <c r="CT218" s="7">
        <f t="shared" si="283"/>
        <v>977243.65</v>
      </c>
      <c r="CU218" s="7">
        <f t="shared" si="283"/>
        <v>4394039.22</v>
      </c>
      <c r="CV218" s="7">
        <f t="shared" si="283"/>
        <v>453267</v>
      </c>
      <c r="CW218" s="7">
        <f t="shared" si="283"/>
        <v>1796750.39</v>
      </c>
      <c r="CX218" s="7">
        <f t="shared" si="283"/>
        <v>4297877.6900000004</v>
      </c>
      <c r="CY218" s="7">
        <f t="shared" si="283"/>
        <v>453267</v>
      </c>
      <c r="CZ218" s="7">
        <f t="shared" si="283"/>
        <v>18726272.84</v>
      </c>
      <c r="DA218" s="7">
        <f t="shared" si="283"/>
        <v>1862927.37</v>
      </c>
      <c r="DB218" s="7">
        <f t="shared" si="283"/>
        <v>2823853.41</v>
      </c>
      <c r="DC218" s="7">
        <f t="shared" si="283"/>
        <v>1385183.95</v>
      </c>
      <c r="DD218" s="7">
        <f t="shared" si="283"/>
        <v>1482183.09</v>
      </c>
      <c r="DE218" s="7">
        <f t="shared" si="283"/>
        <v>3462959.88</v>
      </c>
      <c r="DF218" s="7">
        <f t="shared" si="283"/>
        <v>198794932.87</v>
      </c>
      <c r="DG218" s="7">
        <f t="shared" si="283"/>
        <v>800469.52</v>
      </c>
      <c r="DH218" s="7">
        <f t="shared" si="283"/>
        <v>18845935.329999998</v>
      </c>
      <c r="DI218" s="7">
        <f t="shared" si="283"/>
        <v>24444182.48</v>
      </c>
      <c r="DJ218" s="7">
        <f t="shared" si="283"/>
        <v>6146300.5199999996</v>
      </c>
      <c r="DK218" s="7">
        <f t="shared" si="283"/>
        <v>4233513.78</v>
      </c>
      <c r="DL218" s="7">
        <f t="shared" si="283"/>
        <v>53341367.090000004</v>
      </c>
      <c r="DM218" s="7">
        <f t="shared" si="283"/>
        <v>2334325.0499999998</v>
      </c>
      <c r="DN218" s="7">
        <f t="shared" si="283"/>
        <v>12799353.550000001</v>
      </c>
      <c r="DO218" s="7">
        <f t="shared" si="283"/>
        <v>29756978.550000001</v>
      </c>
      <c r="DP218" s="7">
        <f t="shared" si="283"/>
        <v>1908254.07</v>
      </c>
      <c r="DQ218" s="7">
        <f t="shared" si="283"/>
        <v>7238673.9900000002</v>
      </c>
      <c r="DR218" s="7">
        <f t="shared" si="283"/>
        <v>13146556.07</v>
      </c>
      <c r="DS218" s="7">
        <f t="shared" si="283"/>
        <v>7094535.0800000001</v>
      </c>
      <c r="DT218" s="7">
        <f t="shared" si="283"/>
        <v>1456800.14</v>
      </c>
      <c r="DU218" s="7">
        <f t="shared" si="283"/>
        <v>3466586.02</v>
      </c>
      <c r="DV218" s="7">
        <f t="shared" si="283"/>
        <v>2030636.16</v>
      </c>
      <c r="DW218" s="7">
        <f t="shared" si="283"/>
        <v>3007879.81</v>
      </c>
      <c r="DX218" s="7">
        <f t="shared" si="283"/>
        <v>1613630.52</v>
      </c>
      <c r="DY218" s="7">
        <f t="shared" si="283"/>
        <v>2952581.24</v>
      </c>
      <c r="DZ218" s="7">
        <f t="shared" si="283"/>
        <v>7406029.4400000004</v>
      </c>
      <c r="EA218" s="7">
        <f t="shared" ref="EA218:FX218" si="284">EA209</f>
        <v>5568838.3600000003</v>
      </c>
      <c r="EB218" s="7">
        <f t="shared" si="284"/>
        <v>5464586.9500000002</v>
      </c>
      <c r="EC218" s="7">
        <f t="shared" si="284"/>
        <v>2903628.4</v>
      </c>
      <c r="ED218" s="7">
        <f t="shared" si="284"/>
        <v>14985007.02</v>
      </c>
      <c r="EE218" s="7">
        <f t="shared" si="284"/>
        <v>1693405.51</v>
      </c>
      <c r="EF218" s="7">
        <f t="shared" si="284"/>
        <v>13751237.43</v>
      </c>
      <c r="EG218" s="7">
        <f t="shared" si="284"/>
        <v>2583621.9</v>
      </c>
      <c r="EH218" s="7">
        <f t="shared" si="284"/>
        <v>2334878.2400000002</v>
      </c>
      <c r="EI218" s="7">
        <f t="shared" si="284"/>
        <v>142977482.46000001</v>
      </c>
      <c r="EJ218" s="7">
        <f t="shared" si="284"/>
        <v>91698354</v>
      </c>
      <c r="EK218" s="7">
        <f t="shared" si="284"/>
        <v>6340298.7999999998</v>
      </c>
      <c r="EL218" s="7">
        <f t="shared" si="284"/>
        <v>4325073.71</v>
      </c>
      <c r="EM218" s="7">
        <f t="shared" si="284"/>
        <v>3876892.58</v>
      </c>
      <c r="EN218" s="7">
        <f t="shared" si="284"/>
        <v>9866844</v>
      </c>
      <c r="EO218" s="7">
        <f t="shared" si="284"/>
        <v>3268961.6</v>
      </c>
      <c r="EP218" s="7">
        <f t="shared" si="284"/>
        <v>3680528.04</v>
      </c>
      <c r="EQ218" s="7">
        <f t="shared" si="284"/>
        <v>25006740.390000001</v>
      </c>
      <c r="ER218" s="7">
        <f t="shared" si="284"/>
        <v>2828032.74</v>
      </c>
      <c r="ES218" s="7">
        <f t="shared" si="284"/>
        <v>1462239.34</v>
      </c>
      <c r="ET218" s="7">
        <f t="shared" si="284"/>
        <v>2058738.71</v>
      </c>
      <c r="EU218" s="7">
        <f t="shared" si="284"/>
        <v>5642267.6200000001</v>
      </c>
      <c r="EV218" s="7">
        <f t="shared" si="284"/>
        <v>777852.54</v>
      </c>
      <c r="EW218" s="7">
        <f t="shared" si="284"/>
        <v>8206852.2999999998</v>
      </c>
      <c r="EX218" s="7">
        <f t="shared" si="284"/>
        <v>1734199.54</v>
      </c>
      <c r="EY218" s="7">
        <f t="shared" si="284"/>
        <v>6961796.0300000003</v>
      </c>
      <c r="EZ218" s="7">
        <f t="shared" si="284"/>
        <v>1292717.48</v>
      </c>
      <c r="FA218" s="7">
        <f t="shared" si="284"/>
        <v>32099308.920000002</v>
      </c>
      <c r="FB218" s="7">
        <f t="shared" si="284"/>
        <v>3145672.98</v>
      </c>
      <c r="FC218" s="7">
        <f t="shared" si="284"/>
        <v>19093618.960000001</v>
      </c>
      <c r="FD218" s="7">
        <f t="shared" si="284"/>
        <v>3771181.44</v>
      </c>
      <c r="FE218" s="7">
        <f t="shared" si="284"/>
        <v>918318.94</v>
      </c>
      <c r="FF218" s="7">
        <f t="shared" si="284"/>
        <v>1973524.52</v>
      </c>
      <c r="FG218" s="7">
        <f t="shared" si="284"/>
        <v>1196624.8799999999</v>
      </c>
      <c r="FH218" s="7">
        <f t="shared" si="284"/>
        <v>761488.56</v>
      </c>
      <c r="FI218" s="7">
        <f t="shared" si="284"/>
        <v>16949466.199999999</v>
      </c>
      <c r="FJ218" s="7">
        <f t="shared" si="284"/>
        <v>18579414.329999998</v>
      </c>
      <c r="FK218" s="7">
        <f t="shared" si="284"/>
        <v>23329652.489999998</v>
      </c>
      <c r="FL218" s="7">
        <f t="shared" si="284"/>
        <v>71879080.859999999</v>
      </c>
      <c r="FM218" s="7">
        <f t="shared" si="284"/>
        <v>34149135.780000001</v>
      </c>
      <c r="FN218" s="7">
        <f t="shared" si="284"/>
        <v>205394932.31</v>
      </c>
      <c r="FO218" s="7">
        <f t="shared" si="284"/>
        <v>10219357.779999999</v>
      </c>
      <c r="FP218" s="7">
        <f t="shared" si="284"/>
        <v>21439529.100000001</v>
      </c>
      <c r="FQ218" s="7">
        <f t="shared" si="284"/>
        <v>9441551.6099999994</v>
      </c>
      <c r="FR218" s="7">
        <f t="shared" si="284"/>
        <v>1654424.55</v>
      </c>
      <c r="FS218" s="7">
        <f t="shared" si="284"/>
        <v>1849329.36</v>
      </c>
      <c r="FT218" s="7">
        <f t="shared" si="284"/>
        <v>637293.4</v>
      </c>
      <c r="FU218" s="7">
        <f t="shared" si="284"/>
        <v>7739987.29</v>
      </c>
      <c r="FV218" s="7">
        <f t="shared" si="284"/>
        <v>6537923.21</v>
      </c>
      <c r="FW218" s="7">
        <f t="shared" si="284"/>
        <v>1727853.8</v>
      </c>
      <c r="FX218" s="7">
        <f t="shared" si="284"/>
        <v>527602.79</v>
      </c>
      <c r="FY218" s="7"/>
      <c r="FZ218" s="7">
        <f>SUM(C218:FX218)</f>
        <v>8024680877.6599998</v>
      </c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</row>
    <row r="219" spans="1:195" x14ac:dyDescent="0.2">
      <c r="A219" s="6" t="s">
        <v>758</v>
      </c>
      <c r="B219" s="7" t="s">
        <v>759</v>
      </c>
      <c r="C219" s="7">
        <f t="shared" ref="C219:BN219" si="285">IF(C193&gt;0,C193,999999999.99)</f>
        <v>169416944.59</v>
      </c>
      <c r="D219" s="7">
        <f t="shared" si="285"/>
        <v>2333356460.8200002</v>
      </c>
      <c r="E219" s="7">
        <f t="shared" si="285"/>
        <v>163877387.69999999</v>
      </c>
      <c r="F219" s="7">
        <f t="shared" si="285"/>
        <v>999999999.99000001</v>
      </c>
      <c r="G219" s="7">
        <f t="shared" si="285"/>
        <v>999999999.99000001</v>
      </c>
      <c r="H219" s="7">
        <f t="shared" si="285"/>
        <v>999999999.99000001</v>
      </c>
      <c r="I219" s="7">
        <f t="shared" si="285"/>
        <v>278416432.83999997</v>
      </c>
      <c r="J219" s="7">
        <f t="shared" si="285"/>
        <v>31594738.030000001</v>
      </c>
      <c r="K219" s="7">
        <f t="shared" si="285"/>
        <v>999999999.99000001</v>
      </c>
      <c r="L219" s="7">
        <f t="shared" si="285"/>
        <v>35557007.969999999</v>
      </c>
      <c r="M219" s="7">
        <f t="shared" si="285"/>
        <v>16681921.439999999</v>
      </c>
      <c r="N219" s="7">
        <f t="shared" si="285"/>
        <v>999999999.99000001</v>
      </c>
      <c r="O219" s="7">
        <f t="shared" si="285"/>
        <v>999999999.99000001</v>
      </c>
      <c r="P219" s="7">
        <f t="shared" si="285"/>
        <v>999999999.99000001</v>
      </c>
      <c r="Q219" s="7">
        <f t="shared" si="285"/>
        <v>3457683619.5500002</v>
      </c>
      <c r="R219" s="7">
        <f t="shared" si="285"/>
        <v>999999999.99000001</v>
      </c>
      <c r="S219" s="7">
        <f t="shared" si="285"/>
        <v>21495408.68</v>
      </c>
      <c r="T219" s="7">
        <f t="shared" si="285"/>
        <v>999999999.99000001</v>
      </c>
      <c r="U219" s="7">
        <f t="shared" si="285"/>
        <v>999999999.99000001</v>
      </c>
      <c r="V219" s="7">
        <f t="shared" si="285"/>
        <v>999999999.99000001</v>
      </c>
      <c r="W219" s="7">
        <f t="shared" si="285"/>
        <v>999999999.99000001</v>
      </c>
      <c r="X219" s="7">
        <f t="shared" si="285"/>
        <v>999999999.99000001</v>
      </c>
      <c r="Y219" s="7">
        <f t="shared" si="285"/>
        <v>8019456.9500000002</v>
      </c>
      <c r="Z219" s="7">
        <f t="shared" si="285"/>
        <v>999999999.99000001</v>
      </c>
      <c r="AA219" s="7">
        <f t="shared" si="285"/>
        <v>999999999.99000001</v>
      </c>
      <c r="AB219" s="7">
        <f t="shared" si="285"/>
        <v>999999999.99000001</v>
      </c>
      <c r="AC219" s="7">
        <f t="shared" si="285"/>
        <v>999999999.99000001</v>
      </c>
      <c r="AD219" s="7">
        <f t="shared" si="285"/>
        <v>999999999.99000001</v>
      </c>
      <c r="AE219" s="7">
        <f t="shared" si="285"/>
        <v>999999999.99000001</v>
      </c>
      <c r="AF219" s="7">
        <f t="shared" si="285"/>
        <v>999999999.99000001</v>
      </c>
      <c r="AG219" s="7">
        <f t="shared" si="285"/>
        <v>999999999.99000001</v>
      </c>
      <c r="AH219" s="7">
        <f t="shared" si="285"/>
        <v>12013043.880000001</v>
      </c>
      <c r="AI219" s="7">
        <f t="shared" si="285"/>
        <v>999999999.99000001</v>
      </c>
      <c r="AJ219" s="7">
        <f t="shared" si="285"/>
        <v>999999999.99000001</v>
      </c>
      <c r="AK219" s="7">
        <f t="shared" si="285"/>
        <v>999999999.99000001</v>
      </c>
      <c r="AL219" s="7">
        <f t="shared" si="285"/>
        <v>999999999.99000001</v>
      </c>
      <c r="AM219" s="7">
        <f t="shared" si="285"/>
        <v>999999999.99000001</v>
      </c>
      <c r="AN219" s="7">
        <f t="shared" si="285"/>
        <v>999999999.99000001</v>
      </c>
      <c r="AO219" s="7">
        <f t="shared" si="285"/>
        <v>74204751.599999994</v>
      </c>
      <c r="AP219" s="7">
        <f t="shared" si="285"/>
        <v>13872988197.629999</v>
      </c>
      <c r="AQ219" s="7">
        <f t="shared" si="285"/>
        <v>999999999.99000001</v>
      </c>
      <c r="AR219" s="7">
        <f t="shared" si="285"/>
        <v>999999999.99000001</v>
      </c>
      <c r="AS219" s="7">
        <f t="shared" si="285"/>
        <v>999999999.99000001</v>
      </c>
      <c r="AT219" s="7">
        <f t="shared" si="285"/>
        <v>999999999.99000001</v>
      </c>
      <c r="AU219" s="7">
        <f t="shared" si="285"/>
        <v>999999999.99000001</v>
      </c>
      <c r="AV219" s="7">
        <f t="shared" si="285"/>
        <v>999999999.99000001</v>
      </c>
      <c r="AW219" s="7">
        <f t="shared" si="285"/>
        <v>999999999.99000001</v>
      </c>
      <c r="AX219" s="7">
        <f t="shared" si="285"/>
        <v>999999999.99000001</v>
      </c>
      <c r="AY219" s="7">
        <f t="shared" si="285"/>
        <v>999999999.99000001</v>
      </c>
      <c r="AZ219" s="7">
        <f t="shared" si="285"/>
        <v>424430632.61000001</v>
      </c>
      <c r="BA219" s="7">
        <f t="shared" si="285"/>
        <v>186726867.12</v>
      </c>
      <c r="BB219" s="7">
        <f t="shared" si="285"/>
        <v>161375426.97999999</v>
      </c>
      <c r="BC219" s="7">
        <f t="shared" si="285"/>
        <v>1430256137.5</v>
      </c>
      <c r="BD219" s="7">
        <f t="shared" si="285"/>
        <v>999999999.99000001</v>
      </c>
      <c r="BE219" s="7">
        <f t="shared" si="285"/>
        <v>999999999.99000001</v>
      </c>
      <c r="BF219" s="7">
        <f t="shared" si="285"/>
        <v>999999999.99000001</v>
      </c>
      <c r="BG219" s="7">
        <f t="shared" si="285"/>
        <v>11885486.25</v>
      </c>
      <c r="BH219" s="7">
        <f t="shared" si="285"/>
        <v>999999999.99000001</v>
      </c>
      <c r="BI219" s="7">
        <f t="shared" si="285"/>
        <v>999999999.99000001</v>
      </c>
      <c r="BJ219" s="7">
        <f t="shared" si="285"/>
        <v>999999999.99000001</v>
      </c>
      <c r="BK219" s="7">
        <f t="shared" si="285"/>
        <v>999999999.99000001</v>
      </c>
      <c r="BL219" s="7">
        <f t="shared" si="285"/>
        <v>999999999.99000001</v>
      </c>
      <c r="BM219" s="7">
        <f t="shared" si="285"/>
        <v>999999999.99000001</v>
      </c>
      <c r="BN219" s="7">
        <f t="shared" si="285"/>
        <v>52545763.210000001</v>
      </c>
      <c r="BO219" s="7">
        <f t="shared" ref="BO219:DZ219" si="286">IF(BO193&gt;0,BO193,999999999.99)</f>
        <v>15910012.48</v>
      </c>
      <c r="BP219" s="7">
        <f t="shared" si="286"/>
        <v>999999999.99000001</v>
      </c>
      <c r="BQ219" s="7">
        <f t="shared" si="286"/>
        <v>999999999.99000001</v>
      </c>
      <c r="BR219" s="7">
        <f t="shared" si="286"/>
        <v>72600496.799999997</v>
      </c>
      <c r="BS219" s="7">
        <f t="shared" si="286"/>
        <v>15280795.289999999</v>
      </c>
      <c r="BT219" s="7">
        <f t="shared" si="286"/>
        <v>999999999.99000001</v>
      </c>
      <c r="BU219" s="7">
        <f t="shared" si="286"/>
        <v>999999999.99000001</v>
      </c>
      <c r="BV219" s="7">
        <f t="shared" si="286"/>
        <v>999999999.99000001</v>
      </c>
      <c r="BW219" s="7">
        <f t="shared" si="286"/>
        <v>999999999.99000001</v>
      </c>
      <c r="BX219" s="7">
        <f t="shared" si="286"/>
        <v>999999999.99000001</v>
      </c>
      <c r="BY219" s="7">
        <f t="shared" si="286"/>
        <v>5480429.2400000002</v>
      </c>
      <c r="BZ219" s="7">
        <f t="shared" si="286"/>
        <v>999999999.99000001</v>
      </c>
      <c r="CA219" s="7">
        <f t="shared" si="286"/>
        <v>999999999.99000001</v>
      </c>
      <c r="CB219" s="7">
        <f t="shared" si="286"/>
        <v>999999999.99000001</v>
      </c>
      <c r="CC219" s="7">
        <f t="shared" si="286"/>
        <v>999999999.99000001</v>
      </c>
      <c r="CD219" s="7">
        <f t="shared" si="286"/>
        <v>999999999.99000001</v>
      </c>
      <c r="CE219" s="7">
        <f t="shared" si="286"/>
        <v>999999999.99000001</v>
      </c>
      <c r="CF219" s="7">
        <f t="shared" si="286"/>
        <v>999999999.99000001</v>
      </c>
      <c r="CG219" s="7">
        <f t="shared" si="286"/>
        <v>999999999.99000001</v>
      </c>
      <c r="CH219" s="7">
        <f t="shared" si="286"/>
        <v>999999999.99000001</v>
      </c>
      <c r="CI219" s="7">
        <f t="shared" si="286"/>
        <v>7676043.9299999997</v>
      </c>
      <c r="CJ219" s="7">
        <f t="shared" si="286"/>
        <v>11625682.35</v>
      </c>
      <c r="CK219" s="7">
        <f t="shared" si="286"/>
        <v>999999999.99000001</v>
      </c>
      <c r="CL219" s="7">
        <f t="shared" si="286"/>
        <v>999999999.99000001</v>
      </c>
      <c r="CM219" s="7">
        <f t="shared" si="286"/>
        <v>9262668.7799999993</v>
      </c>
      <c r="CN219" s="7">
        <f t="shared" si="286"/>
        <v>999999999.99000001</v>
      </c>
      <c r="CO219" s="7">
        <f t="shared" si="286"/>
        <v>999999999.99000001</v>
      </c>
      <c r="CP219" s="7">
        <f t="shared" si="286"/>
        <v>999999999.99000001</v>
      </c>
      <c r="CQ219" s="7">
        <f t="shared" si="286"/>
        <v>10820047.32</v>
      </c>
      <c r="CR219" s="7">
        <f t="shared" si="286"/>
        <v>999999999.99000001</v>
      </c>
      <c r="CS219" s="7">
        <f t="shared" si="286"/>
        <v>999999999.99000001</v>
      </c>
      <c r="CT219" s="7">
        <f t="shared" si="286"/>
        <v>999999999.99000001</v>
      </c>
      <c r="CU219" s="7">
        <f t="shared" si="286"/>
        <v>999999999.99000001</v>
      </c>
      <c r="CV219" s="7">
        <f t="shared" si="286"/>
        <v>999999999.99000001</v>
      </c>
      <c r="CW219" s="7">
        <f t="shared" si="286"/>
        <v>999999999.99000001</v>
      </c>
      <c r="CX219" s="7">
        <f t="shared" si="286"/>
        <v>5017070.53</v>
      </c>
      <c r="CY219" s="7">
        <f t="shared" si="286"/>
        <v>999999999.99000001</v>
      </c>
      <c r="CZ219" s="7">
        <f t="shared" si="286"/>
        <v>26919640.100000001</v>
      </c>
      <c r="DA219" s="7">
        <f t="shared" si="286"/>
        <v>999999999.99000001</v>
      </c>
      <c r="DB219" s="7">
        <f t="shared" si="286"/>
        <v>999999999.99000001</v>
      </c>
      <c r="DC219" s="7">
        <f t="shared" si="286"/>
        <v>999999999.99000001</v>
      </c>
      <c r="DD219" s="7">
        <f t="shared" si="286"/>
        <v>999999999.99000001</v>
      </c>
      <c r="DE219" s="7">
        <f t="shared" si="286"/>
        <v>999999999.99000001</v>
      </c>
      <c r="DF219" s="7">
        <f t="shared" si="286"/>
        <v>797040116.89999998</v>
      </c>
      <c r="DG219" s="7">
        <f t="shared" si="286"/>
        <v>999999999.99000001</v>
      </c>
      <c r="DH219" s="7">
        <f t="shared" si="286"/>
        <v>25537698.48</v>
      </c>
      <c r="DI219" s="7">
        <f t="shared" si="286"/>
        <v>38546746.770000003</v>
      </c>
      <c r="DJ219" s="7">
        <f t="shared" si="286"/>
        <v>999999999.99000001</v>
      </c>
      <c r="DK219" s="7">
        <f t="shared" si="286"/>
        <v>5041332.72</v>
      </c>
      <c r="DL219" s="7">
        <f t="shared" si="286"/>
        <v>113548941.51000001</v>
      </c>
      <c r="DM219" s="7">
        <f t="shared" si="286"/>
        <v>999999999.99000001</v>
      </c>
      <c r="DN219" s="7">
        <f t="shared" si="286"/>
        <v>17259855.59</v>
      </c>
      <c r="DO219" s="7">
        <f t="shared" si="286"/>
        <v>48007656.380000003</v>
      </c>
      <c r="DP219" s="7">
        <f t="shared" si="286"/>
        <v>999999999.99000001</v>
      </c>
      <c r="DQ219" s="7">
        <f t="shared" si="286"/>
        <v>999999999.99000001</v>
      </c>
      <c r="DR219" s="7">
        <f t="shared" si="286"/>
        <v>18536970.399999999</v>
      </c>
      <c r="DS219" s="7">
        <f t="shared" si="286"/>
        <v>8929007.4600000009</v>
      </c>
      <c r="DT219" s="7">
        <f t="shared" si="286"/>
        <v>999999999.99000001</v>
      </c>
      <c r="DU219" s="7">
        <f t="shared" si="286"/>
        <v>999999999.99000001</v>
      </c>
      <c r="DV219" s="7">
        <f t="shared" si="286"/>
        <v>999999999.99000001</v>
      </c>
      <c r="DW219" s="7">
        <f t="shared" si="286"/>
        <v>999999999.99000001</v>
      </c>
      <c r="DX219" s="7">
        <f t="shared" si="286"/>
        <v>999999999.99000001</v>
      </c>
      <c r="DY219" s="7">
        <f t="shared" si="286"/>
        <v>999999999.99000001</v>
      </c>
      <c r="DZ219" s="7">
        <f t="shared" si="286"/>
        <v>999999999.99000001</v>
      </c>
      <c r="EA219" s="7">
        <f t="shared" ref="EA219:FX219" si="287">IF(EA193&gt;0,EA193,999999999.99)</f>
        <v>999999999.99000001</v>
      </c>
      <c r="EB219" s="7">
        <f t="shared" si="287"/>
        <v>6449937.0800000001</v>
      </c>
      <c r="EC219" s="7">
        <f t="shared" si="287"/>
        <v>999999999.99000001</v>
      </c>
      <c r="ED219" s="7">
        <f t="shared" si="287"/>
        <v>999999999.99000001</v>
      </c>
      <c r="EE219" s="7">
        <f t="shared" si="287"/>
        <v>999999999.99000001</v>
      </c>
      <c r="EF219" s="7">
        <f t="shared" si="287"/>
        <v>19170290.760000002</v>
      </c>
      <c r="EG219" s="7">
        <f t="shared" si="287"/>
        <v>999999999.99000001</v>
      </c>
      <c r="EH219" s="7">
        <f t="shared" si="287"/>
        <v>999999999.99000001</v>
      </c>
      <c r="EI219" s="7">
        <f t="shared" si="287"/>
        <v>638700968.63999999</v>
      </c>
      <c r="EJ219" s="7">
        <f t="shared" si="287"/>
        <v>230427185.11000001</v>
      </c>
      <c r="EK219" s="7">
        <f t="shared" si="287"/>
        <v>999999999.99000001</v>
      </c>
      <c r="EL219" s="7">
        <f t="shared" si="287"/>
        <v>4873623.04</v>
      </c>
      <c r="EM219" s="7">
        <f t="shared" si="287"/>
        <v>999999999.99000001</v>
      </c>
      <c r="EN219" s="7">
        <f t="shared" si="287"/>
        <v>12497401.25</v>
      </c>
      <c r="EO219" s="7">
        <f t="shared" si="287"/>
        <v>999999999.99000001</v>
      </c>
      <c r="EP219" s="7">
        <f t="shared" si="287"/>
        <v>999999999.99000001</v>
      </c>
      <c r="EQ219" s="7">
        <f t="shared" si="287"/>
        <v>999999999.99000001</v>
      </c>
      <c r="ER219" s="7">
        <f t="shared" si="287"/>
        <v>999999999.99000001</v>
      </c>
      <c r="ES219" s="7">
        <f t="shared" si="287"/>
        <v>999999999.99000001</v>
      </c>
      <c r="ET219" s="7">
        <f t="shared" si="287"/>
        <v>999999999.99000001</v>
      </c>
      <c r="EU219" s="7">
        <f t="shared" si="287"/>
        <v>6887064.1100000003</v>
      </c>
      <c r="EV219" s="7">
        <f t="shared" si="287"/>
        <v>999999999.99000001</v>
      </c>
      <c r="EW219" s="7">
        <f t="shared" si="287"/>
        <v>999999999.99000001</v>
      </c>
      <c r="EX219" s="7">
        <f t="shared" si="287"/>
        <v>999999999.99000001</v>
      </c>
      <c r="EY219" s="7">
        <f t="shared" si="287"/>
        <v>7388431.5499999998</v>
      </c>
      <c r="EZ219" s="7">
        <f t="shared" si="287"/>
        <v>999999999.99000001</v>
      </c>
      <c r="FA219" s="7">
        <f t="shared" si="287"/>
        <v>999999999.99000001</v>
      </c>
      <c r="FB219" s="7">
        <f t="shared" si="287"/>
        <v>999999999.99000001</v>
      </c>
      <c r="FC219" s="7">
        <f t="shared" si="287"/>
        <v>999999999.99000001</v>
      </c>
      <c r="FD219" s="7">
        <f t="shared" si="287"/>
        <v>999999999.99000001</v>
      </c>
      <c r="FE219" s="7">
        <f t="shared" si="287"/>
        <v>999999999.99000001</v>
      </c>
      <c r="FF219" s="7">
        <f t="shared" si="287"/>
        <v>999999999.99000001</v>
      </c>
      <c r="FG219" s="7">
        <f t="shared" si="287"/>
        <v>999999999.99000001</v>
      </c>
      <c r="FH219" s="7">
        <f t="shared" si="287"/>
        <v>999999999.99000001</v>
      </c>
      <c r="FI219" s="7">
        <f t="shared" si="287"/>
        <v>23165810.75</v>
      </c>
      <c r="FJ219" s="7">
        <f t="shared" si="287"/>
        <v>999999999.99000001</v>
      </c>
      <c r="FK219" s="7">
        <f t="shared" si="287"/>
        <v>999999999.99000001</v>
      </c>
      <c r="FL219" s="7">
        <f t="shared" si="287"/>
        <v>999999999.99000001</v>
      </c>
      <c r="FM219" s="7">
        <f t="shared" si="287"/>
        <v>999999999.99000001</v>
      </c>
      <c r="FN219" s="7">
        <f t="shared" si="287"/>
        <v>1110010601.1400001</v>
      </c>
      <c r="FO219" s="7">
        <f t="shared" si="287"/>
        <v>13145219.460000001</v>
      </c>
      <c r="FP219" s="7">
        <f t="shared" si="287"/>
        <v>33187009.07</v>
      </c>
      <c r="FQ219" s="7">
        <f t="shared" si="287"/>
        <v>999999999.99000001</v>
      </c>
      <c r="FR219" s="7">
        <f t="shared" si="287"/>
        <v>999999999.99000001</v>
      </c>
      <c r="FS219" s="7">
        <f t="shared" si="287"/>
        <v>999999999.99000001</v>
      </c>
      <c r="FT219" s="7">
        <f t="shared" si="287"/>
        <v>999999999.99000001</v>
      </c>
      <c r="FU219" s="7">
        <f t="shared" si="287"/>
        <v>10244206.9</v>
      </c>
      <c r="FV219" s="7">
        <f t="shared" si="287"/>
        <v>8033475.96</v>
      </c>
      <c r="FW219" s="7">
        <f t="shared" si="287"/>
        <v>999999999.99000001</v>
      </c>
      <c r="FX219" s="7">
        <f t="shared" si="287"/>
        <v>999999999.99000001</v>
      </c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</row>
    <row r="220" spans="1:195" x14ac:dyDescent="0.2">
      <c r="A220" s="7"/>
      <c r="B220" s="7" t="s">
        <v>760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</row>
    <row r="221" spans="1:195" x14ac:dyDescent="0.2">
      <c r="A221" s="7"/>
      <c r="B221" s="7" t="s">
        <v>761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</row>
    <row r="222" spans="1:195" x14ac:dyDescent="0.2">
      <c r="A222" s="6" t="s">
        <v>762</v>
      </c>
      <c r="B222" s="7" t="s">
        <v>763</v>
      </c>
      <c r="C222" s="7">
        <f t="shared" ref="C222:BN222" si="288">MIN(C219,MAX(C217,C218))</f>
        <v>83155437.337997809</v>
      </c>
      <c r="D222" s="7">
        <f t="shared" si="288"/>
        <v>392739172.84560287</v>
      </c>
      <c r="E222" s="7">
        <f t="shared" si="288"/>
        <v>69438404.308149397</v>
      </c>
      <c r="F222" s="7">
        <f t="shared" si="288"/>
        <v>190271336.1509608</v>
      </c>
      <c r="G222" s="7">
        <f t="shared" si="288"/>
        <v>12037010.891053921</v>
      </c>
      <c r="H222" s="7">
        <f t="shared" si="288"/>
        <v>10908210.70035921</v>
      </c>
      <c r="I222" s="7">
        <f t="shared" si="288"/>
        <v>96281951.702879891</v>
      </c>
      <c r="J222" s="7">
        <f t="shared" si="288"/>
        <v>21647640.677854378</v>
      </c>
      <c r="K222" s="7">
        <f t="shared" si="288"/>
        <v>3518630.1269468805</v>
      </c>
      <c r="L222" s="7">
        <f t="shared" si="288"/>
        <v>24276937.668537308</v>
      </c>
      <c r="M222" s="7">
        <f t="shared" si="288"/>
        <v>13947292.570286008</v>
      </c>
      <c r="N222" s="7">
        <f t="shared" si="288"/>
        <v>513562801.11725539</v>
      </c>
      <c r="O222" s="7">
        <f t="shared" si="288"/>
        <v>130647526.05458003</v>
      </c>
      <c r="P222" s="7">
        <f t="shared" si="288"/>
        <v>3799642.1796235838</v>
      </c>
      <c r="Q222" s="7">
        <f t="shared" si="288"/>
        <v>401902386.76427346</v>
      </c>
      <c r="R222" s="7">
        <f t="shared" si="288"/>
        <v>44499622.229328223</v>
      </c>
      <c r="S222" s="7">
        <f t="shared" si="288"/>
        <v>16427084.546157384</v>
      </c>
      <c r="T222" s="7">
        <f t="shared" si="288"/>
        <v>2457281.7638084413</v>
      </c>
      <c r="U222" s="7">
        <f t="shared" si="288"/>
        <v>1180095.73</v>
      </c>
      <c r="V222" s="7">
        <f t="shared" si="288"/>
        <v>3537660.61</v>
      </c>
      <c r="W222" s="7">
        <f t="shared" si="288"/>
        <v>2481448.9609909062</v>
      </c>
      <c r="X222" s="7">
        <f t="shared" si="288"/>
        <v>962905.48</v>
      </c>
      <c r="Y222" s="7">
        <f t="shared" si="288"/>
        <v>7938892.0299999993</v>
      </c>
      <c r="Z222" s="7">
        <f t="shared" si="288"/>
        <v>3146326.5962746427</v>
      </c>
      <c r="AA222" s="7">
        <f t="shared" si="288"/>
        <v>291301435.06702155</v>
      </c>
      <c r="AB222" s="7">
        <f t="shared" si="288"/>
        <v>278834729.23411024</v>
      </c>
      <c r="AC222" s="7">
        <f t="shared" si="288"/>
        <v>9685965.0684755184</v>
      </c>
      <c r="AD222" s="7">
        <f t="shared" si="288"/>
        <v>13238128.844949424</v>
      </c>
      <c r="AE222" s="7">
        <f t="shared" si="288"/>
        <v>1780533.37</v>
      </c>
      <c r="AF222" s="7">
        <f t="shared" si="288"/>
        <v>2803924.9861974749</v>
      </c>
      <c r="AG222" s="7">
        <f t="shared" si="288"/>
        <v>7129047.3924033092</v>
      </c>
      <c r="AH222" s="7">
        <f t="shared" si="288"/>
        <v>10143439.619999999</v>
      </c>
      <c r="AI222" s="7">
        <f t="shared" si="288"/>
        <v>4198394.22</v>
      </c>
      <c r="AJ222" s="7">
        <f t="shared" si="288"/>
        <v>2733243.6553104981</v>
      </c>
      <c r="AK222" s="7">
        <f t="shared" si="288"/>
        <v>3226555.1569260522</v>
      </c>
      <c r="AL222" s="7">
        <f t="shared" si="288"/>
        <v>3626247.8783162166</v>
      </c>
      <c r="AM222" s="7">
        <f t="shared" si="288"/>
        <v>4766144.24</v>
      </c>
      <c r="AN222" s="7">
        <f t="shared" si="288"/>
        <v>4279646.97</v>
      </c>
      <c r="AO222" s="7">
        <f t="shared" si="288"/>
        <v>43037213.219780475</v>
      </c>
      <c r="AP222" s="7">
        <f t="shared" si="288"/>
        <v>890052632.69440675</v>
      </c>
      <c r="AQ222" s="7">
        <f t="shared" si="288"/>
        <v>3546978.8200000003</v>
      </c>
      <c r="AR222" s="7">
        <f t="shared" si="288"/>
        <v>606357472.06004322</v>
      </c>
      <c r="AS222" s="7">
        <f t="shared" si="288"/>
        <v>69475958.427842557</v>
      </c>
      <c r="AT222" s="7">
        <f t="shared" si="288"/>
        <v>21230185.15242717</v>
      </c>
      <c r="AU222" s="7">
        <f t="shared" si="288"/>
        <v>3720133.0650984384</v>
      </c>
      <c r="AV222" s="7">
        <f t="shared" si="288"/>
        <v>4146805.5816318141</v>
      </c>
      <c r="AW222" s="7">
        <f t="shared" si="288"/>
        <v>3628037.5951246135</v>
      </c>
      <c r="AX222" s="7">
        <f t="shared" si="288"/>
        <v>1520842.1828952122</v>
      </c>
      <c r="AY222" s="7">
        <f t="shared" si="288"/>
        <v>5015868.9693517694</v>
      </c>
      <c r="AZ222" s="7">
        <f t="shared" si="288"/>
        <v>126548769.05703056</v>
      </c>
      <c r="BA222" s="7">
        <f t="shared" si="288"/>
        <v>83401327.849999994</v>
      </c>
      <c r="BB222" s="7">
        <f t="shared" si="288"/>
        <v>74756426.348411947</v>
      </c>
      <c r="BC222" s="7">
        <f t="shared" si="288"/>
        <v>275929937.27737164</v>
      </c>
      <c r="BD222" s="7">
        <f t="shared" si="288"/>
        <v>33360451.199999999</v>
      </c>
      <c r="BE222" s="7">
        <f t="shared" si="288"/>
        <v>13270728.719872601</v>
      </c>
      <c r="BF222" s="7">
        <f t="shared" si="288"/>
        <v>230698271.84</v>
      </c>
      <c r="BG222" s="7">
        <f t="shared" si="288"/>
        <v>10224274.419268545</v>
      </c>
      <c r="BH222" s="7">
        <f t="shared" si="288"/>
        <v>6189828.7929212851</v>
      </c>
      <c r="BI222" s="7">
        <f t="shared" si="288"/>
        <v>3773661.066400181</v>
      </c>
      <c r="BJ222" s="7">
        <f t="shared" si="288"/>
        <v>58128583.260566868</v>
      </c>
      <c r="BK222" s="7">
        <f t="shared" si="288"/>
        <v>257059165.10029522</v>
      </c>
      <c r="BL222" s="7">
        <f t="shared" si="288"/>
        <v>2836906.0390039217</v>
      </c>
      <c r="BM222" s="7">
        <f t="shared" si="288"/>
        <v>3908312.472894704</v>
      </c>
      <c r="BN222" s="7">
        <f t="shared" si="288"/>
        <v>32365876.280000001</v>
      </c>
      <c r="BO222" s="7">
        <f t="shared" ref="BO222:DZ222" si="289">MIN(BO219,MAX(BO217,BO218))</f>
        <v>12933824.82104267</v>
      </c>
      <c r="BP222" s="7">
        <f t="shared" si="289"/>
        <v>3170861.6599999997</v>
      </c>
      <c r="BQ222" s="7">
        <f t="shared" si="289"/>
        <v>61817068.775117874</v>
      </c>
      <c r="BR222" s="7">
        <f t="shared" si="289"/>
        <v>43591463.374215551</v>
      </c>
      <c r="BS222" s="7">
        <f t="shared" si="289"/>
        <v>12599488.198836811</v>
      </c>
      <c r="BT222" s="7">
        <f t="shared" si="289"/>
        <v>4956095.1420728285</v>
      </c>
      <c r="BU222" s="7">
        <f t="shared" si="289"/>
        <v>4943745.8855708446</v>
      </c>
      <c r="BV222" s="7">
        <f t="shared" si="289"/>
        <v>12497170.982093973</v>
      </c>
      <c r="BW222" s="7">
        <f t="shared" si="289"/>
        <v>19194154.068117045</v>
      </c>
      <c r="BX222" s="7">
        <f t="shared" si="289"/>
        <v>1520148.8599999999</v>
      </c>
      <c r="BY222" s="7">
        <f t="shared" si="289"/>
        <v>5480429.2400000002</v>
      </c>
      <c r="BZ222" s="7">
        <f t="shared" si="289"/>
        <v>3039265.88</v>
      </c>
      <c r="CA222" s="7">
        <f t="shared" si="289"/>
        <v>2732547.6588673098</v>
      </c>
      <c r="CB222" s="7">
        <f t="shared" si="289"/>
        <v>760521731.32268989</v>
      </c>
      <c r="CC222" s="7">
        <f t="shared" si="289"/>
        <v>2855957.52</v>
      </c>
      <c r="CD222" s="7">
        <f t="shared" si="289"/>
        <v>1551963.9557457911</v>
      </c>
      <c r="CE222" s="7">
        <f t="shared" si="289"/>
        <v>2388953.8700187281</v>
      </c>
      <c r="CF222" s="7">
        <f t="shared" si="289"/>
        <v>2319715.25</v>
      </c>
      <c r="CG222" s="7">
        <f t="shared" si="289"/>
        <v>3122518.5671983762</v>
      </c>
      <c r="CH222" s="7">
        <f t="shared" si="289"/>
        <v>1979781.1810506799</v>
      </c>
      <c r="CI222" s="7">
        <f t="shared" si="289"/>
        <v>7213306.2290925244</v>
      </c>
      <c r="CJ222" s="7">
        <f t="shared" si="289"/>
        <v>10036200.600888636</v>
      </c>
      <c r="CK222" s="7">
        <f t="shared" si="289"/>
        <v>57162776.071704827</v>
      </c>
      <c r="CL222" s="7">
        <f t="shared" si="289"/>
        <v>13658510.799167057</v>
      </c>
      <c r="CM222" s="7">
        <f t="shared" si="289"/>
        <v>8492485.7253153343</v>
      </c>
      <c r="CN222" s="7">
        <f t="shared" si="289"/>
        <v>295578069.79000002</v>
      </c>
      <c r="CO222" s="7">
        <f t="shared" si="289"/>
        <v>137378714.09</v>
      </c>
      <c r="CP222" s="7">
        <f t="shared" si="289"/>
        <v>10706367.227996888</v>
      </c>
      <c r="CQ222" s="7">
        <f t="shared" si="289"/>
        <v>9588277.042502692</v>
      </c>
      <c r="CR222" s="7">
        <f t="shared" si="289"/>
        <v>3217956.3917058967</v>
      </c>
      <c r="CS222" s="7">
        <f t="shared" si="289"/>
        <v>4139276.6672895611</v>
      </c>
      <c r="CT222" s="7">
        <f t="shared" si="289"/>
        <v>1960259.4157385537</v>
      </c>
      <c r="CU222" s="7">
        <f t="shared" si="289"/>
        <v>4521368.4209350925</v>
      </c>
      <c r="CV222" s="7">
        <f t="shared" si="289"/>
        <v>894734.85</v>
      </c>
      <c r="CW222" s="7">
        <f t="shared" si="289"/>
        <v>3016839.7220948325</v>
      </c>
      <c r="CX222" s="7">
        <f t="shared" si="289"/>
        <v>5001262.1531228796</v>
      </c>
      <c r="CY222" s="7">
        <f t="shared" si="289"/>
        <v>975112.76</v>
      </c>
      <c r="CZ222" s="7">
        <f t="shared" si="289"/>
        <v>19413013.539894905</v>
      </c>
      <c r="DA222" s="7">
        <f t="shared" si="289"/>
        <v>3048107.97</v>
      </c>
      <c r="DB222" s="7">
        <f t="shared" si="289"/>
        <v>3900545.6976272641</v>
      </c>
      <c r="DC222" s="7">
        <f t="shared" si="289"/>
        <v>2534882.6700000004</v>
      </c>
      <c r="DD222" s="7">
        <f t="shared" si="289"/>
        <v>2680528.7810367309</v>
      </c>
      <c r="DE222" s="7">
        <f t="shared" si="289"/>
        <v>4314642.13</v>
      </c>
      <c r="DF222" s="7">
        <f t="shared" si="289"/>
        <v>198794932.87</v>
      </c>
      <c r="DG222" s="7">
        <f t="shared" si="289"/>
        <v>1685618.14</v>
      </c>
      <c r="DH222" s="7">
        <f t="shared" si="289"/>
        <v>18845935.329999998</v>
      </c>
      <c r="DI222" s="7">
        <f t="shared" si="289"/>
        <v>25101322.625469357</v>
      </c>
      <c r="DJ222" s="7">
        <f t="shared" si="289"/>
        <v>6851412.7476603836</v>
      </c>
      <c r="DK222" s="7">
        <f t="shared" si="289"/>
        <v>5041332.72</v>
      </c>
      <c r="DL222" s="7">
        <f t="shared" si="289"/>
        <v>56273769.385131337</v>
      </c>
      <c r="DM222" s="7">
        <f t="shared" si="289"/>
        <v>3933281.67</v>
      </c>
      <c r="DN222" s="7">
        <f t="shared" si="289"/>
        <v>13884478.94781878</v>
      </c>
      <c r="DO222" s="7">
        <f t="shared" si="289"/>
        <v>30820663.166643724</v>
      </c>
      <c r="DP222" s="7">
        <f t="shared" si="289"/>
        <v>3234343.1599999997</v>
      </c>
      <c r="DQ222" s="7">
        <f t="shared" si="289"/>
        <v>8041907.3280012319</v>
      </c>
      <c r="DR222" s="7">
        <f t="shared" si="289"/>
        <v>14574563.57460184</v>
      </c>
      <c r="DS222" s="7">
        <f t="shared" si="289"/>
        <v>8375411.1083466299</v>
      </c>
      <c r="DT222" s="7">
        <f t="shared" si="289"/>
        <v>2778482.4097096352</v>
      </c>
      <c r="DU222" s="7">
        <f t="shared" si="289"/>
        <v>4438817.4148377366</v>
      </c>
      <c r="DV222" s="7">
        <f t="shared" si="289"/>
        <v>3248408.4306016346</v>
      </c>
      <c r="DW222" s="7">
        <f t="shared" si="289"/>
        <v>4058537.54</v>
      </c>
      <c r="DX222" s="7">
        <f t="shared" si="289"/>
        <v>3195397.1703654216</v>
      </c>
      <c r="DY222" s="7">
        <f t="shared" si="289"/>
        <v>4319368.6887728395</v>
      </c>
      <c r="DZ222" s="7">
        <f t="shared" si="289"/>
        <v>8390155.021630723</v>
      </c>
      <c r="EA222" s="7">
        <f t="shared" ref="EA222:FX222" si="290">MIN(EA219,MAX(EA217,EA218))</f>
        <v>6541555.7872849125</v>
      </c>
      <c r="EB222" s="7">
        <f t="shared" si="290"/>
        <v>6219291.6005600244</v>
      </c>
      <c r="EC222" s="7">
        <f t="shared" si="290"/>
        <v>3768486.6403303179</v>
      </c>
      <c r="ED222" s="7">
        <f t="shared" si="290"/>
        <v>20394371.455400493</v>
      </c>
      <c r="EE222" s="7">
        <f t="shared" si="290"/>
        <v>2920853.0337449471</v>
      </c>
      <c r="EF222" s="7">
        <f t="shared" si="290"/>
        <v>14859831.588316115</v>
      </c>
      <c r="EG222" s="7">
        <f t="shared" si="290"/>
        <v>3511280.9567456818</v>
      </c>
      <c r="EH222" s="7">
        <f t="shared" si="290"/>
        <v>3334487.4270608574</v>
      </c>
      <c r="EI222" s="7">
        <f t="shared" si="290"/>
        <v>153063817.42885366</v>
      </c>
      <c r="EJ222" s="7">
        <f t="shared" si="290"/>
        <v>91698354</v>
      </c>
      <c r="EK222" s="7">
        <f t="shared" si="290"/>
        <v>6931949.7666764446</v>
      </c>
      <c r="EL222" s="7">
        <f t="shared" si="290"/>
        <v>4851172.9224254666</v>
      </c>
      <c r="EM222" s="7">
        <f t="shared" si="290"/>
        <v>4603100.1879884843</v>
      </c>
      <c r="EN222" s="7">
        <f t="shared" si="290"/>
        <v>10725664.451308265</v>
      </c>
      <c r="EO222" s="7">
        <f t="shared" si="290"/>
        <v>4140697.04</v>
      </c>
      <c r="EP222" s="7">
        <f t="shared" si="290"/>
        <v>4803630.6924369121</v>
      </c>
      <c r="EQ222" s="7">
        <f t="shared" si="290"/>
        <v>25960237.694745533</v>
      </c>
      <c r="ER222" s="7">
        <f t="shared" si="290"/>
        <v>4179839.8051764378</v>
      </c>
      <c r="ES222" s="7">
        <f t="shared" si="290"/>
        <v>2638032.863606737</v>
      </c>
      <c r="ET222" s="7">
        <f t="shared" si="290"/>
        <v>3745637.0367038897</v>
      </c>
      <c r="EU222" s="7">
        <f t="shared" si="290"/>
        <v>6887064.1100000003</v>
      </c>
      <c r="EV222" s="7">
        <f t="shared" si="290"/>
        <v>1685479.5129929199</v>
      </c>
      <c r="EW222" s="7">
        <f t="shared" si="290"/>
        <v>11599510.65313472</v>
      </c>
      <c r="EX222" s="7">
        <f t="shared" si="290"/>
        <v>3171271.74</v>
      </c>
      <c r="EY222" s="7">
        <f t="shared" si="290"/>
        <v>7388431.5499999998</v>
      </c>
      <c r="EZ222" s="7">
        <f t="shared" si="290"/>
        <v>2406470.4899999998</v>
      </c>
      <c r="FA222" s="7">
        <f t="shared" si="290"/>
        <v>35497381.631655179</v>
      </c>
      <c r="FB222" s="7">
        <f t="shared" si="290"/>
        <v>4207044.3</v>
      </c>
      <c r="FC222" s="7">
        <f t="shared" si="290"/>
        <v>19420130.767731838</v>
      </c>
      <c r="FD222" s="7">
        <f t="shared" si="290"/>
        <v>4664779.7192796925</v>
      </c>
      <c r="FE222" s="7">
        <f t="shared" si="290"/>
        <v>1864728.591184448</v>
      </c>
      <c r="FF222" s="7">
        <f t="shared" si="290"/>
        <v>3251930.96</v>
      </c>
      <c r="FG222" s="7">
        <f t="shared" si="290"/>
        <v>2277337.4619791387</v>
      </c>
      <c r="FH222" s="7">
        <f t="shared" si="290"/>
        <v>1549980.4</v>
      </c>
      <c r="FI222" s="7">
        <f t="shared" si="290"/>
        <v>17664439.19151416</v>
      </c>
      <c r="FJ222" s="7">
        <f t="shared" si="290"/>
        <v>18717546.42305487</v>
      </c>
      <c r="FK222" s="7">
        <f t="shared" si="290"/>
        <v>23663037.273334511</v>
      </c>
      <c r="FL222" s="7">
        <f t="shared" si="290"/>
        <v>71879080.859999999</v>
      </c>
      <c r="FM222" s="7">
        <f t="shared" si="290"/>
        <v>34149135.780000001</v>
      </c>
      <c r="FN222" s="7">
        <f t="shared" si="290"/>
        <v>218039762.7352342</v>
      </c>
      <c r="FO222" s="7">
        <f t="shared" si="290"/>
        <v>11048982.411657766</v>
      </c>
      <c r="FP222" s="7">
        <f t="shared" si="290"/>
        <v>22842608.882593438</v>
      </c>
      <c r="FQ222" s="7">
        <f t="shared" si="290"/>
        <v>9988985.5283218585</v>
      </c>
      <c r="FR222" s="7">
        <f t="shared" si="290"/>
        <v>2899669.11</v>
      </c>
      <c r="FS222" s="7">
        <f t="shared" si="290"/>
        <v>3056083.2305471553</v>
      </c>
      <c r="FT222" s="7">
        <f t="shared" si="290"/>
        <v>1373269.73</v>
      </c>
      <c r="FU222" s="7">
        <f t="shared" si="290"/>
        <v>9219990.4022679608</v>
      </c>
      <c r="FV222" s="7">
        <f t="shared" si="290"/>
        <v>7489928.4122529561</v>
      </c>
      <c r="FW222" s="7">
        <f t="shared" si="290"/>
        <v>3044242.5388117144</v>
      </c>
      <c r="FX222" s="7">
        <f t="shared" si="290"/>
        <v>1197474.49</v>
      </c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</row>
    <row r="223" spans="1:195" x14ac:dyDescent="0.2">
      <c r="A223" s="7"/>
      <c r="B223" s="7" t="s">
        <v>764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</row>
    <row r="224" spans="1:195" x14ac:dyDescent="0.2">
      <c r="A224" s="94" t="s">
        <v>765</v>
      </c>
      <c r="B224" s="95" t="s">
        <v>766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7">
        <v>0</v>
      </c>
      <c r="AV224" s="7">
        <v>0</v>
      </c>
      <c r="AW224" s="7">
        <v>0</v>
      </c>
      <c r="AX224" s="7">
        <v>0</v>
      </c>
      <c r="AY224" s="7">
        <v>0</v>
      </c>
      <c r="AZ224" s="7">
        <v>0</v>
      </c>
      <c r="BA224" s="7">
        <v>0</v>
      </c>
      <c r="BB224" s="7">
        <v>0</v>
      </c>
      <c r="BC224" s="7">
        <v>0</v>
      </c>
      <c r="BD224" s="7">
        <v>0</v>
      </c>
      <c r="BE224" s="7">
        <v>0</v>
      </c>
      <c r="BF224" s="7">
        <v>0</v>
      </c>
      <c r="BG224" s="7">
        <v>0</v>
      </c>
      <c r="BH224" s="7">
        <v>0</v>
      </c>
      <c r="BI224" s="7">
        <v>0</v>
      </c>
      <c r="BJ224" s="7">
        <v>0</v>
      </c>
      <c r="BK224" s="7">
        <v>0</v>
      </c>
      <c r="BL224" s="7">
        <v>0</v>
      </c>
      <c r="BM224" s="7">
        <v>0</v>
      </c>
      <c r="BN224" s="7">
        <v>0</v>
      </c>
      <c r="BO224" s="7">
        <v>0</v>
      </c>
      <c r="BP224" s="7">
        <v>0</v>
      </c>
      <c r="BQ224" s="7">
        <v>0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>
        <v>0</v>
      </c>
      <c r="BX224" s="7">
        <v>0</v>
      </c>
      <c r="BY224" s="7">
        <v>0</v>
      </c>
      <c r="BZ224" s="7">
        <v>0</v>
      </c>
      <c r="CA224" s="7">
        <v>0</v>
      </c>
      <c r="CB224" s="7">
        <v>0</v>
      </c>
      <c r="CC224" s="7">
        <v>0</v>
      </c>
      <c r="CD224" s="7">
        <v>0</v>
      </c>
      <c r="CE224" s="7">
        <v>0</v>
      </c>
      <c r="CF224" s="7">
        <v>0</v>
      </c>
      <c r="CG224" s="7">
        <v>0</v>
      </c>
      <c r="CH224" s="7">
        <v>0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v>0</v>
      </c>
      <c r="CO224" s="7">
        <v>0</v>
      </c>
      <c r="CP224" s="7">
        <v>0</v>
      </c>
      <c r="CQ224" s="7">
        <v>0</v>
      </c>
      <c r="CR224" s="7">
        <v>0</v>
      </c>
      <c r="CS224" s="7">
        <v>0</v>
      </c>
      <c r="CT224" s="7">
        <v>0</v>
      </c>
      <c r="CU224" s="7">
        <v>0</v>
      </c>
      <c r="CV224" s="7">
        <v>0</v>
      </c>
      <c r="CW224" s="7">
        <v>0</v>
      </c>
      <c r="CX224" s="7">
        <v>0</v>
      </c>
      <c r="CY224" s="7">
        <v>0</v>
      </c>
      <c r="CZ224" s="7">
        <v>0</v>
      </c>
      <c r="DA224" s="7">
        <v>0</v>
      </c>
      <c r="DB224" s="7">
        <v>0</v>
      </c>
      <c r="DC224" s="7">
        <v>0</v>
      </c>
      <c r="DD224" s="7">
        <v>0</v>
      </c>
      <c r="DE224" s="7">
        <v>0</v>
      </c>
      <c r="DF224" s="7">
        <v>0</v>
      </c>
      <c r="DG224" s="7">
        <v>0</v>
      </c>
      <c r="DH224" s="7">
        <v>0</v>
      </c>
      <c r="DI224" s="7">
        <v>0</v>
      </c>
      <c r="DJ224" s="7">
        <v>0</v>
      </c>
      <c r="DK224" s="7">
        <v>0</v>
      </c>
      <c r="DL224" s="7">
        <v>0</v>
      </c>
      <c r="DM224" s="7">
        <v>0</v>
      </c>
      <c r="DN224" s="7">
        <v>0</v>
      </c>
      <c r="DO224" s="7">
        <v>0</v>
      </c>
      <c r="DP224" s="7">
        <v>0</v>
      </c>
      <c r="DQ224" s="7">
        <v>0</v>
      </c>
      <c r="DR224" s="7">
        <v>0</v>
      </c>
      <c r="DS224" s="7">
        <v>0</v>
      </c>
      <c r="DT224" s="7">
        <v>0</v>
      </c>
      <c r="DU224" s="7">
        <v>0</v>
      </c>
      <c r="DV224" s="7">
        <v>0</v>
      </c>
      <c r="DW224" s="7">
        <v>0</v>
      </c>
      <c r="DX224" s="7">
        <v>0</v>
      </c>
      <c r="DY224" s="7">
        <v>0</v>
      </c>
      <c r="DZ224" s="7">
        <v>0</v>
      </c>
      <c r="EA224" s="7">
        <v>0</v>
      </c>
      <c r="EB224" s="7">
        <v>0</v>
      </c>
      <c r="EC224" s="7">
        <v>0</v>
      </c>
      <c r="ED224" s="7">
        <v>0</v>
      </c>
      <c r="EE224" s="7">
        <v>0</v>
      </c>
      <c r="EF224" s="7">
        <v>0</v>
      </c>
      <c r="EG224" s="7">
        <v>0</v>
      </c>
      <c r="EH224" s="7">
        <v>0</v>
      </c>
      <c r="EI224" s="7">
        <v>0</v>
      </c>
      <c r="EJ224" s="7">
        <v>0</v>
      </c>
      <c r="EK224" s="7">
        <v>0</v>
      </c>
      <c r="EL224" s="7">
        <v>0</v>
      </c>
      <c r="EM224" s="7">
        <v>0</v>
      </c>
      <c r="EN224" s="7">
        <v>0</v>
      </c>
      <c r="EO224" s="7">
        <v>0</v>
      </c>
      <c r="EP224" s="7">
        <v>0</v>
      </c>
      <c r="EQ224" s="7">
        <v>0</v>
      </c>
      <c r="ER224" s="7">
        <v>0</v>
      </c>
      <c r="ES224" s="7">
        <v>0</v>
      </c>
      <c r="ET224" s="7">
        <v>0</v>
      </c>
      <c r="EU224" s="7">
        <v>0</v>
      </c>
      <c r="EV224" s="7">
        <v>0</v>
      </c>
      <c r="EW224" s="7">
        <v>0</v>
      </c>
      <c r="EX224" s="7">
        <v>0</v>
      </c>
      <c r="EY224" s="7">
        <v>0</v>
      </c>
      <c r="EZ224" s="7">
        <v>0</v>
      </c>
      <c r="FA224" s="7">
        <v>0</v>
      </c>
      <c r="FB224" s="7">
        <v>0</v>
      </c>
      <c r="FC224" s="7">
        <v>0</v>
      </c>
      <c r="FD224" s="7">
        <v>0</v>
      </c>
      <c r="FE224" s="7">
        <v>0</v>
      </c>
      <c r="FF224" s="7">
        <v>0</v>
      </c>
      <c r="FG224" s="7">
        <v>0</v>
      </c>
      <c r="FH224" s="7">
        <v>0</v>
      </c>
      <c r="FI224" s="7">
        <v>0</v>
      </c>
      <c r="FJ224" s="7">
        <v>0</v>
      </c>
      <c r="FK224" s="7">
        <v>0</v>
      </c>
      <c r="FL224" s="7">
        <v>0</v>
      </c>
      <c r="FM224" s="7">
        <v>0</v>
      </c>
      <c r="FN224" s="7">
        <v>0</v>
      </c>
      <c r="FO224" s="7">
        <v>0</v>
      </c>
      <c r="FP224" s="7">
        <v>0</v>
      </c>
      <c r="FQ224" s="7">
        <v>0</v>
      </c>
      <c r="FR224" s="7">
        <v>0</v>
      </c>
      <c r="FS224" s="7">
        <v>0</v>
      </c>
      <c r="FT224" s="7">
        <v>0</v>
      </c>
      <c r="FU224" s="7">
        <v>0</v>
      </c>
      <c r="FV224" s="7">
        <v>0</v>
      </c>
      <c r="FW224" s="7">
        <v>0</v>
      </c>
      <c r="FX224" s="7">
        <v>0</v>
      </c>
      <c r="FY224" s="7"/>
      <c r="FZ224" s="7">
        <f>SUM(C224:FX224)</f>
        <v>0</v>
      </c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</row>
    <row r="225" spans="1:195" x14ac:dyDescent="0.2">
      <c r="A225" s="95"/>
      <c r="B225" s="95" t="s">
        <v>767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</row>
    <row r="226" spans="1:195" x14ac:dyDescent="0.2">
      <c r="A226" s="6" t="s">
        <v>768</v>
      </c>
      <c r="B226" s="7" t="s">
        <v>769</v>
      </c>
      <c r="C226" s="7">
        <f t="shared" ref="C226:BN226" si="291">+C201</f>
        <v>82342761.5</v>
      </c>
      <c r="D226" s="7">
        <f t="shared" si="291"/>
        <v>387691433.85000002</v>
      </c>
      <c r="E226" s="7">
        <f t="shared" si="291"/>
        <v>67041440.229999997</v>
      </c>
      <c r="F226" s="7">
        <f t="shared" si="291"/>
        <v>187807906.38999999</v>
      </c>
      <c r="G226" s="7">
        <f t="shared" si="291"/>
        <v>12029993.560000001</v>
      </c>
      <c r="H226" s="7">
        <f t="shared" si="291"/>
        <v>10799272.42</v>
      </c>
      <c r="I226" s="7">
        <f t="shared" si="291"/>
        <v>92962118.519999996</v>
      </c>
      <c r="J226" s="7">
        <f t="shared" si="291"/>
        <v>22022228.399999999</v>
      </c>
      <c r="K226" s="7">
        <f t="shared" si="291"/>
        <v>3404311.09</v>
      </c>
      <c r="L226" s="7">
        <f t="shared" si="291"/>
        <v>24106405.800000001</v>
      </c>
      <c r="M226" s="7">
        <f t="shared" si="291"/>
        <v>13329700.119999999</v>
      </c>
      <c r="N226" s="7">
        <f t="shared" si="291"/>
        <v>508950050.13</v>
      </c>
      <c r="O226" s="7">
        <f t="shared" si="291"/>
        <v>130933410.62</v>
      </c>
      <c r="P226" s="7">
        <f t="shared" si="291"/>
        <v>4155438.03</v>
      </c>
      <c r="Q226" s="7">
        <f t="shared" si="291"/>
        <v>391673253.20999998</v>
      </c>
      <c r="R226" s="7">
        <f t="shared" si="291"/>
        <v>44224484.909999996</v>
      </c>
      <c r="S226" s="7">
        <f t="shared" si="291"/>
        <v>16384104.119999999</v>
      </c>
      <c r="T226" s="7">
        <f t="shared" si="291"/>
        <v>2413538.04</v>
      </c>
      <c r="U226" s="7">
        <f t="shared" si="291"/>
        <v>1146191.32</v>
      </c>
      <c r="V226" s="7">
        <f t="shared" si="291"/>
        <v>3467498.85</v>
      </c>
      <c r="W226" s="7">
        <f t="shared" si="291"/>
        <v>2447316.58</v>
      </c>
      <c r="X226" s="7">
        <f t="shared" si="291"/>
        <v>967305.95</v>
      </c>
      <c r="Y226" s="7">
        <f t="shared" si="291"/>
        <v>7819720.8899999997</v>
      </c>
      <c r="Z226" s="7">
        <f t="shared" si="291"/>
        <v>3078311.44</v>
      </c>
      <c r="AA226" s="7">
        <f t="shared" si="291"/>
        <v>288811199.41000003</v>
      </c>
      <c r="AB226" s="7">
        <f t="shared" si="291"/>
        <v>276671750.94</v>
      </c>
      <c r="AC226" s="7">
        <f t="shared" si="291"/>
        <v>9694669.2699999996</v>
      </c>
      <c r="AD226" s="7">
        <f t="shared" si="291"/>
        <v>13190810.52</v>
      </c>
      <c r="AE226" s="7">
        <f t="shared" si="291"/>
        <v>1764082.78</v>
      </c>
      <c r="AF226" s="7">
        <f t="shared" si="291"/>
        <v>2797139.57</v>
      </c>
      <c r="AG226" s="7">
        <f t="shared" si="291"/>
        <v>7080131.5300000003</v>
      </c>
      <c r="AH226" s="7">
        <f t="shared" si="291"/>
        <v>9858773.25</v>
      </c>
      <c r="AI226" s="7">
        <f t="shared" si="291"/>
        <v>4124988.52</v>
      </c>
      <c r="AJ226" s="7">
        <f t="shared" si="291"/>
        <v>2630544.75</v>
      </c>
      <c r="AK226" s="7">
        <f t="shared" si="291"/>
        <v>3185913.58</v>
      </c>
      <c r="AL226" s="7">
        <f t="shared" si="291"/>
        <v>3660686.39</v>
      </c>
      <c r="AM226" s="7">
        <f t="shared" si="291"/>
        <v>4646425.16</v>
      </c>
      <c r="AN226" s="7">
        <f t="shared" si="291"/>
        <v>4228109.8</v>
      </c>
      <c r="AO226" s="7">
        <f t="shared" si="291"/>
        <v>43298459.210000001</v>
      </c>
      <c r="AP226" s="7">
        <f t="shared" si="291"/>
        <v>873310363.87</v>
      </c>
      <c r="AQ226" s="7">
        <f t="shared" si="291"/>
        <v>3612390.4</v>
      </c>
      <c r="AR226" s="7">
        <f t="shared" si="291"/>
        <v>604036509.52999997</v>
      </c>
      <c r="AS226" s="7">
        <f t="shared" si="291"/>
        <v>68652388.510000005</v>
      </c>
      <c r="AT226" s="7">
        <f t="shared" si="291"/>
        <v>21157240.129999999</v>
      </c>
      <c r="AU226" s="7">
        <f t="shared" si="291"/>
        <v>3826730.29</v>
      </c>
      <c r="AV226" s="7">
        <f t="shared" si="291"/>
        <v>4103877.86</v>
      </c>
      <c r="AW226" s="7">
        <f t="shared" si="291"/>
        <v>3647163.57</v>
      </c>
      <c r="AX226" s="7">
        <f t="shared" si="291"/>
        <v>1505322.54</v>
      </c>
      <c r="AY226" s="7">
        <f t="shared" si="291"/>
        <v>4932960.78</v>
      </c>
      <c r="AZ226" s="7">
        <f t="shared" si="291"/>
        <v>128683607.54000001</v>
      </c>
      <c r="BA226" s="7">
        <f t="shared" si="291"/>
        <v>83033829.530000001</v>
      </c>
      <c r="BB226" s="7">
        <f t="shared" si="291"/>
        <v>73848061.310000002</v>
      </c>
      <c r="BC226" s="7">
        <f t="shared" si="291"/>
        <v>274540681.5</v>
      </c>
      <c r="BD226" s="7">
        <f t="shared" si="291"/>
        <v>33474305.370000001</v>
      </c>
      <c r="BE226" s="7">
        <f t="shared" si="291"/>
        <v>13264605.16</v>
      </c>
      <c r="BF226" s="7">
        <f t="shared" si="291"/>
        <v>229973333.94999999</v>
      </c>
      <c r="BG226" s="7">
        <f t="shared" si="291"/>
        <v>10272233.970000001</v>
      </c>
      <c r="BH226" s="7">
        <f t="shared" si="291"/>
        <v>6191005.9199999999</v>
      </c>
      <c r="BI226" s="7">
        <f t="shared" si="291"/>
        <v>3819628.91</v>
      </c>
      <c r="BJ226" s="7">
        <f t="shared" si="291"/>
        <v>57928307.57</v>
      </c>
      <c r="BK226" s="7">
        <f t="shared" si="291"/>
        <v>255682034.81999999</v>
      </c>
      <c r="BL226" s="7">
        <f t="shared" si="291"/>
        <v>2776131.43</v>
      </c>
      <c r="BM226" s="7">
        <f t="shared" si="291"/>
        <v>3945304.93</v>
      </c>
      <c r="BN226" s="7">
        <f t="shared" si="291"/>
        <v>32234794.510000002</v>
      </c>
      <c r="BO226" s="7">
        <f t="shared" ref="BO226:DZ226" si="292">+BO201</f>
        <v>12870036.52</v>
      </c>
      <c r="BP226" s="7">
        <f t="shared" si="292"/>
        <v>3121428.71</v>
      </c>
      <c r="BQ226" s="7">
        <f t="shared" si="292"/>
        <v>60315431.939999998</v>
      </c>
      <c r="BR226" s="7">
        <f t="shared" si="292"/>
        <v>43231662.609999999</v>
      </c>
      <c r="BS226" s="7">
        <f t="shared" si="292"/>
        <v>12166444.220000001</v>
      </c>
      <c r="BT226" s="7">
        <f t="shared" si="292"/>
        <v>4915629.17</v>
      </c>
      <c r="BU226" s="7">
        <f t="shared" si="292"/>
        <v>4820786.12</v>
      </c>
      <c r="BV226" s="7">
        <f t="shared" si="292"/>
        <v>12349393.970000001</v>
      </c>
      <c r="BW226" s="7">
        <f t="shared" si="292"/>
        <v>19145370.579999998</v>
      </c>
      <c r="BX226" s="7">
        <f t="shared" si="292"/>
        <v>1474094.24</v>
      </c>
      <c r="BY226" s="7">
        <f t="shared" si="292"/>
        <v>5514973.4299999997</v>
      </c>
      <c r="BZ226" s="7">
        <f t="shared" si="292"/>
        <v>2983506.56</v>
      </c>
      <c r="CA226" s="7">
        <f t="shared" si="292"/>
        <v>2687531.62</v>
      </c>
      <c r="CB226" s="7">
        <f t="shared" si="292"/>
        <v>757037390.94000006</v>
      </c>
      <c r="CC226" s="7">
        <f t="shared" si="292"/>
        <v>2821722.49</v>
      </c>
      <c r="CD226" s="7">
        <f t="shared" si="292"/>
        <v>1676689.1</v>
      </c>
      <c r="CE226" s="7">
        <f t="shared" si="292"/>
        <v>2360479.69</v>
      </c>
      <c r="CF226" s="7">
        <f t="shared" si="292"/>
        <v>2311333</v>
      </c>
      <c r="CG226" s="7">
        <f t="shared" si="292"/>
        <v>3069058.52</v>
      </c>
      <c r="CH226" s="7">
        <f t="shared" si="292"/>
        <v>1940110.67</v>
      </c>
      <c r="CI226" s="7">
        <f t="shared" si="292"/>
        <v>6909236.2800000003</v>
      </c>
      <c r="CJ226" s="7">
        <f t="shared" si="292"/>
        <v>9783397.2300000004</v>
      </c>
      <c r="CK226" s="7">
        <f t="shared" si="292"/>
        <v>57260911.450000003</v>
      </c>
      <c r="CL226" s="7">
        <f t="shared" si="292"/>
        <v>13565792.310000001</v>
      </c>
      <c r="CM226" s="7">
        <f t="shared" si="292"/>
        <v>8567126.8300000001</v>
      </c>
      <c r="CN226" s="7">
        <f t="shared" si="292"/>
        <v>294283566.13</v>
      </c>
      <c r="CO226" s="7">
        <f t="shared" si="292"/>
        <v>136774027.88</v>
      </c>
      <c r="CP226" s="7">
        <f t="shared" si="292"/>
        <v>10651139.91</v>
      </c>
      <c r="CQ226" s="7">
        <f t="shared" si="292"/>
        <v>9621904.5500000007</v>
      </c>
      <c r="CR226" s="7">
        <f t="shared" si="292"/>
        <v>3330659.56</v>
      </c>
      <c r="CS226" s="7">
        <f t="shared" si="292"/>
        <v>4042786.21</v>
      </c>
      <c r="CT226" s="7">
        <f t="shared" si="292"/>
        <v>1920059.56</v>
      </c>
      <c r="CU226" s="7">
        <f t="shared" si="292"/>
        <v>4513058.58</v>
      </c>
      <c r="CV226" s="7">
        <f t="shared" si="292"/>
        <v>897465.75</v>
      </c>
      <c r="CW226" s="7">
        <f t="shared" si="292"/>
        <v>2976958.32</v>
      </c>
      <c r="CX226" s="7">
        <f t="shared" si="292"/>
        <v>4962276.13</v>
      </c>
      <c r="CY226" s="7">
        <f t="shared" si="292"/>
        <v>966461.49</v>
      </c>
      <c r="CZ226" s="7">
        <f t="shared" si="292"/>
        <v>18901027.34</v>
      </c>
      <c r="DA226" s="7">
        <f t="shared" si="292"/>
        <v>3104251.41</v>
      </c>
      <c r="DB226" s="7">
        <f t="shared" si="292"/>
        <v>3857197.23</v>
      </c>
      <c r="DC226" s="7">
        <f t="shared" si="292"/>
        <v>2505230.67</v>
      </c>
      <c r="DD226" s="7">
        <f t="shared" si="292"/>
        <v>2668606.38</v>
      </c>
      <c r="DE226" s="7">
        <f t="shared" si="292"/>
        <v>4239973.58</v>
      </c>
      <c r="DF226" s="7">
        <f t="shared" si="292"/>
        <v>197917971.77000001</v>
      </c>
      <c r="DG226" s="7">
        <f t="shared" si="292"/>
        <v>1659380.18</v>
      </c>
      <c r="DH226" s="7">
        <f t="shared" si="292"/>
        <v>18765463.899999999</v>
      </c>
      <c r="DI226" s="7">
        <f t="shared" si="292"/>
        <v>24627127.120000001</v>
      </c>
      <c r="DJ226" s="7">
        <f t="shared" si="292"/>
        <v>6986342.5800000001</v>
      </c>
      <c r="DK226" s="7">
        <f t="shared" si="292"/>
        <v>4917179.59</v>
      </c>
      <c r="DL226" s="7">
        <f t="shared" si="292"/>
        <v>55592549.659999996</v>
      </c>
      <c r="DM226" s="7">
        <f t="shared" si="292"/>
        <v>3841225.91</v>
      </c>
      <c r="DN226" s="7">
        <f t="shared" si="292"/>
        <v>13638736</v>
      </c>
      <c r="DO226" s="7">
        <f t="shared" si="292"/>
        <v>30672298.579999998</v>
      </c>
      <c r="DP226" s="7">
        <f t="shared" si="292"/>
        <v>3249146.78</v>
      </c>
      <c r="DQ226" s="7">
        <f t="shared" si="292"/>
        <v>8028801.7800000003</v>
      </c>
      <c r="DR226" s="7">
        <f t="shared" si="292"/>
        <v>14465345.16</v>
      </c>
      <c r="DS226" s="7">
        <f t="shared" si="292"/>
        <v>8128602.2999999998</v>
      </c>
      <c r="DT226" s="7">
        <f t="shared" si="292"/>
        <v>2730362.85</v>
      </c>
      <c r="DU226" s="7">
        <f t="shared" si="292"/>
        <v>4365717.5999999996</v>
      </c>
      <c r="DV226" s="7">
        <f t="shared" si="292"/>
        <v>3219513.79</v>
      </c>
      <c r="DW226" s="7">
        <f t="shared" si="292"/>
        <v>3982361.08</v>
      </c>
      <c r="DX226" s="7">
        <f t="shared" si="292"/>
        <v>3188558.35</v>
      </c>
      <c r="DY226" s="7">
        <f t="shared" si="292"/>
        <v>4279323.3499999996</v>
      </c>
      <c r="DZ226" s="7">
        <f t="shared" si="292"/>
        <v>8389548.3900000006</v>
      </c>
      <c r="EA226" s="7">
        <f t="shared" ref="EA226:FX226" si="293">+EA201</f>
        <v>6501510.0800000001</v>
      </c>
      <c r="EB226" s="7">
        <f t="shared" si="293"/>
        <v>6133484.5800000001</v>
      </c>
      <c r="EC226" s="7">
        <f t="shared" si="293"/>
        <v>3723945.1</v>
      </c>
      <c r="ED226" s="7">
        <f t="shared" si="293"/>
        <v>20310387.57</v>
      </c>
      <c r="EE226" s="7">
        <f t="shared" si="293"/>
        <v>2837204.46</v>
      </c>
      <c r="EF226" s="7">
        <f t="shared" si="293"/>
        <v>14465632.720000001</v>
      </c>
      <c r="EG226" s="7">
        <f t="shared" si="293"/>
        <v>3421762.33</v>
      </c>
      <c r="EH226" s="7">
        <f t="shared" si="293"/>
        <v>3317050.47</v>
      </c>
      <c r="EI226" s="7">
        <f t="shared" si="293"/>
        <v>152806504.87</v>
      </c>
      <c r="EJ226" s="7">
        <f t="shared" si="293"/>
        <v>91298406.659999996</v>
      </c>
      <c r="EK226" s="7">
        <f t="shared" si="293"/>
        <v>6855683.5899999999</v>
      </c>
      <c r="EL226" s="7">
        <f t="shared" si="293"/>
        <v>4804455.13</v>
      </c>
      <c r="EM226" s="7">
        <f t="shared" si="293"/>
        <v>4554520</v>
      </c>
      <c r="EN226" s="7">
        <f t="shared" si="293"/>
        <v>10600095.199999999</v>
      </c>
      <c r="EO226" s="7">
        <f t="shared" si="293"/>
        <v>4114500.95</v>
      </c>
      <c r="EP226" s="7">
        <f t="shared" si="293"/>
        <v>4861702.33</v>
      </c>
      <c r="EQ226" s="7">
        <f t="shared" si="293"/>
        <v>26152770.539999999</v>
      </c>
      <c r="ER226" s="7">
        <f t="shared" si="293"/>
        <v>4104075.36</v>
      </c>
      <c r="ES226" s="7">
        <f t="shared" si="293"/>
        <v>2660978.62</v>
      </c>
      <c r="ET226" s="7">
        <f t="shared" si="293"/>
        <v>3709381.16</v>
      </c>
      <c r="EU226" s="7">
        <f t="shared" si="293"/>
        <v>6767476.3200000003</v>
      </c>
      <c r="EV226" s="7">
        <f t="shared" si="293"/>
        <v>1695266.02</v>
      </c>
      <c r="EW226" s="7">
        <f t="shared" si="293"/>
        <v>11415380.390000001</v>
      </c>
      <c r="EX226" s="7">
        <f t="shared" si="293"/>
        <v>3065962.95</v>
      </c>
      <c r="EY226" s="7">
        <f t="shared" si="293"/>
        <v>7323999.29</v>
      </c>
      <c r="EZ226" s="7">
        <f t="shared" si="293"/>
        <v>2365232.79</v>
      </c>
      <c r="FA226" s="7">
        <f t="shared" si="293"/>
        <v>34936156.18</v>
      </c>
      <c r="FB226" s="7">
        <f t="shared" si="293"/>
        <v>4195314.59</v>
      </c>
      <c r="FC226" s="7">
        <f t="shared" si="293"/>
        <v>19323587.760000002</v>
      </c>
      <c r="FD226" s="7">
        <f t="shared" si="293"/>
        <v>4690342.12</v>
      </c>
      <c r="FE226" s="7">
        <f t="shared" si="293"/>
        <v>1845175.41</v>
      </c>
      <c r="FF226" s="7">
        <f t="shared" si="293"/>
        <v>3172962.53</v>
      </c>
      <c r="FG226" s="7">
        <f t="shared" si="293"/>
        <v>2295188.25</v>
      </c>
      <c r="FH226" s="7">
        <f t="shared" si="293"/>
        <v>1558227.6</v>
      </c>
      <c r="FI226" s="7">
        <f t="shared" si="293"/>
        <v>17654280.800000001</v>
      </c>
      <c r="FJ226" s="7">
        <f t="shared" si="293"/>
        <v>18538208.050000001</v>
      </c>
      <c r="FK226" s="7">
        <f t="shared" si="293"/>
        <v>23603275.260000002</v>
      </c>
      <c r="FL226" s="7">
        <f t="shared" si="293"/>
        <v>71452214.390000001</v>
      </c>
      <c r="FM226" s="7">
        <f t="shared" si="293"/>
        <v>33995914.299999997</v>
      </c>
      <c r="FN226" s="7">
        <f t="shared" si="293"/>
        <v>212692329.34999999</v>
      </c>
      <c r="FO226" s="7">
        <f t="shared" si="293"/>
        <v>10892805.380000001</v>
      </c>
      <c r="FP226" s="7">
        <f t="shared" si="293"/>
        <v>22684125.280000001</v>
      </c>
      <c r="FQ226" s="7">
        <f t="shared" si="293"/>
        <v>10175254.52</v>
      </c>
      <c r="FR226" s="7">
        <f t="shared" si="293"/>
        <v>2901418.27</v>
      </c>
      <c r="FS226" s="7">
        <f t="shared" si="293"/>
        <v>3015603.58</v>
      </c>
      <c r="FT226" s="7">
        <f t="shared" si="293"/>
        <v>1364316.81</v>
      </c>
      <c r="FU226" s="7">
        <f t="shared" si="293"/>
        <v>8926356.1099999994</v>
      </c>
      <c r="FV226" s="7">
        <f t="shared" si="293"/>
        <v>7241003.3300000001</v>
      </c>
      <c r="FW226" s="7">
        <f t="shared" si="293"/>
        <v>2957803.32</v>
      </c>
      <c r="FX226" s="7">
        <f t="shared" si="293"/>
        <v>1198605.8999999999</v>
      </c>
      <c r="FY226" s="7"/>
      <c r="FZ226" s="7">
        <f>SUM(C226:FX226)</f>
        <v>8412234278.720005</v>
      </c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</row>
    <row r="227" spans="1:195" x14ac:dyDescent="0.2">
      <c r="A227" s="94" t="s">
        <v>770</v>
      </c>
      <c r="B227" s="95" t="s">
        <v>743</v>
      </c>
      <c r="C227" s="7">
        <f t="shared" ref="C227:BN227" si="294">MIN(C222,C226)</f>
        <v>82342761.5</v>
      </c>
      <c r="D227" s="7">
        <f t="shared" si="294"/>
        <v>387691433.85000002</v>
      </c>
      <c r="E227" s="7">
        <f t="shared" si="294"/>
        <v>67041440.229999997</v>
      </c>
      <c r="F227" s="7">
        <f t="shared" si="294"/>
        <v>187807906.38999999</v>
      </c>
      <c r="G227" s="7">
        <f t="shared" si="294"/>
        <v>12029993.560000001</v>
      </c>
      <c r="H227" s="7">
        <f t="shared" si="294"/>
        <v>10799272.42</v>
      </c>
      <c r="I227" s="7">
        <f t="shared" si="294"/>
        <v>92962118.519999996</v>
      </c>
      <c r="J227" s="7">
        <f t="shared" si="294"/>
        <v>21647640.677854378</v>
      </c>
      <c r="K227" s="7">
        <f t="shared" si="294"/>
        <v>3404311.09</v>
      </c>
      <c r="L227" s="7">
        <f t="shared" si="294"/>
        <v>24106405.800000001</v>
      </c>
      <c r="M227" s="7">
        <f t="shared" si="294"/>
        <v>13329700.119999999</v>
      </c>
      <c r="N227" s="7">
        <f t="shared" si="294"/>
        <v>508950050.13</v>
      </c>
      <c r="O227" s="7">
        <f t="shared" si="294"/>
        <v>130647526.05458003</v>
      </c>
      <c r="P227" s="7">
        <f t="shared" si="294"/>
        <v>3799642.1796235838</v>
      </c>
      <c r="Q227" s="7">
        <f t="shared" si="294"/>
        <v>391673253.20999998</v>
      </c>
      <c r="R227" s="7">
        <f t="shared" si="294"/>
        <v>44224484.909999996</v>
      </c>
      <c r="S227" s="7">
        <f t="shared" si="294"/>
        <v>16384104.119999999</v>
      </c>
      <c r="T227" s="7">
        <f t="shared" si="294"/>
        <v>2413538.04</v>
      </c>
      <c r="U227" s="7">
        <f t="shared" si="294"/>
        <v>1146191.32</v>
      </c>
      <c r="V227" s="7">
        <f t="shared" si="294"/>
        <v>3467498.85</v>
      </c>
      <c r="W227" s="7">
        <f t="shared" si="294"/>
        <v>2447316.58</v>
      </c>
      <c r="X227" s="7">
        <f t="shared" si="294"/>
        <v>962905.48</v>
      </c>
      <c r="Y227" s="7">
        <f t="shared" si="294"/>
        <v>7819720.8899999997</v>
      </c>
      <c r="Z227" s="7">
        <f t="shared" si="294"/>
        <v>3078311.44</v>
      </c>
      <c r="AA227" s="7">
        <f t="shared" si="294"/>
        <v>288811199.41000003</v>
      </c>
      <c r="AB227" s="7">
        <f t="shared" si="294"/>
        <v>276671750.94</v>
      </c>
      <c r="AC227" s="7">
        <f t="shared" si="294"/>
        <v>9685965.0684755184</v>
      </c>
      <c r="AD227" s="7">
        <f t="shared" si="294"/>
        <v>13190810.52</v>
      </c>
      <c r="AE227" s="7">
        <f t="shared" si="294"/>
        <v>1764082.78</v>
      </c>
      <c r="AF227" s="7">
        <f t="shared" si="294"/>
        <v>2797139.57</v>
      </c>
      <c r="AG227" s="7">
        <f t="shared" si="294"/>
        <v>7080131.5300000003</v>
      </c>
      <c r="AH227" s="7">
        <f t="shared" si="294"/>
        <v>9858773.25</v>
      </c>
      <c r="AI227" s="7">
        <f t="shared" si="294"/>
        <v>4124988.52</v>
      </c>
      <c r="AJ227" s="7">
        <f t="shared" si="294"/>
        <v>2630544.75</v>
      </c>
      <c r="AK227" s="7">
        <f t="shared" si="294"/>
        <v>3185913.58</v>
      </c>
      <c r="AL227" s="7">
        <f t="shared" si="294"/>
        <v>3626247.8783162166</v>
      </c>
      <c r="AM227" s="7">
        <f t="shared" si="294"/>
        <v>4646425.16</v>
      </c>
      <c r="AN227" s="7">
        <f t="shared" si="294"/>
        <v>4228109.8</v>
      </c>
      <c r="AO227" s="7">
        <f t="shared" si="294"/>
        <v>43037213.219780475</v>
      </c>
      <c r="AP227" s="7">
        <f t="shared" si="294"/>
        <v>873310363.87</v>
      </c>
      <c r="AQ227" s="7">
        <f t="shared" si="294"/>
        <v>3546978.8200000003</v>
      </c>
      <c r="AR227" s="7">
        <f t="shared" si="294"/>
        <v>604036509.52999997</v>
      </c>
      <c r="AS227" s="7">
        <f t="shared" si="294"/>
        <v>68652388.510000005</v>
      </c>
      <c r="AT227" s="7">
        <f t="shared" si="294"/>
        <v>21157240.129999999</v>
      </c>
      <c r="AU227" s="7">
        <f t="shared" si="294"/>
        <v>3720133.0650984384</v>
      </c>
      <c r="AV227" s="7">
        <f t="shared" si="294"/>
        <v>4103877.86</v>
      </c>
      <c r="AW227" s="7">
        <f t="shared" si="294"/>
        <v>3628037.5951246135</v>
      </c>
      <c r="AX227" s="7">
        <f t="shared" si="294"/>
        <v>1505322.54</v>
      </c>
      <c r="AY227" s="7">
        <f t="shared" si="294"/>
        <v>4932960.78</v>
      </c>
      <c r="AZ227" s="7">
        <f t="shared" si="294"/>
        <v>126548769.05703056</v>
      </c>
      <c r="BA227" s="7">
        <f t="shared" si="294"/>
        <v>83033829.530000001</v>
      </c>
      <c r="BB227" s="7">
        <f t="shared" si="294"/>
        <v>73848061.310000002</v>
      </c>
      <c r="BC227" s="7">
        <f t="shared" si="294"/>
        <v>274540681.5</v>
      </c>
      <c r="BD227" s="7">
        <f t="shared" si="294"/>
        <v>33360451.199999999</v>
      </c>
      <c r="BE227" s="7">
        <f t="shared" si="294"/>
        <v>13264605.16</v>
      </c>
      <c r="BF227" s="7">
        <f t="shared" si="294"/>
        <v>229973333.94999999</v>
      </c>
      <c r="BG227" s="7">
        <f t="shared" si="294"/>
        <v>10224274.419268545</v>
      </c>
      <c r="BH227" s="7">
        <f t="shared" si="294"/>
        <v>6189828.7929212851</v>
      </c>
      <c r="BI227" s="7">
        <f t="shared" si="294"/>
        <v>3773661.066400181</v>
      </c>
      <c r="BJ227" s="7">
        <f t="shared" si="294"/>
        <v>57928307.57</v>
      </c>
      <c r="BK227" s="7">
        <f t="shared" si="294"/>
        <v>255682034.81999999</v>
      </c>
      <c r="BL227" s="7">
        <f t="shared" si="294"/>
        <v>2776131.43</v>
      </c>
      <c r="BM227" s="7">
        <f t="shared" si="294"/>
        <v>3908312.472894704</v>
      </c>
      <c r="BN227" s="7">
        <f t="shared" si="294"/>
        <v>32234794.510000002</v>
      </c>
      <c r="BO227" s="7">
        <f t="shared" ref="BO227:DZ227" si="295">MIN(BO222,BO226)</f>
        <v>12870036.52</v>
      </c>
      <c r="BP227" s="7">
        <f t="shared" si="295"/>
        <v>3121428.71</v>
      </c>
      <c r="BQ227" s="7">
        <f t="shared" si="295"/>
        <v>60315431.939999998</v>
      </c>
      <c r="BR227" s="7">
        <f t="shared" si="295"/>
        <v>43231662.609999999</v>
      </c>
      <c r="BS227" s="7">
        <f t="shared" si="295"/>
        <v>12166444.220000001</v>
      </c>
      <c r="BT227" s="7">
        <f t="shared" si="295"/>
        <v>4915629.17</v>
      </c>
      <c r="BU227" s="7">
        <f t="shared" si="295"/>
        <v>4820786.12</v>
      </c>
      <c r="BV227" s="7">
        <f t="shared" si="295"/>
        <v>12349393.970000001</v>
      </c>
      <c r="BW227" s="7">
        <f t="shared" si="295"/>
        <v>19145370.579999998</v>
      </c>
      <c r="BX227" s="7">
        <f t="shared" si="295"/>
        <v>1474094.24</v>
      </c>
      <c r="BY227" s="7">
        <f t="shared" si="295"/>
        <v>5480429.2400000002</v>
      </c>
      <c r="BZ227" s="7">
        <f t="shared" si="295"/>
        <v>2983506.56</v>
      </c>
      <c r="CA227" s="7">
        <f t="shared" si="295"/>
        <v>2687531.62</v>
      </c>
      <c r="CB227" s="7">
        <f t="shared" si="295"/>
        <v>757037390.94000006</v>
      </c>
      <c r="CC227" s="7">
        <f t="shared" si="295"/>
        <v>2821722.49</v>
      </c>
      <c r="CD227" s="7">
        <f t="shared" si="295"/>
        <v>1551963.9557457911</v>
      </c>
      <c r="CE227" s="7">
        <f t="shared" si="295"/>
        <v>2360479.69</v>
      </c>
      <c r="CF227" s="7">
        <f t="shared" si="295"/>
        <v>2311333</v>
      </c>
      <c r="CG227" s="7">
        <f t="shared" si="295"/>
        <v>3069058.52</v>
      </c>
      <c r="CH227" s="7">
        <f t="shared" si="295"/>
        <v>1940110.67</v>
      </c>
      <c r="CI227" s="7">
        <f t="shared" si="295"/>
        <v>6909236.2800000003</v>
      </c>
      <c r="CJ227" s="7">
        <f t="shared" si="295"/>
        <v>9783397.2300000004</v>
      </c>
      <c r="CK227" s="7">
        <f t="shared" si="295"/>
        <v>57162776.071704827</v>
      </c>
      <c r="CL227" s="7">
        <f t="shared" si="295"/>
        <v>13565792.310000001</v>
      </c>
      <c r="CM227" s="7">
        <f t="shared" si="295"/>
        <v>8492485.7253153343</v>
      </c>
      <c r="CN227" s="7">
        <f t="shared" si="295"/>
        <v>294283566.13</v>
      </c>
      <c r="CO227" s="7">
        <f t="shared" si="295"/>
        <v>136774027.88</v>
      </c>
      <c r="CP227" s="7">
        <f t="shared" si="295"/>
        <v>10651139.91</v>
      </c>
      <c r="CQ227" s="7">
        <f t="shared" si="295"/>
        <v>9588277.042502692</v>
      </c>
      <c r="CR227" s="7">
        <f t="shared" si="295"/>
        <v>3217956.3917058967</v>
      </c>
      <c r="CS227" s="7">
        <f t="shared" si="295"/>
        <v>4042786.21</v>
      </c>
      <c r="CT227" s="7">
        <f t="shared" si="295"/>
        <v>1920059.56</v>
      </c>
      <c r="CU227" s="7">
        <f t="shared" si="295"/>
        <v>4513058.58</v>
      </c>
      <c r="CV227" s="7">
        <f t="shared" si="295"/>
        <v>894734.85</v>
      </c>
      <c r="CW227" s="7">
        <f t="shared" si="295"/>
        <v>2976958.32</v>
      </c>
      <c r="CX227" s="7">
        <f t="shared" si="295"/>
        <v>4962276.13</v>
      </c>
      <c r="CY227" s="7">
        <f t="shared" si="295"/>
        <v>966461.49</v>
      </c>
      <c r="CZ227" s="7">
        <f t="shared" si="295"/>
        <v>18901027.34</v>
      </c>
      <c r="DA227" s="7">
        <f t="shared" si="295"/>
        <v>3048107.97</v>
      </c>
      <c r="DB227" s="7">
        <f t="shared" si="295"/>
        <v>3857197.23</v>
      </c>
      <c r="DC227" s="7">
        <f t="shared" si="295"/>
        <v>2505230.67</v>
      </c>
      <c r="DD227" s="7">
        <f t="shared" si="295"/>
        <v>2668606.38</v>
      </c>
      <c r="DE227" s="7">
        <f t="shared" si="295"/>
        <v>4239973.58</v>
      </c>
      <c r="DF227" s="7">
        <f t="shared" si="295"/>
        <v>197917971.77000001</v>
      </c>
      <c r="DG227" s="7">
        <f t="shared" si="295"/>
        <v>1659380.18</v>
      </c>
      <c r="DH227" s="7">
        <f t="shared" si="295"/>
        <v>18765463.899999999</v>
      </c>
      <c r="DI227" s="7">
        <f t="shared" si="295"/>
        <v>24627127.120000001</v>
      </c>
      <c r="DJ227" s="7">
        <f t="shared" si="295"/>
        <v>6851412.7476603836</v>
      </c>
      <c r="DK227" s="7">
        <f t="shared" si="295"/>
        <v>4917179.59</v>
      </c>
      <c r="DL227" s="7">
        <f t="shared" si="295"/>
        <v>55592549.659999996</v>
      </c>
      <c r="DM227" s="7">
        <f t="shared" si="295"/>
        <v>3841225.91</v>
      </c>
      <c r="DN227" s="7">
        <f t="shared" si="295"/>
        <v>13638736</v>
      </c>
      <c r="DO227" s="7">
        <f t="shared" si="295"/>
        <v>30672298.579999998</v>
      </c>
      <c r="DP227" s="7">
        <f t="shared" si="295"/>
        <v>3234343.1599999997</v>
      </c>
      <c r="DQ227" s="7">
        <f t="shared" si="295"/>
        <v>8028801.7800000003</v>
      </c>
      <c r="DR227" s="7">
        <f t="shared" si="295"/>
        <v>14465345.16</v>
      </c>
      <c r="DS227" s="7">
        <f t="shared" si="295"/>
        <v>8128602.2999999998</v>
      </c>
      <c r="DT227" s="7">
        <f t="shared" si="295"/>
        <v>2730362.85</v>
      </c>
      <c r="DU227" s="7">
        <f t="shared" si="295"/>
        <v>4365717.5999999996</v>
      </c>
      <c r="DV227" s="7">
        <f t="shared" si="295"/>
        <v>3219513.79</v>
      </c>
      <c r="DW227" s="7">
        <f t="shared" si="295"/>
        <v>3982361.08</v>
      </c>
      <c r="DX227" s="7">
        <f t="shared" si="295"/>
        <v>3188558.35</v>
      </c>
      <c r="DY227" s="7">
        <f t="shared" si="295"/>
        <v>4279323.3499999996</v>
      </c>
      <c r="DZ227" s="7">
        <f t="shared" si="295"/>
        <v>8389548.3900000006</v>
      </c>
      <c r="EA227" s="7">
        <f t="shared" ref="EA227:FX227" si="296">MIN(EA222,EA226)</f>
        <v>6501510.0800000001</v>
      </c>
      <c r="EB227" s="7">
        <f t="shared" si="296"/>
        <v>6133484.5800000001</v>
      </c>
      <c r="EC227" s="7">
        <f t="shared" si="296"/>
        <v>3723945.1</v>
      </c>
      <c r="ED227" s="7">
        <f t="shared" si="296"/>
        <v>20310387.57</v>
      </c>
      <c r="EE227" s="7">
        <f t="shared" si="296"/>
        <v>2837204.46</v>
      </c>
      <c r="EF227" s="7">
        <f t="shared" si="296"/>
        <v>14465632.720000001</v>
      </c>
      <c r="EG227" s="7">
        <f t="shared" si="296"/>
        <v>3421762.33</v>
      </c>
      <c r="EH227" s="7">
        <f t="shared" si="296"/>
        <v>3317050.47</v>
      </c>
      <c r="EI227" s="7">
        <f t="shared" si="296"/>
        <v>152806504.87</v>
      </c>
      <c r="EJ227" s="7">
        <f t="shared" si="296"/>
        <v>91298406.659999996</v>
      </c>
      <c r="EK227" s="7">
        <f t="shared" si="296"/>
        <v>6855683.5899999999</v>
      </c>
      <c r="EL227" s="7">
        <f t="shared" si="296"/>
        <v>4804455.13</v>
      </c>
      <c r="EM227" s="7">
        <f t="shared" si="296"/>
        <v>4554520</v>
      </c>
      <c r="EN227" s="7">
        <f t="shared" si="296"/>
        <v>10600095.199999999</v>
      </c>
      <c r="EO227" s="7">
        <f t="shared" si="296"/>
        <v>4114500.95</v>
      </c>
      <c r="EP227" s="7">
        <f t="shared" si="296"/>
        <v>4803630.6924369121</v>
      </c>
      <c r="EQ227" s="7">
        <f t="shared" si="296"/>
        <v>25960237.694745533</v>
      </c>
      <c r="ER227" s="7">
        <f t="shared" si="296"/>
        <v>4104075.36</v>
      </c>
      <c r="ES227" s="7">
        <f t="shared" si="296"/>
        <v>2638032.863606737</v>
      </c>
      <c r="ET227" s="7">
        <f t="shared" si="296"/>
        <v>3709381.16</v>
      </c>
      <c r="EU227" s="7">
        <f t="shared" si="296"/>
        <v>6767476.3200000003</v>
      </c>
      <c r="EV227" s="7">
        <f t="shared" si="296"/>
        <v>1685479.5129929199</v>
      </c>
      <c r="EW227" s="7">
        <f t="shared" si="296"/>
        <v>11415380.390000001</v>
      </c>
      <c r="EX227" s="7">
        <f t="shared" si="296"/>
        <v>3065962.95</v>
      </c>
      <c r="EY227" s="7">
        <f t="shared" si="296"/>
        <v>7323999.29</v>
      </c>
      <c r="EZ227" s="7">
        <f t="shared" si="296"/>
        <v>2365232.79</v>
      </c>
      <c r="FA227" s="7">
        <f t="shared" si="296"/>
        <v>34936156.18</v>
      </c>
      <c r="FB227" s="7">
        <f t="shared" si="296"/>
        <v>4195314.59</v>
      </c>
      <c r="FC227" s="7">
        <f t="shared" si="296"/>
        <v>19323587.760000002</v>
      </c>
      <c r="FD227" s="7">
        <f t="shared" si="296"/>
        <v>4664779.7192796925</v>
      </c>
      <c r="FE227" s="7">
        <f t="shared" si="296"/>
        <v>1845175.41</v>
      </c>
      <c r="FF227" s="7">
        <f t="shared" si="296"/>
        <v>3172962.53</v>
      </c>
      <c r="FG227" s="7">
        <f t="shared" si="296"/>
        <v>2277337.4619791387</v>
      </c>
      <c r="FH227" s="7">
        <f t="shared" si="296"/>
        <v>1549980.4</v>
      </c>
      <c r="FI227" s="7">
        <f t="shared" si="296"/>
        <v>17654280.800000001</v>
      </c>
      <c r="FJ227" s="7">
        <f t="shared" si="296"/>
        <v>18538208.050000001</v>
      </c>
      <c r="FK227" s="7">
        <f t="shared" si="296"/>
        <v>23603275.260000002</v>
      </c>
      <c r="FL227" s="7">
        <f t="shared" si="296"/>
        <v>71452214.390000001</v>
      </c>
      <c r="FM227" s="7">
        <f t="shared" si="296"/>
        <v>33995914.299999997</v>
      </c>
      <c r="FN227" s="7">
        <f t="shared" si="296"/>
        <v>212692329.34999999</v>
      </c>
      <c r="FO227" s="7">
        <f t="shared" si="296"/>
        <v>10892805.380000001</v>
      </c>
      <c r="FP227" s="7">
        <f t="shared" si="296"/>
        <v>22684125.280000001</v>
      </c>
      <c r="FQ227" s="7">
        <f t="shared" si="296"/>
        <v>9988985.5283218585</v>
      </c>
      <c r="FR227" s="7">
        <f t="shared" si="296"/>
        <v>2899669.11</v>
      </c>
      <c r="FS227" s="7">
        <f t="shared" si="296"/>
        <v>3015603.58</v>
      </c>
      <c r="FT227" s="7">
        <f t="shared" si="296"/>
        <v>1364316.81</v>
      </c>
      <c r="FU227" s="7">
        <f t="shared" si="296"/>
        <v>8926356.1099999994</v>
      </c>
      <c r="FV227" s="7">
        <f t="shared" si="296"/>
        <v>7241003.3300000001</v>
      </c>
      <c r="FW227" s="7">
        <f t="shared" si="296"/>
        <v>2957803.32</v>
      </c>
      <c r="FX227" s="7">
        <f t="shared" si="296"/>
        <v>1197474.49</v>
      </c>
      <c r="FY227" s="7"/>
      <c r="FZ227" s="7">
        <f>SUM(C227:FX227)</f>
        <v>8407126166.0153675</v>
      </c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</row>
    <row r="228" spans="1:195" x14ac:dyDescent="0.2">
      <c r="A228" s="7"/>
      <c r="B228" s="7" t="s">
        <v>771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</row>
    <row r="229" spans="1:195" x14ac:dyDescent="0.2">
      <c r="A229" s="6" t="s">
        <v>772</v>
      </c>
      <c r="B229" s="7" t="s">
        <v>773</v>
      </c>
      <c r="C229" s="7">
        <f t="shared" ref="C229:BN229" si="297">ROUND(C227/C103,2)</f>
        <v>9441.89</v>
      </c>
      <c r="D229" s="7">
        <f t="shared" si="297"/>
        <v>9310.4599999999991</v>
      </c>
      <c r="E229" s="7">
        <f t="shared" si="297"/>
        <v>9683.73</v>
      </c>
      <c r="F229" s="7">
        <f t="shared" si="297"/>
        <v>9143.74</v>
      </c>
      <c r="G229" s="7">
        <f t="shared" si="297"/>
        <v>9852.57</v>
      </c>
      <c r="H229" s="7">
        <f t="shared" si="297"/>
        <v>9711.58</v>
      </c>
      <c r="I229" s="7">
        <f t="shared" si="297"/>
        <v>9666.0300000000007</v>
      </c>
      <c r="J229" s="7">
        <f t="shared" si="297"/>
        <v>9186.74</v>
      </c>
      <c r="K229" s="7">
        <f t="shared" si="297"/>
        <v>12693.18</v>
      </c>
      <c r="L229" s="7">
        <f t="shared" si="297"/>
        <v>9829.7199999999993</v>
      </c>
      <c r="M229" s="7">
        <f t="shared" si="297"/>
        <v>10864.54</v>
      </c>
      <c r="N229" s="7">
        <f t="shared" si="297"/>
        <v>9483.57</v>
      </c>
      <c r="O229" s="7">
        <f t="shared" si="297"/>
        <v>9149.82</v>
      </c>
      <c r="P229" s="7">
        <f t="shared" si="297"/>
        <v>13892.66</v>
      </c>
      <c r="Q229" s="7">
        <f t="shared" si="297"/>
        <v>10051.25</v>
      </c>
      <c r="R229" s="7">
        <f t="shared" si="297"/>
        <v>9060.5400000000009</v>
      </c>
      <c r="S229" s="7">
        <f t="shared" si="297"/>
        <v>9649.6299999999992</v>
      </c>
      <c r="T229" s="7">
        <f t="shared" si="297"/>
        <v>16362.97</v>
      </c>
      <c r="U229" s="7">
        <f t="shared" si="297"/>
        <v>19103.189999999999</v>
      </c>
      <c r="V229" s="7">
        <f t="shared" si="297"/>
        <v>12344.25</v>
      </c>
      <c r="W229" s="7">
        <f t="shared" si="297"/>
        <v>16682.46</v>
      </c>
      <c r="X229" s="7">
        <f t="shared" si="297"/>
        <v>19258.11</v>
      </c>
      <c r="Y229" s="7">
        <f t="shared" si="297"/>
        <v>9727.23</v>
      </c>
      <c r="Z229" s="7">
        <f t="shared" si="297"/>
        <v>13200.31</v>
      </c>
      <c r="AA229" s="7">
        <f t="shared" si="297"/>
        <v>9295.74</v>
      </c>
      <c r="AB229" s="7">
        <f t="shared" si="297"/>
        <v>9398.14</v>
      </c>
      <c r="AC229" s="7">
        <f t="shared" si="297"/>
        <v>9561.66</v>
      </c>
      <c r="AD229" s="7">
        <f t="shared" si="297"/>
        <v>9341.93</v>
      </c>
      <c r="AE229" s="7">
        <f t="shared" si="297"/>
        <v>17143.66</v>
      </c>
      <c r="AF229" s="7">
        <f t="shared" si="297"/>
        <v>15714.27</v>
      </c>
      <c r="AG229" s="7">
        <f t="shared" si="297"/>
        <v>10322.4</v>
      </c>
      <c r="AH229" s="7">
        <f t="shared" si="297"/>
        <v>9300.73</v>
      </c>
      <c r="AI229" s="7">
        <f t="shared" si="297"/>
        <v>11587.05</v>
      </c>
      <c r="AJ229" s="7">
        <f t="shared" si="297"/>
        <v>16237.93</v>
      </c>
      <c r="AK229" s="7">
        <f t="shared" si="297"/>
        <v>14859.67</v>
      </c>
      <c r="AL229" s="7">
        <f t="shared" si="297"/>
        <v>13058.15</v>
      </c>
      <c r="AM229" s="7">
        <f t="shared" si="297"/>
        <v>10509.9</v>
      </c>
      <c r="AN229" s="7">
        <f t="shared" si="297"/>
        <v>11923.6</v>
      </c>
      <c r="AO229" s="7">
        <f t="shared" si="297"/>
        <v>9171.1</v>
      </c>
      <c r="AP229" s="7">
        <f t="shared" si="297"/>
        <v>9767.44</v>
      </c>
      <c r="AQ229" s="7">
        <f t="shared" si="297"/>
        <v>14507.07</v>
      </c>
      <c r="AR229" s="7">
        <f t="shared" si="297"/>
        <v>9177.68</v>
      </c>
      <c r="AS229" s="7">
        <f t="shared" si="297"/>
        <v>9854.7900000000009</v>
      </c>
      <c r="AT229" s="7">
        <f t="shared" si="297"/>
        <v>9401.1299999999992</v>
      </c>
      <c r="AU229" s="7">
        <f t="shared" si="297"/>
        <v>14064.78</v>
      </c>
      <c r="AV229" s="7">
        <f t="shared" si="297"/>
        <v>13217</v>
      </c>
      <c r="AW229" s="7">
        <f t="shared" si="297"/>
        <v>14007.87</v>
      </c>
      <c r="AX229" s="7">
        <f t="shared" si="297"/>
        <v>20205.669999999998</v>
      </c>
      <c r="AY229" s="7">
        <f t="shared" si="297"/>
        <v>11075.35</v>
      </c>
      <c r="AZ229" s="7">
        <f t="shared" si="297"/>
        <v>9632.42</v>
      </c>
      <c r="BA229" s="7">
        <f t="shared" si="297"/>
        <v>9025.32</v>
      </c>
      <c r="BB229" s="7">
        <f t="shared" si="297"/>
        <v>9024.57</v>
      </c>
      <c r="BC229" s="7">
        <f t="shared" si="297"/>
        <v>9366.92</v>
      </c>
      <c r="BD229" s="7">
        <f t="shared" si="297"/>
        <v>9065.34</v>
      </c>
      <c r="BE229" s="7">
        <f t="shared" si="297"/>
        <v>9680.07</v>
      </c>
      <c r="BF229" s="7">
        <f t="shared" si="297"/>
        <v>9020.2999999999993</v>
      </c>
      <c r="BG229" s="7">
        <f t="shared" si="297"/>
        <v>9899.57</v>
      </c>
      <c r="BH229" s="7">
        <f t="shared" si="297"/>
        <v>10443.44</v>
      </c>
      <c r="BI229" s="7">
        <f t="shared" si="297"/>
        <v>14133.56</v>
      </c>
      <c r="BJ229" s="7">
        <f t="shared" si="297"/>
        <v>9038.8700000000008</v>
      </c>
      <c r="BK229" s="7">
        <f t="shared" si="297"/>
        <v>9095.41</v>
      </c>
      <c r="BL229" s="7">
        <f t="shared" si="297"/>
        <v>15764.52</v>
      </c>
      <c r="BM229" s="7">
        <f t="shared" si="297"/>
        <v>13115.14</v>
      </c>
      <c r="BN229" s="7">
        <f t="shared" si="297"/>
        <v>9027.84</v>
      </c>
      <c r="BO229" s="7">
        <f t="shared" ref="BO229:DZ229" si="298">ROUND(BO227/BO103,2)</f>
        <v>9305.2099999999991</v>
      </c>
      <c r="BP229" s="7">
        <f t="shared" si="298"/>
        <v>15233.91</v>
      </c>
      <c r="BQ229" s="7">
        <f t="shared" si="298"/>
        <v>9760.73</v>
      </c>
      <c r="BR229" s="7">
        <f t="shared" si="298"/>
        <v>9202.93</v>
      </c>
      <c r="BS229" s="7">
        <f t="shared" si="298"/>
        <v>10104.18</v>
      </c>
      <c r="BT229" s="7">
        <f t="shared" si="298"/>
        <v>11194.78</v>
      </c>
      <c r="BU229" s="7">
        <f t="shared" si="298"/>
        <v>11429.08</v>
      </c>
      <c r="BV229" s="7">
        <f t="shared" si="298"/>
        <v>9520.77</v>
      </c>
      <c r="BW229" s="7">
        <f t="shared" si="298"/>
        <v>9355.18</v>
      </c>
      <c r="BX229" s="7">
        <f t="shared" si="298"/>
        <v>19707.14</v>
      </c>
      <c r="BY229" s="7">
        <f t="shared" si="298"/>
        <v>10539.29</v>
      </c>
      <c r="BZ229" s="7">
        <f t="shared" si="298"/>
        <v>14159.97</v>
      </c>
      <c r="CA229" s="7">
        <f t="shared" si="298"/>
        <v>16630.759999999998</v>
      </c>
      <c r="CB229" s="7">
        <f t="shared" si="298"/>
        <v>9289.35</v>
      </c>
      <c r="CC229" s="7">
        <f t="shared" si="298"/>
        <v>14696.47</v>
      </c>
      <c r="CD229" s="7">
        <f t="shared" si="298"/>
        <v>17536.32</v>
      </c>
      <c r="CE229" s="7">
        <f t="shared" si="298"/>
        <v>15863.44</v>
      </c>
      <c r="CF229" s="7">
        <f t="shared" si="298"/>
        <v>15995.38</v>
      </c>
      <c r="CG229" s="7">
        <f t="shared" si="298"/>
        <v>14208.6</v>
      </c>
      <c r="CH229" s="7">
        <f t="shared" si="298"/>
        <v>17605.36</v>
      </c>
      <c r="CI229" s="7">
        <f t="shared" si="298"/>
        <v>9645.73</v>
      </c>
      <c r="CJ229" s="7">
        <f t="shared" si="298"/>
        <v>9909.24</v>
      </c>
      <c r="CK229" s="7">
        <f t="shared" si="298"/>
        <v>9312.17</v>
      </c>
      <c r="CL229" s="7">
        <f t="shared" si="298"/>
        <v>9843.84</v>
      </c>
      <c r="CM229" s="7">
        <f t="shared" si="298"/>
        <v>10429.19</v>
      </c>
      <c r="CN229" s="7">
        <f t="shared" si="298"/>
        <v>9019.3799999999992</v>
      </c>
      <c r="CO229" s="7">
        <f t="shared" si="298"/>
        <v>9024.9500000000007</v>
      </c>
      <c r="CP229" s="7">
        <f t="shared" si="298"/>
        <v>10016.120000000001</v>
      </c>
      <c r="CQ229" s="7">
        <f t="shared" si="298"/>
        <v>10365.700000000001</v>
      </c>
      <c r="CR229" s="7">
        <f t="shared" si="298"/>
        <v>14627.07</v>
      </c>
      <c r="CS229" s="7">
        <f t="shared" si="298"/>
        <v>11527.76</v>
      </c>
      <c r="CT229" s="7">
        <f t="shared" si="298"/>
        <v>17811.310000000001</v>
      </c>
      <c r="CU229" s="7">
        <f t="shared" si="298"/>
        <v>9008.1</v>
      </c>
      <c r="CV229" s="7">
        <f t="shared" si="298"/>
        <v>17894.7</v>
      </c>
      <c r="CW229" s="7">
        <f t="shared" si="298"/>
        <v>15019.97</v>
      </c>
      <c r="CX229" s="7">
        <f t="shared" si="298"/>
        <v>10466.73</v>
      </c>
      <c r="CY229" s="7">
        <f t="shared" si="298"/>
        <v>19329.23</v>
      </c>
      <c r="CZ229" s="7">
        <f t="shared" si="298"/>
        <v>9149.94</v>
      </c>
      <c r="DA229" s="7">
        <f t="shared" si="298"/>
        <v>14832.64</v>
      </c>
      <c r="DB229" s="7">
        <f t="shared" si="298"/>
        <v>12382.66</v>
      </c>
      <c r="DC229" s="7">
        <f t="shared" si="298"/>
        <v>16395.490000000002</v>
      </c>
      <c r="DD229" s="7">
        <f t="shared" si="298"/>
        <v>16321.75</v>
      </c>
      <c r="DE229" s="7">
        <f t="shared" si="298"/>
        <v>11099.41</v>
      </c>
      <c r="DF229" s="7">
        <f t="shared" si="298"/>
        <v>9025.0300000000007</v>
      </c>
      <c r="DG229" s="7">
        <f t="shared" si="298"/>
        <v>18792.53</v>
      </c>
      <c r="DH229" s="7">
        <f t="shared" si="298"/>
        <v>9026.6299999999992</v>
      </c>
      <c r="DI229" s="7">
        <f t="shared" si="298"/>
        <v>9132.66</v>
      </c>
      <c r="DJ229" s="7">
        <f t="shared" si="298"/>
        <v>10105.33</v>
      </c>
      <c r="DK229" s="7">
        <f t="shared" si="298"/>
        <v>10529.29</v>
      </c>
      <c r="DL229" s="7">
        <f t="shared" si="298"/>
        <v>9447.93</v>
      </c>
      <c r="DM229" s="7">
        <f t="shared" si="298"/>
        <v>14917.38</v>
      </c>
      <c r="DN229" s="7">
        <f t="shared" si="298"/>
        <v>9659.85</v>
      </c>
      <c r="DO229" s="7">
        <f t="shared" si="298"/>
        <v>9344.19</v>
      </c>
      <c r="DP229" s="7">
        <f t="shared" si="298"/>
        <v>15365.05</v>
      </c>
      <c r="DQ229" s="7">
        <f t="shared" si="298"/>
        <v>10054.86</v>
      </c>
      <c r="DR229" s="7">
        <f t="shared" si="298"/>
        <v>9974.7199999999993</v>
      </c>
      <c r="DS229" s="7">
        <f t="shared" si="298"/>
        <v>10386.66</v>
      </c>
      <c r="DT229" s="7">
        <f t="shared" si="298"/>
        <v>16990.43</v>
      </c>
      <c r="DU229" s="7">
        <f t="shared" si="298"/>
        <v>11416.63</v>
      </c>
      <c r="DV229" s="7">
        <f t="shared" si="298"/>
        <v>14372.83</v>
      </c>
      <c r="DW229" s="7">
        <f t="shared" si="298"/>
        <v>12002.29</v>
      </c>
      <c r="DX229" s="7">
        <f t="shared" si="298"/>
        <v>17913.25</v>
      </c>
      <c r="DY229" s="7">
        <f t="shared" si="298"/>
        <v>13138.85</v>
      </c>
      <c r="DZ229" s="7">
        <f t="shared" si="298"/>
        <v>10268.73</v>
      </c>
      <c r="EA229" s="7">
        <f t="shared" ref="EA229:FX229" si="299">ROUND(EA227/EA103,2)</f>
        <v>10583.61</v>
      </c>
      <c r="EB229" s="7">
        <f t="shared" si="299"/>
        <v>10174.99</v>
      </c>
      <c r="EC229" s="7">
        <f t="shared" si="299"/>
        <v>11626.43</v>
      </c>
      <c r="ED229" s="7">
        <f t="shared" si="299"/>
        <v>12286.99</v>
      </c>
      <c r="EE229" s="7">
        <f t="shared" si="299"/>
        <v>15188.46</v>
      </c>
      <c r="EF229" s="7">
        <f t="shared" si="299"/>
        <v>9535.68</v>
      </c>
      <c r="EG229" s="7">
        <f t="shared" si="299"/>
        <v>12006.18</v>
      </c>
      <c r="EH229" s="7">
        <f t="shared" si="299"/>
        <v>12876.75</v>
      </c>
      <c r="EI229" s="7">
        <f t="shared" si="299"/>
        <v>9688.4699999999993</v>
      </c>
      <c r="EJ229" s="7">
        <f t="shared" si="299"/>
        <v>9018.02</v>
      </c>
      <c r="EK229" s="7">
        <f t="shared" si="299"/>
        <v>9802.24</v>
      </c>
      <c r="EL229" s="7">
        <f t="shared" si="299"/>
        <v>10070.120000000001</v>
      </c>
      <c r="EM229" s="7">
        <f t="shared" si="299"/>
        <v>10648.87</v>
      </c>
      <c r="EN229" s="7">
        <f t="shared" si="299"/>
        <v>9707.0499999999993</v>
      </c>
      <c r="EO229" s="7">
        <f t="shared" si="299"/>
        <v>11410.15</v>
      </c>
      <c r="EP229" s="7">
        <f t="shared" si="299"/>
        <v>11831.6</v>
      </c>
      <c r="EQ229" s="7">
        <f t="shared" si="299"/>
        <v>9411</v>
      </c>
      <c r="ER229" s="7">
        <f t="shared" si="299"/>
        <v>13154.09</v>
      </c>
      <c r="ES229" s="7">
        <f t="shared" si="299"/>
        <v>16354.82</v>
      </c>
      <c r="ET229" s="7">
        <f t="shared" si="299"/>
        <v>16333.69</v>
      </c>
      <c r="EU229" s="7">
        <f t="shared" si="299"/>
        <v>10873.19</v>
      </c>
      <c r="EV229" s="7">
        <f t="shared" si="299"/>
        <v>19598.599999999999</v>
      </c>
      <c r="EW229" s="7">
        <f t="shared" si="299"/>
        <v>12609.5</v>
      </c>
      <c r="EX229" s="7">
        <f t="shared" si="299"/>
        <v>16026.99</v>
      </c>
      <c r="EY229" s="7">
        <f t="shared" si="299"/>
        <v>9280.2800000000007</v>
      </c>
      <c r="EZ229" s="7">
        <f t="shared" si="299"/>
        <v>16586.490000000002</v>
      </c>
      <c r="FA229" s="7">
        <f t="shared" si="299"/>
        <v>9866.18</v>
      </c>
      <c r="FB229" s="7">
        <f t="shared" si="299"/>
        <v>12090.24</v>
      </c>
      <c r="FC229" s="7">
        <f t="shared" si="299"/>
        <v>9174.19</v>
      </c>
      <c r="FD229" s="7">
        <f t="shared" si="299"/>
        <v>11213.41</v>
      </c>
      <c r="FE229" s="7">
        <f t="shared" si="299"/>
        <v>18214.96</v>
      </c>
      <c r="FF229" s="7">
        <f t="shared" si="299"/>
        <v>14574.93</v>
      </c>
      <c r="FG229" s="7">
        <f t="shared" si="299"/>
        <v>17252.560000000001</v>
      </c>
      <c r="FH229" s="7">
        <f t="shared" si="299"/>
        <v>18452.150000000001</v>
      </c>
      <c r="FI229" s="7">
        <f t="shared" si="299"/>
        <v>9442.31</v>
      </c>
      <c r="FJ229" s="7">
        <f t="shared" si="299"/>
        <v>9045.23</v>
      </c>
      <c r="FK229" s="7">
        <f t="shared" si="299"/>
        <v>9171.66</v>
      </c>
      <c r="FL229" s="7">
        <f t="shared" si="299"/>
        <v>9011.5</v>
      </c>
      <c r="FM229" s="7">
        <f t="shared" si="299"/>
        <v>9024.67</v>
      </c>
      <c r="FN229" s="7">
        <f t="shared" si="299"/>
        <v>9377.51</v>
      </c>
      <c r="FO229" s="7">
        <f t="shared" si="299"/>
        <v>9662.74</v>
      </c>
      <c r="FP229" s="7">
        <f t="shared" si="299"/>
        <v>9591.6</v>
      </c>
      <c r="FQ229" s="7">
        <f t="shared" si="299"/>
        <v>9590.9599999999991</v>
      </c>
      <c r="FR229" s="7">
        <f t="shared" si="299"/>
        <v>15888.6</v>
      </c>
      <c r="FS229" s="7">
        <f t="shared" si="299"/>
        <v>14782.37</v>
      </c>
      <c r="FT229" s="7">
        <f t="shared" si="299"/>
        <v>19407.07</v>
      </c>
      <c r="FU229" s="7">
        <f t="shared" si="299"/>
        <v>10454.86</v>
      </c>
      <c r="FV229" s="7">
        <f t="shared" si="299"/>
        <v>10040.219999999999</v>
      </c>
      <c r="FW229" s="7">
        <f t="shared" si="299"/>
        <v>15518.38</v>
      </c>
      <c r="FX229" s="7">
        <f t="shared" si="299"/>
        <v>20575.16</v>
      </c>
      <c r="FY229" s="7"/>
      <c r="FZ229" s="7">
        <f>FZ227/FZ103</f>
        <v>9486.3802651219739</v>
      </c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</row>
    <row r="230" spans="1:195" x14ac:dyDescent="0.2">
      <c r="A230" s="7"/>
      <c r="B230" s="7" t="s">
        <v>774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>
        <f>DK227-DK216</f>
        <v>4917179.59</v>
      </c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</row>
    <row r="231" spans="1:195" x14ac:dyDescent="0.2">
      <c r="A231" s="6" t="s">
        <v>602</v>
      </c>
      <c r="B231" s="7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  <c r="BJ231" s="86"/>
      <c r="BK231" s="86"/>
      <c r="BL231" s="86"/>
      <c r="BM231" s="86"/>
      <c r="BN231" s="86"/>
      <c r="BO231" s="86"/>
      <c r="BP231" s="86"/>
      <c r="BQ231" s="86"/>
      <c r="BR231" s="86"/>
      <c r="BS231" s="86"/>
      <c r="BT231" s="86"/>
      <c r="BU231" s="86"/>
      <c r="BV231" s="86"/>
      <c r="BW231" s="86"/>
      <c r="BX231" s="86"/>
      <c r="BY231" s="86"/>
      <c r="BZ231" s="86"/>
      <c r="CA231" s="86"/>
      <c r="CB231" s="86"/>
      <c r="CC231" s="86"/>
      <c r="CD231" s="86"/>
      <c r="CE231" s="86"/>
      <c r="CF231" s="86"/>
      <c r="CG231" s="86"/>
      <c r="CH231" s="86"/>
      <c r="CI231" s="86"/>
      <c r="CJ231" s="86"/>
      <c r="CK231" s="86"/>
      <c r="CL231" s="86"/>
      <c r="CM231" s="86"/>
      <c r="CN231" s="86"/>
      <c r="CO231" s="86"/>
      <c r="CP231" s="86"/>
      <c r="CQ231" s="86"/>
      <c r="CR231" s="86"/>
      <c r="CS231" s="86"/>
      <c r="CT231" s="86"/>
      <c r="CU231" s="86"/>
      <c r="CV231" s="86"/>
      <c r="CW231" s="86"/>
      <c r="CX231" s="86"/>
      <c r="CY231" s="86"/>
      <c r="CZ231" s="86"/>
      <c r="DA231" s="86"/>
      <c r="DB231" s="86"/>
      <c r="DC231" s="86"/>
      <c r="DD231" s="86"/>
      <c r="DE231" s="86"/>
      <c r="DF231" s="86"/>
      <c r="DG231" s="86"/>
      <c r="DH231" s="86"/>
      <c r="DI231" s="86"/>
      <c r="DJ231" s="86"/>
      <c r="DK231" s="86"/>
      <c r="DL231" s="86"/>
      <c r="DM231" s="86"/>
      <c r="DN231" s="86"/>
      <c r="DO231" s="86"/>
      <c r="DP231" s="86"/>
      <c r="DQ231" s="86"/>
      <c r="DR231" s="86"/>
      <c r="DS231" s="86"/>
      <c r="DT231" s="86"/>
      <c r="DU231" s="86"/>
      <c r="DV231" s="86"/>
      <c r="DW231" s="86"/>
      <c r="DX231" s="86"/>
      <c r="DY231" s="86"/>
      <c r="DZ231" s="86"/>
      <c r="EA231" s="86"/>
      <c r="EB231" s="86"/>
      <c r="EC231" s="86"/>
      <c r="ED231" s="86"/>
      <c r="EE231" s="86"/>
      <c r="EF231" s="86"/>
      <c r="EG231" s="86"/>
      <c r="EH231" s="86"/>
      <c r="EI231" s="86"/>
      <c r="EJ231" s="86"/>
      <c r="EK231" s="86"/>
      <c r="EL231" s="86"/>
      <c r="EM231" s="86"/>
      <c r="EN231" s="86"/>
      <c r="EO231" s="86"/>
      <c r="EP231" s="86"/>
      <c r="EQ231" s="86"/>
      <c r="ER231" s="86"/>
      <c r="ES231" s="86"/>
      <c r="ET231" s="86"/>
      <c r="EU231" s="86"/>
      <c r="EV231" s="86"/>
      <c r="EW231" s="86"/>
      <c r="EX231" s="86"/>
      <c r="EY231" s="86"/>
      <c r="EZ231" s="86"/>
      <c r="FA231" s="86"/>
      <c r="FB231" s="86"/>
      <c r="FC231" s="86"/>
      <c r="FD231" s="86"/>
      <c r="FE231" s="86"/>
      <c r="FF231" s="86"/>
      <c r="FG231" s="86"/>
      <c r="FH231" s="86"/>
      <c r="FI231" s="86"/>
      <c r="FJ231" s="86"/>
      <c r="FK231" s="86"/>
      <c r="FL231" s="86"/>
      <c r="FM231" s="86"/>
      <c r="FN231" s="86"/>
      <c r="FO231" s="86"/>
      <c r="FP231" s="86"/>
      <c r="FQ231" s="86"/>
      <c r="FR231" s="86"/>
      <c r="FS231" s="86"/>
      <c r="FT231" s="86"/>
      <c r="FU231" s="86"/>
      <c r="FV231" s="86"/>
      <c r="FW231" s="86"/>
      <c r="FX231" s="86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</row>
    <row r="232" spans="1:195" ht="31.5" x14ac:dyDescent="0.25">
      <c r="A232" s="6" t="s">
        <v>602</v>
      </c>
      <c r="B232" s="96" t="s">
        <v>775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</row>
    <row r="233" spans="1:195" x14ac:dyDescent="0.2">
      <c r="A233" s="6" t="s">
        <v>776</v>
      </c>
      <c r="B233" s="7" t="s">
        <v>777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86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</row>
    <row r="234" spans="1:195" x14ac:dyDescent="0.2">
      <c r="A234" s="7"/>
      <c r="B234" s="7" t="s">
        <v>778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>
        <f>SUM(C232:FX232)</f>
        <v>0</v>
      </c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</row>
    <row r="235" spans="1:195" x14ac:dyDescent="0.2">
      <c r="A235" s="94" t="s">
        <v>779</v>
      </c>
      <c r="B235" s="95" t="s">
        <v>780</v>
      </c>
      <c r="C235" s="7">
        <f t="shared" ref="C235:BN235" si="300">IF((AND(C$201=C$227,C$73&lt;&gt;888888888.88))=TRUE(),C222,0)</f>
        <v>83155437.337997809</v>
      </c>
      <c r="D235" s="7">
        <f t="shared" si="300"/>
        <v>392739172.84560287</v>
      </c>
      <c r="E235" s="7">
        <f t="shared" si="300"/>
        <v>69438404.308149397</v>
      </c>
      <c r="F235" s="7">
        <f t="shared" si="300"/>
        <v>190271336.1509608</v>
      </c>
      <c r="G235" s="7">
        <f t="shared" si="300"/>
        <v>12037010.891053921</v>
      </c>
      <c r="H235" s="7">
        <f t="shared" si="300"/>
        <v>10908210.70035921</v>
      </c>
      <c r="I235" s="7">
        <f t="shared" si="300"/>
        <v>96281951.702879891</v>
      </c>
      <c r="J235" s="7">
        <f t="shared" si="300"/>
        <v>0</v>
      </c>
      <c r="K235" s="7">
        <f t="shared" si="300"/>
        <v>3518630.1269468805</v>
      </c>
      <c r="L235" s="7">
        <f t="shared" si="300"/>
        <v>24276937.668537308</v>
      </c>
      <c r="M235" s="7">
        <f t="shared" si="300"/>
        <v>13947292.570286008</v>
      </c>
      <c r="N235" s="7">
        <f t="shared" si="300"/>
        <v>513562801.11725539</v>
      </c>
      <c r="O235" s="7">
        <f t="shared" si="300"/>
        <v>0</v>
      </c>
      <c r="P235" s="7">
        <f t="shared" si="300"/>
        <v>0</v>
      </c>
      <c r="Q235" s="7">
        <f t="shared" si="300"/>
        <v>401902386.76427346</v>
      </c>
      <c r="R235" s="7">
        <f t="shared" si="300"/>
        <v>44499622.229328223</v>
      </c>
      <c r="S235" s="7">
        <f t="shared" si="300"/>
        <v>16427084.546157384</v>
      </c>
      <c r="T235" s="7">
        <f t="shared" si="300"/>
        <v>2457281.7638084413</v>
      </c>
      <c r="U235" s="7">
        <f t="shared" si="300"/>
        <v>1180095.73</v>
      </c>
      <c r="V235" s="7">
        <f t="shared" si="300"/>
        <v>3537660.61</v>
      </c>
      <c r="W235" s="7">
        <f t="shared" si="300"/>
        <v>2481448.9609909062</v>
      </c>
      <c r="X235" s="7">
        <f t="shared" si="300"/>
        <v>0</v>
      </c>
      <c r="Y235" s="7">
        <f t="shared" si="300"/>
        <v>7938892.0299999993</v>
      </c>
      <c r="Z235" s="7">
        <f t="shared" si="300"/>
        <v>3146326.5962746427</v>
      </c>
      <c r="AA235" s="7">
        <f t="shared" si="300"/>
        <v>291301435.06702155</v>
      </c>
      <c r="AB235" s="7">
        <f t="shared" si="300"/>
        <v>278834729.23411024</v>
      </c>
      <c r="AC235" s="7">
        <f t="shared" si="300"/>
        <v>0</v>
      </c>
      <c r="AD235" s="7">
        <f t="shared" si="300"/>
        <v>13238128.844949424</v>
      </c>
      <c r="AE235" s="7">
        <f t="shared" si="300"/>
        <v>1780533.37</v>
      </c>
      <c r="AF235" s="7">
        <f t="shared" si="300"/>
        <v>2803924.9861974749</v>
      </c>
      <c r="AG235" s="7">
        <f t="shared" si="300"/>
        <v>7129047.3924033092</v>
      </c>
      <c r="AH235" s="7">
        <f t="shared" si="300"/>
        <v>10143439.619999999</v>
      </c>
      <c r="AI235" s="7">
        <f t="shared" si="300"/>
        <v>4198394.22</v>
      </c>
      <c r="AJ235" s="7">
        <f t="shared" si="300"/>
        <v>2733243.6553104981</v>
      </c>
      <c r="AK235" s="7">
        <f t="shared" si="300"/>
        <v>3226555.1569260522</v>
      </c>
      <c r="AL235" s="7">
        <f t="shared" si="300"/>
        <v>0</v>
      </c>
      <c r="AM235" s="7">
        <f t="shared" si="300"/>
        <v>4766144.24</v>
      </c>
      <c r="AN235" s="7">
        <f t="shared" si="300"/>
        <v>4279646.97</v>
      </c>
      <c r="AO235" s="7">
        <f t="shared" si="300"/>
        <v>0</v>
      </c>
      <c r="AP235" s="7">
        <f t="shared" si="300"/>
        <v>890052632.69440675</v>
      </c>
      <c r="AQ235" s="7">
        <f t="shared" si="300"/>
        <v>0</v>
      </c>
      <c r="AR235" s="7">
        <f t="shared" si="300"/>
        <v>606357472.06004322</v>
      </c>
      <c r="AS235" s="7">
        <f t="shared" si="300"/>
        <v>69475958.427842557</v>
      </c>
      <c r="AT235" s="7">
        <f t="shared" si="300"/>
        <v>21230185.15242717</v>
      </c>
      <c r="AU235" s="7">
        <f t="shared" si="300"/>
        <v>0</v>
      </c>
      <c r="AV235" s="7">
        <f t="shared" si="300"/>
        <v>4146805.5816318141</v>
      </c>
      <c r="AW235" s="7">
        <f t="shared" si="300"/>
        <v>0</v>
      </c>
      <c r="AX235" s="7">
        <f t="shared" si="300"/>
        <v>1520842.1828952122</v>
      </c>
      <c r="AY235" s="7">
        <f t="shared" si="300"/>
        <v>5015868.9693517694</v>
      </c>
      <c r="AZ235" s="7">
        <f t="shared" si="300"/>
        <v>0</v>
      </c>
      <c r="BA235" s="7">
        <f t="shared" si="300"/>
        <v>83401327.849999994</v>
      </c>
      <c r="BB235" s="7">
        <f t="shared" si="300"/>
        <v>74756426.348411947</v>
      </c>
      <c r="BC235" s="7">
        <f t="shared" si="300"/>
        <v>275929937.27737164</v>
      </c>
      <c r="BD235" s="7">
        <f t="shared" si="300"/>
        <v>0</v>
      </c>
      <c r="BE235" s="7">
        <f t="shared" si="300"/>
        <v>13270728.719872601</v>
      </c>
      <c r="BF235" s="7">
        <f t="shared" si="300"/>
        <v>230698271.84</v>
      </c>
      <c r="BG235" s="7">
        <f t="shared" si="300"/>
        <v>0</v>
      </c>
      <c r="BH235" s="7">
        <f t="shared" si="300"/>
        <v>0</v>
      </c>
      <c r="BI235" s="7">
        <f t="shared" si="300"/>
        <v>0</v>
      </c>
      <c r="BJ235" s="7">
        <f t="shared" si="300"/>
        <v>58128583.260566868</v>
      </c>
      <c r="BK235" s="7">
        <f t="shared" si="300"/>
        <v>257059165.10029522</v>
      </c>
      <c r="BL235" s="7">
        <f t="shared" si="300"/>
        <v>2836906.0390039217</v>
      </c>
      <c r="BM235" s="7">
        <f t="shared" si="300"/>
        <v>0</v>
      </c>
      <c r="BN235" s="7">
        <f t="shared" si="300"/>
        <v>32365876.280000001</v>
      </c>
      <c r="BO235" s="7">
        <f t="shared" ref="BO235:DZ235" si="301">IF((AND(BO$201=BO$227,BO$73&lt;&gt;888888888.88))=TRUE(),BO222,0)</f>
        <v>12933824.82104267</v>
      </c>
      <c r="BP235" s="7">
        <f t="shared" si="301"/>
        <v>3170861.6599999997</v>
      </c>
      <c r="BQ235" s="7">
        <f t="shared" si="301"/>
        <v>61817068.775117874</v>
      </c>
      <c r="BR235" s="7">
        <f t="shared" si="301"/>
        <v>43591463.374215551</v>
      </c>
      <c r="BS235" s="7">
        <f t="shared" si="301"/>
        <v>12599488.198836811</v>
      </c>
      <c r="BT235" s="7">
        <f t="shared" si="301"/>
        <v>4956095.1420728285</v>
      </c>
      <c r="BU235" s="7">
        <f t="shared" si="301"/>
        <v>4943745.8855708446</v>
      </c>
      <c r="BV235" s="7">
        <f t="shared" si="301"/>
        <v>12497170.982093973</v>
      </c>
      <c r="BW235" s="7">
        <f t="shared" si="301"/>
        <v>19194154.068117045</v>
      </c>
      <c r="BX235" s="7">
        <f t="shared" si="301"/>
        <v>1520148.8599999999</v>
      </c>
      <c r="BY235" s="7">
        <f t="shared" si="301"/>
        <v>0</v>
      </c>
      <c r="BZ235" s="7">
        <f t="shared" si="301"/>
        <v>3039265.88</v>
      </c>
      <c r="CA235" s="7">
        <f t="shared" si="301"/>
        <v>2732547.6588673098</v>
      </c>
      <c r="CB235" s="7">
        <f t="shared" si="301"/>
        <v>760521731.32268989</v>
      </c>
      <c r="CC235" s="7">
        <f t="shared" si="301"/>
        <v>2855957.52</v>
      </c>
      <c r="CD235" s="7">
        <f t="shared" si="301"/>
        <v>0</v>
      </c>
      <c r="CE235" s="7">
        <f t="shared" si="301"/>
        <v>2388953.8700187281</v>
      </c>
      <c r="CF235" s="7">
        <f t="shared" si="301"/>
        <v>2319715.25</v>
      </c>
      <c r="CG235" s="7">
        <f t="shared" si="301"/>
        <v>3122518.5671983762</v>
      </c>
      <c r="CH235" s="7">
        <f t="shared" si="301"/>
        <v>1979781.1810506799</v>
      </c>
      <c r="CI235" s="7">
        <f t="shared" si="301"/>
        <v>7213306.2290925244</v>
      </c>
      <c r="CJ235" s="7">
        <f t="shared" si="301"/>
        <v>10036200.600888636</v>
      </c>
      <c r="CK235" s="7">
        <f t="shared" si="301"/>
        <v>0</v>
      </c>
      <c r="CL235" s="7">
        <f t="shared" si="301"/>
        <v>13658510.799167057</v>
      </c>
      <c r="CM235" s="7">
        <f t="shared" si="301"/>
        <v>0</v>
      </c>
      <c r="CN235" s="7">
        <f t="shared" si="301"/>
        <v>295578069.79000002</v>
      </c>
      <c r="CO235" s="7">
        <f t="shared" si="301"/>
        <v>137378714.09</v>
      </c>
      <c r="CP235" s="7">
        <f t="shared" si="301"/>
        <v>10706367.227996888</v>
      </c>
      <c r="CQ235" s="7">
        <f t="shared" si="301"/>
        <v>0</v>
      </c>
      <c r="CR235" s="7">
        <f t="shared" si="301"/>
        <v>0</v>
      </c>
      <c r="CS235" s="7">
        <f t="shared" si="301"/>
        <v>4139276.6672895611</v>
      </c>
      <c r="CT235" s="7">
        <f t="shared" si="301"/>
        <v>1960259.4157385537</v>
      </c>
      <c r="CU235" s="7">
        <f t="shared" si="301"/>
        <v>4521368.4209350925</v>
      </c>
      <c r="CV235" s="7">
        <f t="shared" si="301"/>
        <v>0</v>
      </c>
      <c r="CW235" s="7">
        <f t="shared" si="301"/>
        <v>3016839.7220948325</v>
      </c>
      <c r="CX235" s="7">
        <f t="shared" si="301"/>
        <v>5001262.1531228796</v>
      </c>
      <c r="CY235" s="7">
        <f t="shared" si="301"/>
        <v>975112.76</v>
      </c>
      <c r="CZ235" s="7">
        <f t="shared" si="301"/>
        <v>19413013.539894905</v>
      </c>
      <c r="DA235" s="7">
        <f t="shared" si="301"/>
        <v>0</v>
      </c>
      <c r="DB235" s="7">
        <f t="shared" si="301"/>
        <v>3900545.6976272641</v>
      </c>
      <c r="DC235" s="7">
        <f t="shared" si="301"/>
        <v>2534882.6700000004</v>
      </c>
      <c r="DD235" s="7">
        <f t="shared" si="301"/>
        <v>2680528.7810367309</v>
      </c>
      <c r="DE235" s="7">
        <f t="shared" si="301"/>
        <v>4314642.13</v>
      </c>
      <c r="DF235" s="7">
        <f t="shared" si="301"/>
        <v>198794932.87</v>
      </c>
      <c r="DG235" s="7">
        <f t="shared" si="301"/>
        <v>1685618.14</v>
      </c>
      <c r="DH235" s="7">
        <f t="shared" si="301"/>
        <v>18845935.329999998</v>
      </c>
      <c r="DI235" s="7">
        <f t="shared" si="301"/>
        <v>25101322.625469357</v>
      </c>
      <c r="DJ235" s="7">
        <f t="shared" si="301"/>
        <v>0</v>
      </c>
      <c r="DK235" s="7">
        <f t="shared" si="301"/>
        <v>5041332.72</v>
      </c>
      <c r="DL235" s="7">
        <f t="shared" si="301"/>
        <v>56273769.385131337</v>
      </c>
      <c r="DM235" s="7">
        <f t="shared" si="301"/>
        <v>3933281.67</v>
      </c>
      <c r="DN235" s="7">
        <f t="shared" si="301"/>
        <v>13884478.94781878</v>
      </c>
      <c r="DO235" s="7">
        <f t="shared" si="301"/>
        <v>30820663.166643724</v>
      </c>
      <c r="DP235" s="7">
        <f t="shared" si="301"/>
        <v>0</v>
      </c>
      <c r="DQ235" s="7">
        <f t="shared" si="301"/>
        <v>8041907.3280012319</v>
      </c>
      <c r="DR235" s="7">
        <f t="shared" si="301"/>
        <v>14574563.57460184</v>
      </c>
      <c r="DS235" s="7">
        <f t="shared" si="301"/>
        <v>8375411.1083466299</v>
      </c>
      <c r="DT235" s="7">
        <f t="shared" si="301"/>
        <v>2778482.4097096352</v>
      </c>
      <c r="DU235" s="7">
        <f t="shared" si="301"/>
        <v>4438817.4148377366</v>
      </c>
      <c r="DV235" s="7">
        <f t="shared" si="301"/>
        <v>3248408.4306016346</v>
      </c>
      <c r="DW235" s="7">
        <f t="shared" si="301"/>
        <v>4058537.54</v>
      </c>
      <c r="DX235" s="7">
        <f t="shared" si="301"/>
        <v>3195397.1703654216</v>
      </c>
      <c r="DY235" s="7">
        <f t="shared" si="301"/>
        <v>4319368.6887728395</v>
      </c>
      <c r="DZ235" s="7">
        <f t="shared" si="301"/>
        <v>8390155.021630723</v>
      </c>
      <c r="EA235" s="7">
        <f t="shared" ref="EA235:FX235" si="302">IF((AND(EA$201=EA$227,EA$73&lt;&gt;888888888.88))=TRUE(),EA222,0)</f>
        <v>6541555.7872849125</v>
      </c>
      <c r="EB235" s="7">
        <f t="shared" si="302"/>
        <v>6219291.6005600244</v>
      </c>
      <c r="EC235" s="7">
        <f t="shared" si="302"/>
        <v>3768486.6403303179</v>
      </c>
      <c r="ED235" s="7">
        <f t="shared" si="302"/>
        <v>20394371.455400493</v>
      </c>
      <c r="EE235" s="7">
        <f t="shared" si="302"/>
        <v>2920853.0337449471</v>
      </c>
      <c r="EF235" s="7">
        <f t="shared" si="302"/>
        <v>14859831.588316115</v>
      </c>
      <c r="EG235" s="7">
        <f t="shared" si="302"/>
        <v>3511280.9567456818</v>
      </c>
      <c r="EH235" s="7">
        <f t="shared" si="302"/>
        <v>3334487.4270608574</v>
      </c>
      <c r="EI235" s="7">
        <f t="shared" si="302"/>
        <v>153063817.42885366</v>
      </c>
      <c r="EJ235" s="7">
        <f t="shared" si="302"/>
        <v>91698354</v>
      </c>
      <c r="EK235" s="7">
        <f t="shared" si="302"/>
        <v>6931949.7666764446</v>
      </c>
      <c r="EL235" s="7">
        <f t="shared" si="302"/>
        <v>4851172.9224254666</v>
      </c>
      <c r="EM235" s="7">
        <f t="shared" si="302"/>
        <v>4603100.1879884843</v>
      </c>
      <c r="EN235" s="7">
        <f t="shared" si="302"/>
        <v>10725664.451308265</v>
      </c>
      <c r="EO235" s="7">
        <f t="shared" si="302"/>
        <v>4140697.04</v>
      </c>
      <c r="EP235" s="7">
        <f t="shared" si="302"/>
        <v>0</v>
      </c>
      <c r="EQ235" s="7">
        <f t="shared" si="302"/>
        <v>0</v>
      </c>
      <c r="ER235" s="7">
        <f t="shared" si="302"/>
        <v>4179839.8051764378</v>
      </c>
      <c r="ES235" s="7">
        <f t="shared" si="302"/>
        <v>0</v>
      </c>
      <c r="ET235" s="7">
        <f t="shared" si="302"/>
        <v>3745637.0367038897</v>
      </c>
      <c r="EU235" s="7">
        <f t="shared" si="302"/>
        <v>6887064.1100000003</v>
      </c>
      <c r="EV235" s="7">
        <f t="shared" si="302"/>
        <v>0</v>
      </c>
      <c r="EW235" s="7">
        <f t="shared" si="302"/>
        <v>11599510.65313472</v>
      </c>
      <c r="EX235" s="7">
        <f t="shared" si="302"/>
        <v>3171271.74</v>
      </c>
      <c r="EY235" s="7">
        <f t="shared" si="302"/>
        <v>7388431.5499999998</v>
      </c>
      <c r="EZ235" s="7">
        <f t="shared" si="302"/>
        <v>2406470.4899999998</v>
      </c>
      <c r="FA235" s="7">
        <f t="shared" si="302"/>
        <v>35497381.631655179</v>
      </c>
      <c r="FB235" s="7">
        <f t="shared" si="302"/>
        <v>4207044.3</v>
      </c>
      <c r="FC235" s="7">
        <f t="shared" si="302"/>
        <v>19420130.767731838</v>
      </c>
      <c r="FD235" s="7">
        <f t="shared" si="302"/>
        <v>0</v>
      </c>
      <c r="FE235" s="7">
        <f t="shared" si="302"/>
        <v>1864728.591184448</v>
      </c>
      <c r="FF235" s="7">
        <f t="shared" si="302"/>
        <v>3251930.96</v>
      </c>
      <c r="FG235" s="7">
        <f t="shared" si="302"/>
        <v>0</v>
      </c>
      <c r="FH235" s="7">
        <f t="shared" si="302"/>
        <v>0</v>
      </c>
      <c r="FI235" s="7">
        <f t="shared" si="302"/>
        <v>17664439.19151416</v>
      </c>
      <c r="FJ235" s="7">
        <f t="shared" si="302"/>
        <v>18717546.42305487</v>
      </c>
      <c r="FK235" s="7">
        <f t="shared" si="302"/>
        <v>23663037.273334511</v>
      </c>
      <c r="FL235" s="7">
        <f t="shared" si="302"/>
        <v>71879080.859999999</v>
      </c>
      <c r="FM235" s="7">
        <f t="shared" si="302"/>
        <v>34149135.780000001</v>
      </c>
      <c r="FN235" s="7">
        <f t="shared" si="302"/>
        <v>218039762.7352342</v>
      </c>
      <c r="FO235" s="7">
        <f t="shared" si="302"/>
        <v>11048982.411657766</v>
      </c>
      <c r="FP235" s="7">
        <f t="shared" si="302"/>
        <v>22842608.882593438</v>
      </c>
      <c r="FQ235" s="7">
        <f t="shared" si="302"/>
        <v>0</v>
      </c>
      <c r="FR235" s="7">
        <f t="shared" si="302"/>
        <v>0</v>
      </c>
      <c r="FS235" s="7">
        <f t="shared" si="302"/>
        <v>3056083.2305471553</v>
      </c>
      <c r="FT235" s="7">
        <f t="shared" si="302"/>
        <v>1373269.73</v>
      </c>
      <c r="FU235" s="7">
        <f t="shared" si="302"/>
        <v>9219990.4022679608</v>
      </c>
      <c r="FV235" s="7">
        <f t="shared" si="302"/>
        <v>7489928.4122529561</v>
      </c>
      <c r="FW235" s="7">
        <f t="shared" si="302"/>
        <v>3044242.5388117144</v>
      </c>
      <c r="FX235" s="7">
        <f t="shared" si="302"/>
        <v>0</v>
      </c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</row>
    <row r="236" spans="1:195" x14ac:dyDescent="0.2">
      <c r="A236" s="95"/>
      <c r="B236" s="95" t="s">
        <v>781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</row>
    <row r="237" spans="1:195" x14ac:dyDescent="0.2">
      <c r="A237" s="6" t="s">
        <v>782</v>
      </c>
      <c r="B237" s="7" t="s">
        <v>783</v>
      </c>
      <c r="C237" s="7">
        <f t="shared" ref="C237:BN237" si="303">IF(C201=C227,C201,0)</f>
        <v>82342761.5</v>
      </c>
      <c r="D237" s="7">
        <f t="shared" si="303"/>
        <v>387691433.85000002</v>
      </c>
      <c r="E237" s="7">
        <f t="shared" si="303"/>
        <v>67041440.229999997</v>
      </c>
      <c r="F237" s="7">
        <f t="shared" si="303"/>
        <v>187807906.38999999</v>
      </c>
      <c r="G237" s="7">
        <f t="shared" si="303"/>
        <v>12029993.560000001</v>
      </c>
      <c r="H237" s="7">
        <f t="shared" si="303"/>
        <v>10799272.42</v>
      </c>
      <c r="I237" s="7">
        <f t="shared" si="303"/>
        <v>92962118.519999996</v>
      </c>
      <c r="J237" s="7">
        <f t="shared" si="303"/>
        <v>0</v>
      </c>
      <c r="K237" s="7">
        <f t="shared" si="303"/>
        <v>3404311.09</v>
      </c>
      <c r="L237" s="7">
        <f t="shared" si="303"/>
        <v>24106405.800000001</v>
      </c>
      <c r="M237" s="7">
        <f t="shared" si="303"/>
        <v>13329700.119999999</v>
      </c>
      <c r="N237" s="7">
        <f t="shared" si="303"/>
        <v>508950050.13</v>
      </c>
      <c r="O237" s="7">
        <f t="shared" si="303"/>
        <v>0</v>
      </c>
      <c r="P237" s="7">
        <f t="shared" si="303"/>
        <v>0</v>
      </c>
      <c r="Q237" s="7">
        <f t="shared" si="303"/>
        <v>391673253.20999998</v>
      </c>
      <c r="R237" s="7">
        <f t="shared" si="303"/>
        <v>44224484.909999996</v>
      </c>
      <c r="S237" s="7">
        <f t="shared" si="303"/>
        <v>16384104.119999999</v>
      </c>
      <c r="T237" s="7">
        <f t="shared" si="303"/>
        <v>2413538.04</v>
      </c>
      <c r="U237" s="7">
        <f t="shared" si="303"/>
        <v>1146191.32</v>
      </c>
      <c r="V237" s="7">
        <f t="shared" si="303"/>
        <v>3467498.85</v>
      </c>
      <c r="W237" s="7">
        <f t="shared" si="303"/>
        <v>2447316.58</v>
      </c>
      <c r="X237" s="7">
        <f t="shared" si="303"/>
        <v>0</v>
      </c>
      <c r="Y237" s="7">
        <f t="shared" si="303"/>
        <v>7819720.8899999997</v>
      </c>
      <c r="Z237" s="7">
        <f t="shared" si="303"/>
        <v>3078311.44</v>
      </c>
      <c r="AA237" s="7">
        <f t="shared" si="303"/>
        <v>288811199.41000003</v>
      </c>
      <c r="AB237" s="7">
        <f t="shared" si="303"/>
        <v>276671750.94</v>
      </c>
      <c r="AC237" s="7">
        <f t="shared" si="303"/>
        <v>0</v>
      </c>
      <c r="AD237" s="7">
        <f t="shared" si="303"/>
        <v>13190810.52</v>
      </c>
      <c r="AE237" s="7">
        <f t="shared" si="303"/>
        <v>1764082.78</v>
      </c>
      <c r="AF237" s="7">
        <f t="shared" si="303"/>
        <v>2797139.57</v>
      </c>
      <c r="AG237" s="7">
        <f t="shared" si="303"/>
        <v>7080131.5300000003</v>
      </c>
      <c r="AH237" s="7">
        <f t="shared" si="303"/>
        <v>9858773.25</v>
      </c>
      <c r="AI237" s="7">
        <f t="shared" si="303"/>
        <v>4124988.52</v>
      </c>
      <c r="AJ237" s="7">
        <f t="shared" si="303"/>
        <v>2630544.75</v>
      </c>
      <c r="AK237" s="7">
        <f t="shared" si="303"/>
        <v>3185913.58</v>
      </c>
      <c r="AL237" s="7">
        <f t="shared" si="303"/>
        <v>0</v>
      </c>
      <c r="AM237" s="7">
        <f t="shared" si="303"/>
        <v>4646425.16</v>
      </c>
      <c r="AN237" s="7">
        <f t="shared" si="303"/>
        <v>4228109.8</v>
      </c>
      <c r="AO237" s="7">
        <f t="shared" si="303"/>
        <v>0</v>
      </c>
      <c r="AP237" s="7">
        <f t="shared" si="303"/>
        <v>873310363.87</v>
      </c>
      <c r="AQ237" s="7">
        <f t="shared" si="303"/>
        <v>0</v>
      </c>
      <c r="AR237" s="7">
        <f t="shared" si="303"/>
        <v>604036509.52999997</v>
      </c>
      <c r="AS237" s="7">
        <f t="shared" si="303"/>
        <v>68652388.510000005</v>
      </c>
      <c r="AT237" s="7">
        <f t="shared" si="303"/>
        <v>21157240.129999999</v>
      </c>
      <c r="AU237" s="7">
        <f t="shared" si="303"/>
        <v>0</v>
      </c>
      <c r="AV237" s="7">
        <f t="shared" si="303"/>
        <v>4103877.86</v>
      </c>
      <c r="AW237" s="7">
        <f t="shared" si="303"/>
        <v>0</v>
      </c>
      <c r="AX237" s="7">
        <f t="shared" si="303"/>
        <v>1505322.54</v>
      </c>
      <c r="AY237" s="7">
        <f t="shared" si="303"/>
        <v>4932960.78</v>
      </c>
      <c r="AZ237" s="7">
        <f t="shared" si="303"/>
        <v>0</v>
      </c>
      <c r="BA237" s="7">
        <f t="shared" si="303"/>
        <v>83033829.530000001</v>
      </c>
      <c r="BB237" s="7">
        <f t="shared" si="303"/>
        <v>73848061.310000002</v>
      </c>
      <c r="BC237" s="7">
        <f t="shared" si="303"/>
        <v>274540681.5</v>
      </c>
      <c r="BD237" s="7">
        <f t="shared" si="303"/>
        <v>0</v>
      </c>
      <c r="BE237" s="7">
        <f t="shared" si="303"/>
        <v>13264605.16</v>
      </c>
      <c r="BF237" s="7">
        <f t="shared" si="303"/>
        <v>229973333.94999999</v>
      </c>
      <c r="BG237" s="7">
        <f t="shared" si="303"/>
        <v>0</v>
      </c>
      <c r="BH237" s="7">
        <f t="shared" si="303"/>
        <v>0</v>
      </c>
      <c r="BI237" s="7">
        <f t="shared" si="303"/>
        <v>0</v>
      </c>
      <c r="BJ237" s="7">
        <f t="shared" si="303"/>
        <v>57928307.57</v>
      </c>
      <c r="BK237" s="7">
        <f t="shared" si="303"/>
        <v>255682034.81999999</v>
      </c>
      <c r="BL237" s="7">
        <f t="shared" si="303"/>
        <v>2776131.43</v>
      </c>
      <c r="BM237" s="7">
        <f t="shared" si="303"/>
        <v>0</v>
      </c>
      <c r="BN237" s="7">
        <f t="shared" si="303"/>
        <v>32234794.510000002</v>
      </c>
      <c r="BO237" s="7">
        <f t="shared" ref="BO237:DZ237" si="304">IF(BO201=BO227,BO201,0)</f>
        <v>12870036.52</v>
      </c>
      <c r="BP237" s="7">
        <f t="shared" si="304"/>
        <v>3121428.71</v>
      </c>
      <c r="BQ237" s="7">
        <f t="shared" si="304"/>
        <v>60315431.939999998</v>
      </c>
      <c r="BR237" s="7">
        <f t="shared" si="304"/>
        <v>43231662.609999999</v>
      </c>
      <c r="BS237" s="7">
        <f t="shared" si="304"/>
        <v>12166444.220000001</v>
      </c>
      <c r="BT237" s="7">
        <f t="shared" si="304"/>
        <v>4915629.17</v>
      </c>
      <c r="BU237" s="7">
        <f t="shared" si="304"/>
        <v>4820786.12</v>
      </c>
      <c r="BV237" s="7">
        <f t="shared" si="304"/>
        <v>12349393.970000001</v>
      </c>
      <c r="BW237" s="7">
        <f t="shared" si="304"/>
        <v>19145370.579999998</v>
      </c>
      <c r="BX237" s="7">
        <f t="shared" si="304"/>
        <v>1474094.24</v>
      </c>
      <c r="BY237" s="7">
        <f t="shared" si="304"/>
        <v>0</v>
      </c>
      <c r="BZ237" s="7">
        <f t="shared" si="304"/>
        <v>2983506.56</v>
      </c>
      <c r="CA237" s="7">
        <f t="shared" si="304"/>
        <v>2687531.62</v>
      </c>
      <c r="CB237" s="7">
        <f t="shared" si="304"/>
        <v>757037390.94000006</v>
      </c>
      <c r="CC237" s="7">
        <f t="shared" si="304"/>
        <v>2821722.49</v>
      </c>
      <c r="CD237" s="7">
        <f t="shared" si="304"/>
        <v>0</v>
      </c>
      <c r="CE237" s="7">
        <f t="shared" si="304"/>
        <v>2360479.69</v>
      </c>
      <c r="CF237" s="7">
        <f t="shared" si="304"/>
        <v>2311333</v>
      </c>
      <c r="CG237" s="7">
        <f t="shared" si="304"/>
        <v>3069058.52</v>
      </c>
      <c r="CH237" s="7">
        <f t="shared" si="304"/>
        <v>1940110.67</v>
      </c>
      <c r="CI237" s="7">
        <f t="shared" si="304"/>
        <v>6909236.2800000003</v>
      </c>
      <c r="CJ237" s="7">
        <f t="shared" si="304"/>
        <v>9783397.2300000004</v>
      </c>
      <c r="CK237" s="7">
        <f t="shared" si="304"/>
        <v>0</v>
      </c>
      <c r="CL237" s="7">
        <f t="shared" si="304"/>
        <v>13565792.310000001</v>
      </c>
      <c r="CM237" s="7">
        <f t="shared" si="304"/>
        <v>0</v>
      </c>
      <c r="CN237" s="7">
        <f t="shared" si="304"/>
        <v>294283566.13</v>
      </c>
      <c r="CO237" s="7">
        <f t="shared" si="304"/>
        <v>136774027.88</v>
      </c>
      <c r="CP237" s="7">
        <f t="shared" si="304"/>
        <v>10651139.91</v>
      </c>
      <c r="CQ237" s="7">
        <f t="shared" si="304"/>
        <v>0</v>
      </c>
      <c r="CR237" s="7">
        <f t="shared" si="304"/>
        <v>0</v>
      </c>
      <c r="CS237" s="7">
        <f t="shared" si="304"/>
        <v>4042786.21</v>
      </c>
      <c r="CT237" s="7">
        <f t="shared" si="304"/>
        <v>1920059.56</v>
      </c>
      <c r="CU237" s="7">
        <f t="shared" si="304"/>
        <v>4513058.58</v>
      </c>
      <c r="CV237" s="7">
        <f t="shared" si="304"/>
        <v>0</v>
      </c>
      <c r="CW237" s="7">
        <f t="shared" si="304"/>
        <v>2976958.32</v>
      </c>
      <c r="CX237" s="7">
        <f t="shared" si="304"/>
        <v>4962276.13</v>
      </c>
      <c r="CY237" s="7">
        <f t="shared" si="304"/>
        <v>966461.49</v>
      </c>
      <c r="CZ237" s="7">
        <f t="shared" si="304"/>
        <v>18901027.34</v>
      </c>
      <c r="DA237" s="7">
        <f t="shared" si="304"/>
        <v>0</v>
      </c>
      <c r="DB237" s="7">
        <f t="shared" si="304"/>
        <v>3857197.23</v>
      </c>
      <c r="DC237" s="7">
        <f t="shared" si="304"/>
        <v>2505230.67</v>
      </c>
      <c r="DD237" s="7">
        <f t="shared" si="304"/>
        <v>2668606.38</v>
      </c>
      <c r="DE237" s="7">
        <f t="shared" si="304"/>
        <v>4239973.58</v>
      </c>
      <c r="DF237" s="7">
        <f t="shared" si="304"/>
        <v>197917971.77000001</v>
      </c>
      <c r="DG237" s="7">
        <f t="shared" si="304"/>
        <v>1659380.18</v>
      </c>
      <c r="DH237" s="7">
        <f t="shared" si="304"/>
        <v>18765463.899999999</v>
      </c>
      <c r="DI237" s="7">
        <f t="shared" si="304"/>
        <v>24627127.120000001</v>
      </c>
      <c r="DJ237" s="7">
        <f t="shared" si="304"/>
        <v>0</v>
      </c>
      <c r="DK237" s="7">
        <f t="shared" si="304"/>
        <v>4917179.59</v>
      </c>
      <c r="DL237" s="7">
        <f t="shared" si="304"/>
        <v>55592549.659999996</v>
      </c>
      <c r="DM237" s="7">
        <f t="shared" si="304"/>
        <v>3841225.91</v>
      </c>
      <c r="DN237" s="7">
        <f t="shared" si="304"/>
        <v>13638736</v>
      </c>
      <c r="DO237" s="7">
        <f t="shared" si="304"/>
        <v>30672298.579999998</v>
      </c>
      <c r="DP237" s="7">
        <f t="shared" si="304"/>
        <v>0</v>
      </c>
      <c r="DQ237" s="7">
        <f t="shared" si="304"/>
        <v>8028801.7800000003</v>
      </c>
      <c r="DR237" s="7">
        <f t="shared" si="304"/>
        <v>14465345.16</v>
      </c>
      <c r="DS237" s="7">
        <f t="shared" si="304"/>
        <v>8128602.2999999998</v>
      </c>
      <c r="DT237" s="7">
        <f t="shared" si="304"/>
        <v>2730362.85</v>
      </c>
      <c r="DU237" s="7">
        <f t="shared" si="304"/>
        <v>4365717.5999999996</v>
      </c>
      <c r="DV237" s="7">
        <f t="shared" si="304"/>
        <v>3219513.79</v>
      </c>
      <c r="DW237" s="7">
        <f t="shared" si="304"/>
        <v>3982361.08</v>
      </c>
      <c r="DX237" s="7">
        <f t="shared" si="304"/>
        <v>3188558.35</v>
      </c>
      <c r="DY237" s="7">
        <f t="shared" si="304"/>
        <v>4279323.3499999996</v>
      </c>
      <c r="DZ237" s="7">
        <f t="shared" si="304"/>
        <v>8389548.3900000006</v>
      </c>
      <c r="EA237" s="7">
        <f t="shared" ref="EA237:FX237" si="305">IF(EA201=EA227,EA201,0)</f>
        <v>6501510.0800000001</v>
      </c>
      <c r="EB237" s="7">
        <f t="shared" si="305"/>
        <v>6133484.5800000001</v>
      </c>
      <c r="EC237" s="7">
        <f t="shared" si="305"/>
        <v>3723945.1</v>
      </c>
      <c r="ED237" s="7">
        <f t="shared" si="305"/>
        <v>20310387.57</v>
      </c>
      <c r="EE237" s="7">
        <f t="shared" si="305"/>
        <v>2837204.46</v>
      </c>
      <c r="EF237" s="7">
        <f t="shared" si="305"/>
        <v>14465632.720000001</v>
      </c>
      <c r="EG237" s="7">
        <f t="shared" si="305"/>
        <v>3421762.33</v>
      </c>
      <c r="EH237" s="7">
        <f t="shared" si="305"/>
        <v>3317050.47</v>
      </c>
      <c r="EI237" s="7">
        <f t="shared" si="305"/>
        <v>152806504.87</v>
      </c>
      <c r="EJ237" s="7">
        <f t="shared" si="305"/>
        <v>91298406.659999996</v>
      </c>
      <c r="EK237" s="7">
        <f t="shared" si="305"/>
        <v>6855683.5899999999</v>
      </c>
      <c r="EL237" s="7">
        <f t="shared" si="305"/>
        <v>4804455.13</v>
      </c>
      <c r="EM237" s="7">
        <f t="shared" si="305"/>
        <v>4554520</v>
      </c>
      <c r="EN237" s="7">
        <f t="shared" si="305"/>
        <v>10600095.199999999</v>
      </c>
      <c r="EO237" s="7">
        <f t="shared" si="305"/>
        <v>4114500.95</v>
      </c>
      <c r="EP237" s="7">
        <f t="shared" si="305"/>
        <v>0</v>
      </c>
      <c r="EQ237" s="7">
        <f t="shared" si="305"/>
        <v>0</v>
      </c>
      <c r="ER237" s="7">
        <f t="shared" si="305"/>
        <v>4104075.36</v>
      </c>
      <c r="ES237" s="7">
        <f t="shared" si="305"/>
        <v>0</v>
      </c>
      <c r="ET237" s="7">
        <f t="shared" si="305"/>
        <v>3709381.16</v>
      </c>
      <c r="EU237" s="7">
        <f t="shared" si="305"/>
        <v>6767476.3200000003</v>
      </c>
      <c r="EV237" s="7">
        <f t="shared" si="305"/>
        <v>0</v>
      </c>
      <c r="EW237" s="7">
        <f t="shared" si="305"/>
        <v>11415380.390000001</v>
      </c>
      <c r="EX237" s="7">
        <f t="shared" si="305"/>
        <v>3065962.95</v>
      </c>
      <c r="EY237" s="7">
        <f t="shared" si="305"/>
        <v>7323999.29</v>
      </c>
      <c r="EZ237" s="7">
        <f t="shared" si="305"/>
        <v>2365232.79</v>
      </c>
      <c r="FA237" s="7">
        <f t="shared" si="305"/>
        <v>34936156.18</v>
      </c>
      <c r="FB237" s="7">
        <f t="shared" si="305"/>
        <v>4195314.59</v>
      </c>
      <c r="FC237" s="7">
        <f t="shared" si="305"/>
        <v>19323587.760000002</v>
      </c>
      <c r="FD237" s="7">
        <f t="shared" si="305"/>
        <v>0</v>
      </c>
      <c r="FE237" s="7">
        <f t="shared" si="305"/>
        <v>1845175.41</v>
      </c>
      <c r="FF237" s="7">
        <f t="shared" si="305"/>
        <v>3172962.53</v>
      </c>
      <c r="FG237" s="7">
        <f t="shared" si="305"/>
        <v>0</v>
      </c>
      <c r="FH237" s="7">
        <f t="shared" si="305"/>
        <v>0</v>
      </c>
      <c r="FI237" s="7">
        <f t="shared" si="305"/>
        <v>17654280.800000001</v>
      </c>
      <c r="FJ237" s="7">
        <f t="shared" si="305"/>
        <v>18538208.050000001</v>
      </c>
      <c r="FK237" s="7">
        <f t="shared" si="305"/>
        <v>23603275.260000002</v>
      </c>
      <c r="FL237" s="7">
        <f t="shared" si="305"/>
        <v>71452214.390000001</v>
      </c>
      <c r="FM237" s="7">
        <f t="shared" si="305"/>
        <v>33995914.299999997</v>
      </c>
      <c r="FN237" s="7">
        <f t="shared" si="305"/>
        <v>212692329.34999999</v>
      </c>
      <c r="FO237" s="7">
        <f t="shared" si="305"/>
        <v>10892805.380000001</v>
      </c>
      <c r="FP237" s="7">
        <f t="shared" si="305"/>
        <v>22684125.280000001</v>
      </c>
      <c r="FQ237" s="7">
        <f t="shared" si="305"/>
        <v>0</v>
      </c>
      <c r="FR237" s="7">
        <f t="shared" si="305"/>
        <v>0</v>
      </c>
      <c r="FS237" s="7">
        <f t="shared" si="305"/>
        <v>3015603.58</v>
      </c>
      <c r="FT237" s="7">
        <f t="shared" si="305"/>
        <v>1364316.81</v>
      </c>
      <c r="FU237" s="7">
        <f t="shared" si="305"/>
        <v>8926356.1099999994</v>
      </c>
      <c r="FV237" s="7">
        <f t="shared" si="305"/>
        <v>7241003.3300000001</v>
      </c>
      <c r="FW237" s="7">
        <f t="shared" si="305"/>
        <v>2957803.32</v>
      </c>
      <c r="FX237" s="7">
        <f t="shared" si="305"/>
        <v>0</v>
      </c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</row>
    <row r="238" spans="1:195" x14ac:dyDescent="0.2">
      <c r="A238" s="6" t="s">
        <v>784</v>
      </c>
      <c r="B238" s="7" t="s">
        <v>785</v>
      </c>
      <c r="C238" s="7">
        <f t="shared" ref="C238:BN238" si="306">IF(C201=C227,C68,0)</f>
        <v>999999999</v>
      </c>
      <c r="D238" s="7">
        <f t="shared" si="306"/>
        <v>999999999</v>
      </c>
      <c r="E238" s="7">
        <f t="shared" si="306"/>
        <v>999999999</v>
      </c>
      <c r="F238" s="7">
        <f t="shared" si="306"/>
        <v>999999999</v>
      </c>
      <c r="G238" s="7">
        <f t="shared" si="306"/>
        <v>999999999</v>
      </c>
      <c r="H238" s="7">
        <f t="shared" si="306"/>
        <v>999999999</v>
      </c>
      <c r="I238" s="7">
        <f t="shared" si="306"/>
        <v>999999999</v>
      </c>
      <c r="J238" s="7">
        <f t="shared" si="306"/>
        <v>0</v>
      </c>
      <c r="K238" s="7">
        <f t="shared" si="306"/>
        <v>999999999</v>
      </c>
      <c r="L238" s="7">
        <f t="shared" si="306"/>
        <v>999999999</v>
      </c>
      <c r="M238" s="7">
        <f t="shared" si="306"/>
        <v>999999999</v>
      </c>
      <c r="N238" s="7">
        <f t="shared" si="306"/>
        <v>999999999</v>
      </c>
      <c r="O238" s="7">
        <f t="shared" si="306"/>
        <v>0</v>
      </c>
      <c r="P238" s="7">
        <f t="shared" si="306"/>
        <v>0</v>
      </c>
      <c r="Q238" s="7">
        <f t="shared" si="306"/>
        <v>999999999</v>
      </c>
      <c r="R238" s="7">
        <f t="shared" si="306"/>
        <v>999999999</v>
      </c>
      <c r="S238" s="7">
        <f t="shared" si="306"/>
        <v>999999999</v>
      </c>
      <c r="T238" s="7">
        <f t="shared" si="306"/>
        <v>999999999</v>
      </c>
      <c r="U238" s="7">
        <f t="shared" si="306"/>
        <v>999999999</v>
      </c>
      <c r="V238" s="7">
        <f t="shared" si="306"/>
        <v>999999999</v>
      </c>
      <c r="W238" s="7">
        <f t="shared" si="306"/>
        <v>999999999</v>
      </c>
      <c r="X238" s="7">
        <f t="shared" si="306"/>
        <v>0</v>
      </c>
      <c r="Y238" s="7">
        <f t="shared" si="306"/>
        <v>999999999</v>
      </c>
      <c r="Z238" s="7">
        <f t="shared" si="306"/>
        <v>999999999</v>
      </c>
      <c r="AA238" s="7">
        <f t="shared" si="306"/>
        <v>999999999</v>
      </c>
      <c r="AB238" s="7">
        <f t="shared" si="306"/>
        <v>999999999</v>
      </c>
      <c r="AC238" s="7">
        <f t="shared" si="306"/>
        <v>0</v>
      </c>
      <c r="AD238" s="7">
        <f t="shared" si="306"/>
        <v>999999999</v>
      </c>
      <c r="AE238" s="7">
        <f t="shared" si="306"/>
        <v>999999999</v>
      </c>
      <c r="AF238" s="7">
        <f t="shared" si="306"/>
        <v>999999999</v>
      </c>
      <c r="AG238" s="7">
        <f t="shared" si="306"/>
        <v>999999999</v>
      </c>
      <c r="AH238" s="7">
        <f t="shared" si="306"/>
        <v>999999999</v>
      </c>
      <c r="AI238" s="7">
        <f t="shared" si="306"/>
        <v>999999999</v>
      </c>
      <c r="AJ238" s="7">
        <f t="shared" si="306"/>
        <v>999999999</v>
      </c>
      <c r="AK238" s="7">
        <f t="shared" si="306"/>
        <v>999999999</v>
      </c>
      <c r="AL238" s="7">
        <f t="shared" si="306"/>
        <v>0</v>
      </c>
      <c r="AM238" s="7">
        <f t="shared" si="306"/>
        <v>999999999</v>
      </c>
      <c r="AN238" s="7">
        <f t="shared" si="306"/>
        <v>999999999</v>
      </c>
      <c r="AO238" s="7">
        <f t="shared" si="306"/>
        <v>0</v>
      </c>
      <c r="AP238" s="7">
        <f t="shared" si="306"/>
        <v>999999999</v>
      </c>
      <c r="AQ238" s="7">
        <f t="shared" si="306"/>
        <v>0</v>
      </c>
      <c r="AR238" s="7">
        <f t="shared" si="306"/>
        <v>999999999</v>
      </c>
      <c r="AS238" s="7">
        <f t="shared" si="306"/>
        <v>999999999</v>
      </c>
      <c r="AT238" s="7">
        <f t="shared" si="306"/>
        <v>999999999</v>
      </c>
      <c r="AU238" s="7">
        <f t="shared" si="306"/>
        <v>0</v>
      </c>
      <c r="AV238" s="7">
        <f t="shared" si="306"/>
        <v>999999999</v>
      </c>
      <c r="AW238" s="7">
        <f t="shared" si="306"/>
        <v>0</v>
      </c>
      <c r="AX238" s="7">
        <f t="shared" si="306"/>
        <v>999999999</v>
      </c>
      <c r="AY238" s="7">
        <f t="shared" si="306"/>
        <v>999999999</v>
      </c>
      <c r="AZ238" s="7">
        <f t="shared" si="306"/>
        <v>0</v>
      </c>
      <c r="BA238" s="7">
        <f t="shared" si="306"/>
        <v>999999999</v>
      </c>
      <c r="BB238" s="7">
        <f t="shared" si="306"/>
        <v>999999999</v>
      </c>
      <c r="BC238" s="7">
        <f t="shared" si="306"/>
        <v>999999999</v>
      </c>
      <c r="BD238" s="7">
        <f t="shared" si="306"/>
        <v>0</v>
      </c>
      <c r="BE238" s="7">
        <f t="shared" si="306"/>
        <v>999999999</v>
      </c>
      <c r="BF238" s="7">
        <f t="shared" si="306"/>
        <v>999999999</v>
      </c>
      <c r="BG238" s="7">
        <f t="shared" si="306"/>
        <v>0</v>
      </c>
      <c r="BH238" s="7">
        <f t="shared" si="306"/>
        <v>0</v>
      </c>
      <c r="BI238" s="7">
        <f t="shared" si="306"/>
        <v>0</v>
      </c>
      <c r="BJ238" s="7">
        <f t="shared" si="306"/>
        <v>999999999</v>
      </c>
      <c r="BK238" s="7">
        <f t="shared" si="306"/>
        <v>999999999</v>
      </c>
      <c r="BL238" s="7">
        <f t="shared" si="306"/>
        <v>999999999</v>
      </c>
      <c r="BM238" s="7">
        <f t="shared" si="306"/>
        <v>0</v>
      </c>
      <c r="BN238" s="7">
        <f t="shared" si="306"/>
        <v>999999999</v>
      </c>
      <c r="BO238" s="7">
        <f t="shared" ref="BO238:DZ238" si="307">IF(BO201=BO227,BO68,0)</f>
        <v>999999999</v>
      </c>
      <c r="BP238" s="7">
        <f t="shared" si="307"/>
        <v>999999999</v>
      </c>
      <c r="BQ238" s="7">
        <f t="shared" si="307"/>
        <v>999999999</v>
      </c>
      <c r="BR238" s="7">
        <f t="shared" si="307"/>
        <v>999999999</v>
      </c>
      <c r="BS238" s="7">
        <f t="shared" si="307"/>
        <v>999999999</v>
      </c>
      <c r="BT238" s="7">
        <f t="shared" si="307"/>
        <v>999999999</v>
      </c>
      <c r="BU238" s="7">
        <f t="shared" si="307"/>
        <v>999999999</v>
      </c>
      <c r="BV238" s="7">
        <f t="shared" si="307"/>
        <v>999999999</v>
      </c>
      <c r="BW238" s="7">
        <f t="shared" si="307"/>
        <v>999999999</v>
      </c>
      <c r="BX238" s="7">
        <f t="shared" si="307"/>
        <v>999999999</v>
      </c>
      <c r="BY238" s="7">
        <f t="shared" si="307"/>
        <v>0</v>
      </c>
      <c r="BZ238" s="7">
        <f t="shared" si="307"/>
        <v>999999999</v>
      </c>
      <c r="CA238" s="7">
        <f t="shared" si="307"/>
        <v>999999999</v>
      </c>
      <c r="CB238" s="7">
        <f t="shared" si="307"/>
        <v>999999999</v>
      </c>
      <c r="CC238" s="7">
        <f t="shared" si="307"/>
        <v>999999999</v>
      </c>
      <c r="CD238" s="7">
        <f t="shared" si="307"/>
        <v>0</v>
      </c>
      <c r="CE238" s="7">
        <f t="shared" si="307"/>
        <v>999999999</v>
      </c>
      <c r="CF238" s="7">
        <f t="shared" si="307"/>
        <v>999999999</v>
      </c>
      <c r="CG238" s="7">
        <f t="shared" si="307"/>
        <v>999999999</v>
      </c>
      <c r="CH238" s="7">
        <f t="shared" si="307"/>
        <v>999999999</v>
      </c>
      <c r="CI238" s="7">
        <f t="shared" si="307"/>
        <v>999999999</v>
      </c>
      <c r="CJ238" s="7">
        <f t="shared" si="307"/>
        <v>999999999</v>
      </c>
      <c r="CK238" s="7">
        <f t="shared" si="307"/>
        <v>0</v>
      </c>
      <c r="CL238" s="7">
        <f t="shared" si="307"/>
        <v>999999999</v>
      </c>
      <c r="CM238" s="7">
        <f t="shared" si="307"/>
        <v>0</v>
      </c>
      <c r="CN238" s="7">
        <f t="shared" si="307"/>
        <v>999999999</v>
      </c>
      <c r="CO238" s="7">
        <f t="shared" si="307"/>
        <v>999999999</v>
      </c>
      <c r="CP238" s="7">
        <f t="shared" si="307"/>
        <v>999999999</v>
      </c>
      <c r="CQ238" s="7">
        <f t="shared" si="307"/>
        <v>0</v>
      </c>
      <c r="CR238" s="7">
        <f t="shared" si="307"/>
        <v>0</v>
      </c>
      <c r="CS238" s="7">
        <f t="shared" si="307"/>
        <v>999999999</v>
      </c>
      <c r="CT238" s="7">
        <f t="shared" si="307"/>
        <v>999999999</v>
      </c>
      <c r="CU238" s="7">
        <f t="shared" si="307"/>
        <v>999999999</v>
      </c>
      <c r="CV238" s="7">
        <f t="shared" si="307"/>
        <v>0</v>
      </c>
      <c r="CW238" s="7">
        <f t="shared" si="307"/>
        <v>999999999</v>
      </c>
      <c r="CX238" s="7">
        <f t="shared" si="307"/>
        <v>999999999</v>
      </c>
      <c r="CY238" s="7">
        <f t="shared" si="307"/>
        <v>999999999</v>
      </c>
      <c r="CZ238" s="7">
        <f t="shared" si="307"/>
        <v>999999999</v>
      </c>
      <c r="DA238" s="7">
        <f t="shared" si="307"/>
        <v>0</v>
      </c>
      <c r="DB238" s="7">
        <f t="shared" si="307"/>
        <v>999999999</v>
      </c>
      <c r="DC238" s="7">
        <f t="shared" si="307"/>
        <v>999999999</v>
      </c>
      <c r="DD238" s="7">
        <f t="shared" si="307"/>
        <v>999999999</v>
      </c>
      <c r="DE238" s="7">
        <f t="shared" si="307"/>
        <v>999999999</v>
      </c>
      <c r="DF238" s="7">
        <f t="shared" si="307"/>
        <v>999999999</v>
      </c>
      <c r="DG238" s="7">
        <f t="shared" si="307"/>
        <v>999999999</v>
      </c>
      <c r="DH238" s="7">
        <f t="shared" si="307"/>
        <v>999999999</v>
      </c>
      <c r="DI238" s="7">
        <f t="shared" si="307"/>
        <v>999999999</v>
      </c>
      <c r="DJ238" s="7">
        <f t="shared" si="307"/>
        <v>0</v>
      </c>
      <c r="DK238" s="7">
        <f t="shared" si="307"/>
        <v>999999999</v>
      </c>
      <c r="DL238" s="7">
        <f t="shared" si="307"/>
        <v>999999999</v>
      </c>
      <c r="DM238" s="7">
        <f t="shared" si="307"/>
        <v>999999999</v>
      </c>
      <c r="DN238" s="7">
        <f t="shared" si="307"/>
        <v>999999999</v>
      </c>
      <c r="DO238" s="7">
        <f t="shared" si="307"/>
        <v>999999999</v>
      </c>
      <c r="DP238" s="7">
        <f t="shared" si="307"/>
        <v>0</v>
      </c>
      <c r="DQ238" s="7">
        <f t="shared" si="307"/>
        <v>999999999</v>
      </c>
      <c r="DR238" s="7">
        <f t="shared" si="307"/>
        <v>999999999</v>
      </c>
      <c r="DS238" s="7">
        <f t="shared" si="307"/>
        <v>999999999</v>
      </c>
      <c r="DT238" s="7">
        <f t="shared" si="307"/>
        <v>999999999</v>
      </c>
      <c r="DU238" s="7">
        <f t="shared" si="307"/>
        <v>999999999</v>
      </c>
      <c r="DV238" s="7">
        <f t="shared" si="307"/>
        <v>999999999</v>
      </c>
      <c r="DW238" s="7">
        <f t="shared" si="307"/>
        <v>999999999</v>
      </c>
      <c r="DX238" s="7">
        <f t="shared" si="307"/>
        <v>999999999</v>
      </c>
      <c r="DY238" s="7">
        <f t="shared" si="307"/>
        <v>999999999</v>
      </c>
      <c r="DZ238" s="7">
        <f t="shared" si="307"/>
        <v>999999999</v>
      </c>
      <c r="EA238" s="7">
        <f t="shared" ref="EA238:FX238" si="308">IF(EA201=EA227,EA68,0)</f>
        <v>999999999</v>
      </c>
      <c r="EB238" s="7">
        <f t="shared" si="308"/>
        <v>999999999</v>
      </c>
      <c r="EC238" s="7">
        <f t="shared" si="308"/>
        <v>999999999</v>
      </c>
      <c r="ED238" s="7">
        <f t="shared" si="308"/>
        <v>999999999</v>
      </c>
      <c r="EE238" s="7">
        <f t="shared" si="308"/>
        <v>999999999</v>
      </c>
      <c r="EF238" s="7">
        <f t="shared" si="308"/>
        <v>999999999</v>
      </c>
      <c r="EG238" s="7">
        <f t="shared" si="308"/>
        <v>999999999</v>
      </c>
      <c r="EH238" s="7">
        <f t="shared" si="308"/>
        <v>999999999</v>
      </c>
      <c r="EI238" s="7">
        <f t="shared" si="308"/>
        <v>999999999</v>
      </c>
      <c r="EJ238" s="7">
        <f t="shared" si="308"/>
        <v>999999999</v>
      </c>
      <c r="EK238" s="7">
        <f t="shared" si="308"/>
        <v>999999999</v>
      </c>
      <c r="EL238" s="7">
        <f t="shared" si="308"/>
        <v>999999999</v>
      </c>
      <c r="EM238" s="7">
        <f t="shared" si="308"/>
        <v>999999999</v>
      </c>
      <c r="EN238" s="7">
        <f t="shared" si="308"/>
        <v>999999999</v>
      </c>
      <c r="EO238" s="7">
        <f t="shared" si="308"/>
        <v>999999999</v>
      </c>
      <c r="EP238" s="7">
        <f t="shared" si="308"/>
        <v>0</v>
      </c>
      <c r="EQ238" s="7">
        <f t="shared" si="308"/>
        <v>0</v>
      </c>
      <c r="ER238" s="7">
        <f t="shared" si="308"/>
        <v>999999999</v>
      </c>
      <c r="ES238" s="7">
        <f t="shared" si="308"/>
        <v>0</v>
      </c>
      <c r="ET238" s="7">
        <f t="shared" si="308"/>
        <v>999999999</v>
      </c>
      <c r="EU238" s="7">
        <f t="shared" si="308"/>
        <v>999999999</v>
      </c>
      <c r="EV238" s="7">
        <f t="shared" si="308"/>
        <v>0</v>
      </c>
      <c r="EW238" s="7">
        <f t="shared" si="308"/>
        <v>999999999</v>
      </c>
      <c r="EX238" s="7">
        <f t="shared" si="308"/>
        <v>999999999</v>
      </c>
      <c r="EY238" s="7">
        <f t="shared" si="308"/>
        <v>999999999</v>
      </c>
      <c r="EZ238" s="7">
        <f t="shared" si="308"/>
        <v>999999999</v>
      </c>
      <c r="FA238" s="7">
        <f t="shared" si="308"/>
        <v>999999999</v>
      </c>
      <c r="FB238" s="7">
        <f t="shared" si="308"/>
        <v>999999999</v>
      </c>
      <c r="FC238" s="7">
        <f t="shared" si="308"/>
        <v>999999999</v>
      </c>
      <c r="FD238" s="7">
        <f t="shared" si="308"/>
        <v>0</v>
      </c>
      <c r="FE238" s="7">
        <f t="shared" si="308"/>
        <v>999999999</v>
      </c>
      <c r="FF238" s="7">
        <f t="shared" si="308"/>
        <v>999999999</v>
      </c>
      <c r="FG238" s="7">
        <f t="shared" si="308"/>
        <v>0</v>
      </c>
      <c r="FH238" s="7">
        <f t="shared" si="308"/>
        <v>0</v>
      </c>
      <c r="FI238" s="7">
        <f t="shared" si="308"/>
        <v>999999999</v>
      </c>
      <c r="FJ238" s="7">
        <f t="shared" si="308"/>
        <v>999999999</v>
      </c>
      <c r="FK238" s="7">
        <f t="shared" si="308"/>
        <v>999999999</v>
      </c>
      <c r="FL238" s="7">
        <f t="shared" si="308"/>
        <v>999999999</v>
      </c>
      <c r="FM238" s="7">
        <f t="shared" si="308"/>
        <v>999999999</v>
      </c>
      <c r="FN238" s="7">
        <f t="shared" si="308"/>
        <v>999999999</v>
      </c>
      <c r="FO238" s="7">
        <f t="shared" si="308"/>
        <v>999999999</v>
      </c>
      <c r="FP238" s="7">
        <f t="shared" si="308"/>
        <v>999999999</v>
      </c>
      <c r="FQ238" s="7">
        <f t="shared" si="308"/>
        <v>0</v>
      </c>
      <c r="FR238" s="7">
        <f t="shared" si="308"/>
        <v>0</v>
      </c>
      <c r="FS238" s="7">
        <f t="shared" si="308"/>
        <v>999999999</v>
      </c>
      <c r="FT238" s="7">
        <f t="shared" si="308"/>
        <v>999999999</v>
      </c>
      <c r="FU238" s="7">
        <f t="shared" si="308"/>
        <v>999999999</v>
      </c>
      <c r="FV238" s="7">
        <f t="shared" si="308"/>
        <v>999999999</v>
      </c>
      <c r="FW238" s="7">
        <f t="shared" si="308"/>
        <v>999999999</v>
      </c>
      <c r="FX238" s="7">
        <f t="shared" si="308"/>
        <v>0</v>
      </c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</row>
    <row r="239" spans="1:195" x14ac:dyDescent="0.2">
      <c r="A239" s="6" t="s">
        <v>786</v>
      </c>
      <c r="B239" s="7" t="s">
        <v>787</v>
      </c>
      <c r="C239" s="7">
        <f t="shared" ref="C239:BN239" si="309">IF(MIN((C235-C237),(C238-C237))&gt;0,ROUND(MIN((C235-C237),(C238-C237)),2),0)</f>
        <v>812675.84</v>
      </c>
      <c r="D239" s="7">
        <f t="shared" si="309"/>
        <v>5047739</v>
      </c>
      <c r="E239" s="7">
        <f t="shared" si="309"/>
        <v>2396964.08</v>
      </c>
      <c r="F239" s="7">
        <f t="shared" si="309"/>
        <v>2463429.7599999998</v>
      </c>
      <c r="G239" s="7">
        <f t="shared" si="309"/>
        <v>7017.33</v>
      </c>
      <c r="H239" s="7">
        <f t="shared" si="309"/>
        <v>108938.28</v>
      </c>
      <c r="I239" s="7">
        <f t="shared" si="309"/>
        <v>3319833.18</v>
      </c>
      <c r="J239" s="7">
        <f t="shared" si="309"/>
        <v>0</v>
      </c>
      <c r="K239" s="7">
        <f t="shared" si="309"/>
        <v>114319.03999999999</v>
      </c>
      <c r="L239" s="7">
        <f t="shared" si="309"/>
        <v>170531.87</v>
      </c>
      <c r="M239" s="7">
        <f t="shared" si="309"/>
        <v>617592.44999999995</v>
      </c>
      <c r="N239" s="7">
        <f t="shared" si="309"/>
        <v>4612750.99</v>
      </c>
      <c r="O239" s="7">
        <f t="shared" si="309"/>
        <v>0</v>
      </c>
      <c r="P239" s="7">
        <f t="shared" si="309"/>
        <v>0</v>
      </c>
      <c r="Q239" s="7">
        <f t="shared" si="309"/>
        <v>10229133.550000001</v>
      </c>
      <c r="R239" s="7">
        <f t="shared" si="309"/>
        <v>275137.32</v>
      </c>
      <c r="S239" s="7">
        <f t="shared" si="309"/>
        <v>42980.43</v>
      </c>
      <c r="T239" s="7">
        <f t="shared" si="309"/>
        <v>43743.72</v>
      </c>
      <c r="U239" s="7">
        <f t="shared" si="309"/>
        <v>33904.410000000003</v>
      </c>
      <c r="V239" s="7">
        <f t="shared" si="309"/>
        <v>70161.759999999995</v>
      </c>
      <c r="W239" s="7">
        <f t="shared" si="309"/>
        <v>34132.379999999997</v>
      </c>
      <c r="X239" s="7">
        <f t="shared" si="309"/>
        <v>0</v>
      </c>
      <c r="Y239" s="7">
        <f t="shared" si="309"/>
        <v>119171.14</v>
      </c>
      <c r="Z239" s="7">
        <f t="shared" si="309"/>
        <v>68015.16</v>
      </c>
      <c r="AA239" s="7">
        <f t="shared" si="309"/>
        <v>2490235.66</v>
      </c>
      <c r="AB239" s="7">
        <f t="shared" si="309"/>
        <v>2162978.29</v>
      </c>
      <c r="AC239" s="7">
        <f t="shared" si="309"/>
        <v>0</v>
      </c>
      <c r="AD239" s="7">
        <f t="shared" si="309"/>
        <v>47318.32</v>
      </c>
      <c r="AE239" s="7">
        <f t="shared" si="309"/>
        <v>16450.59</v>
      </c>
      <c r="AF239" s="7">
        <f t="shared" si="309"/>
        <v>6785.42</v>
      </c>
      <c r="AG239" s="7">
        <f t="shared" si="309"/>
        <v>48915.86</v>
      </c>
      <c r="AH239" s="7">
        <f t="shared" si="309"/>
        <v>284666.37</v>
      </c>
      <c r="AI239" s="7">
        <f t="shared" si="309"/>
        <v>73405.7</v>
      </c>
      <c r="AJ239" s="7">
        <f t="shared" si="309"/>
        <v>102698.91</v>
      </c>
      <c r="AK239" s="7">
        <f t="shared" si="309"/>
        <v>40641.58</v>
      </c>
      <c r="AL239" s="7">
        <f t="shared" si="309"/>
        <v>0</v>
      </c>
      <c r="AM239" s="7">
        <f t="shared" si="309"/>
        <v>119719.08</v>
      </c>
      <c r="AN239" s="7">
        <f t="shared" si="309"/>
        <v>51537.17</v>
      </c>
      <c r="AO239" s="7">
        <f t="shared" si="309"/>
        <v>0</v>
      </c>
      <c r="AP239" s="7">
        <f t="shared" si="309"/>
        <v>16742268.82</v>
      </c>
      <c r="AQ239" s="7">
        <f t="shared" si="309"/>
        <v>0</v>
      </c>
      <c r="AR239" s="7">
        <f t="shared" si="309"/>
        <v>2320962.5299999998</v>
      </c>
      <c r="AS239" s="7">
        <f t="shared" si="309"/>
        <v>823569.92000000004</v>
      </c>
      <c r="AT239" s="7">
        <f t="shared" si="309"/>
        <v>72945.02</v>
      </c>
      <c r="AU239" s="7">
        <f t="shared" si="309"/>
        <v>0</v>
      </c>
      <c r="AV239" s="7">
        <f t="shared" si="309"/>
        <v>42927.72</v>
      </c>
      <c r="AW239" s="7">
        <f t="shared" si="309"/>
        <v>0</v>
      </c>
      <c r="AX239" s="7">
        <f t="shared" si="309"/>
        <v>15519.64</v>
      </c>
      <c r="AY239" s="7">
        <f t="shared" si="309"/>
        <v>82908.19</v>
      </c>
      <c r="AZ239" s="7">
        <f t="shared" si="309"/>
        <v>0</v>
      </c>
      <c r="BA239" s="7">
        <f t="shared" si="309"/>
        <v>367498.32</v>
      </c>
      <c r="BB239" s="7">
        <f t="shared" si="309"/>
        <v>908365.04</v>
      </c>
      <c r="BC239" s="7">
        <f t="shared" si="309"/>
        <v>1389255.78</v>
      </c>
      <c r="BD239" s="7">
        <f t="shared" si="309"/>
        <v>0</v>
      </c>
      <c r="BE239" s="7">
        <f t="shared" si="309"/>
        <v>6123.56</v>
      </c>
      <c r="BF239" s="7">
        <f t="shared" si="309"/>
        <v>724937.89</v>
      </c>
      <c r="BG239" s="7">
        <f t="shared" si="309"/>
        <v>0</v>
      </c>
      <c r="BH239" s="7">
        <f t="shared" si="309"/>
        <v>0</v>
      </c>
      <c r="BI239" s="7">
        <f t="shared" si="309"/>
        <v>0</v>
      </c>
      <c r="BJ239" s="7">
        <f t="shared" si="309"/>
        <v>200275.69</v>
      </c>
      <c r="BK239" s="7">
        <f t="shared" si="309"/>
        <v>1377130.28</v>
      </c>
      <c r="BL239" s="7">
        <f t="shared" si="309"/>
        <v>60774.61</v>
      </c>
      <c r="BM239" s="7">
        <f t="shared" si="309"/>
        <v>0</v>
      </c>
      <c r="BN239" s="7">
        <f t="shared" si="309"/>
        <v>131081.76999999999</v>
      </c>
      <c r="BO239" s="7">
        <f t="shared" ref="BO239:DZ239" si="310">IF(MIN((BO235-BO237),(BO238-BO237))&gt;0,ROUND(MIN((BO235-BO237),(BO238-BO237)),2),0)</f>
        <v>63788.3</v>
      </c>
      <c r="BP239" s="7">
        <f t="shared" si="310"/>
        <v>49432.95</v>
      </c>
      <c r="BQ239" s="7">
        <f t="shared" si="310"/>
        <v>1501636.84</v>
      </c>
      <c r="BR239" s="7">
        <f t="shared" si="310"/>
        <v>359800.76</v>
      </c>
      <c r="BS239" s="7">
        <f t="shared" si="310"/>
        <v>433043.98</v>
      </c>
      <c r="BT239" s="7">
        <f t="shared" si="310"/>
        <v>40465.97</v>
      </c>
      <c r="BU239" s="7">
        <f t="shared" si="310"/>
        <v>122959.77</v>
      </c>
      <c r="BV239" s="7">
        <f t="shared" si="310"/>
        <v>147777.01</v>
      </c>
      <c r="BW239" s="7">
        <f t="shared" si="310"/>
        <v>48783.49</v>
      </c>
      <c r="BX239" s="7">
        <f t="shared" si="310"/>
        <v>46054.62</v>
      </c>
      <c r="BY239" s="7">
        <f t="shared" si="310"/>
        <v>0</v>
      </c>
      <c r="BZ239" s="7">
        <f t="shared" si="310"/>
        <v>55759.32</v>
      </c>
      <c r="CA239" s="7">
        <f t="shared" si="310"/>
        <v>45016.04</v>
      </c>
      <c r="CB239" s="7">
        <f t="shared" si="310"/>
        <v>3484340.38</v>
      </c>
      <c r="CC239" s="7">
        <f t="shared" si="310"/>
        <v>34235.03</v>
      </c>
      <c r="CD239" s="7">
        <f t="shared" si="310"/>
        <v>0</v>
      </c>
      <c r="CE239" s="7">
        <f t="shared" si="310"/>
        <v>28474.18</v>
      </c>
      <c r="CF239" s="7">
        <f t="shared" si="310"/>
        <v>8382.25</v>
      </c>
      <c r="CG239" s="7">
        <f t="shared" si="310"/>
        <v>53460.05</v>
      </c>
      <c r="CH239" s="7">
        <f t="shared" si="310"/>
        <v>39670.51</v>
      </c>
      <c r="CI239" s="7">
        <f t="shared" si="310"/>
        <v>304069.95</v>
      </c>
      <c r="CJ239" s="7">
        <f t="shared" si="310"/>
        <v>252803.37</v>
      </c>
      <c r="CK239" s="7">
        <f t="shared" si="310"/>
        <v>0</v>
      </c>
      <c r="CL239" s="7">
        <f t="shared" si="310"/>
        <v>92718.49</v>
      </c>
      <c r="CM239" s="7">
        <f t="shared" si="310"/>
        <v>0</v>
      </c>
      <c r="CN239" s="7">
        <f t="shared" si="310"/>
        <v>1294503.6599999999</v>
      </c>
      <c r="CO239" s="7">
        <f t="shared" si="310"/>
        <v>604686.21</v>
      </c>
      <c r="CP239" s="7">
        <f t="shared" si="310"/>
        <v>55227.32</v>
      </c>
      <c r="CQ239" s="7">
        <f t="shared" si="310"/>
        <v>0</v>
      </c>
      <c r="CR239" s="7">
        <f t="shared" si="310"/>
        <v>0</v>
      </c>
      <c r="CS239" s="7">
        <f t="shared" si="310"/>
        <v>96490.46</v>
      </c>
      <c r="CT239" s="7">
        <f t="shared" si="310"/>
        <v>40199.86</v>
      </c>
      <c r="CU239" s="7">
        <f t="shared" si="310"/>
        <v>8309.84</v>
      </c>
      <c r="CV239" s="7">
        <f t="shared" si="310"/>
        <v>0</v>
      </c>
      <c r="CW239" s="7">
        <f t="shared" si="310"/>
        <v>39881.4</v>
      </c>
      <c r="CX239" s="7">
        <f t="shared" si="310"/>
        <v>38986.019999999997</v>
      </c>
      <c r="CY239" s="7">
        <f t="shared" si="310"/>
        <v>8651.27</v>
      </c>
      <c r="CZ239" s="7">
        <f t="shared" si="310"/>
        <v>511986.2</v>
      </c>
      <c r="DA239" s="7">
        <f t="shared" si="310"/>
        <v>0</v>
      </c>
      <c r="DB239" s="7">
        <f t="shared" si="310"/>
        <v>43348.47</v>
      </c>
      <c r="DC239" s="7">
        <f t="shared" si="310"/>
        <v>29652</v>
      </c>
      <c r="DD239" s="7">
        <f t="shared" si="310"/>
        <v>11922.4</v>
      </c>
      <c r="DE239" s="7">
        <f t="shared" si="310"/>
        <v>74668.55</v>
      </c>
      <c r="DF239" s="7">
        <f t="shared" si="310"/>
        <v>876961.1</v>
      </c>
      <c r="DG239" s="7">
        <f t="shared" si="310"/>
        <v>26237.96</v>
      </c>
      <c r="DH239" s="7">
        <f t="shared" si="310"/>
        <v>80471.429999999993</v>
      </c>
      <c r="DI239" s="7">
        <f t="shared" si="310"/>
        <v>474195.51</v>
      </c>
      <c r="DJ239" s="7">
        <f t="shared" si="310"/>
        <v>0</v>
      </c>
      <c r="DK239" s="7">
        <f t="shared" si="310"/>
        <v>124153.13</v>
      </c>
      <c r="DL239" s="7">
        <f t="shared" si="310"/>
        <v>681219.73</v>
      </c>
      <c r="DM239" s="7">
        <f t="shared" si="310"/>
        <v>92055.76</v>
      </c>
      <c r="DN239" s="7">
        <f t="shared" si="310"/>
        <v>245742.95</v>
      </c>
      <c r="DO239" s="7">
        <f t="shared" si="310"/>
        <v>148364.59</v>
      </c>
      <c r="DP239" s="7">
        <f t="shared" si="310"/>
        <v>0</v>
      </c>
      <c r="DQ239" s="7">
        <f t="shared" si="310"/>
        <v>13105.55</v>
      </c>
      <c r="DR239" s="7">
        <f t="shared" si="310"/>
        <v>109218.41</v>
      </c>
      <c r="DS239" s="7">
        <f t="shared" si="310"/>
        <v>246808.81</v>
      </c>
      <c r="DT239" s="7">
        <f t="shared" si="310"/>
        <v>48119.56</v>
      </c>
      <c r="DU239" s="7">
        <f t="shared" si="310"/>
        <v>73099.81</v>
      </c>
      <c r="DV239" s="7">
        <f t="shared" si="310"/>
        <v>28894.639999999999</v>
      </c>
      <c r="DW239" s="7">
        <f t="shared" si="310"/>
        <v>76176.460000000006</v>
      </c>
      <c r="DX239" s="7">
        <f t="shared" si="310"/>
        <v>6838.82</v>
      </c>
      <c r="DY239" s="7">
        <f t="shared" si="310"/>
        <v>40045.339999999997</v>
      </c>
      <c r="DZ239" s="7">
        <f t="shared" si="310"/>
        <v>606.63</v>
      </c>
      <c r="EA239" s="7">
        <f t="shared" ref="EA239:FX239" si="311">IF(MIN((EA235-EA237),(EA238-EA237))&gt;0,ROUND(MIN((EA235-EA237),(EA238-EA237)),2),0)</f>
        <v>40045.71</v>
      </c>
      <c r="EB239" s="7">
        <f t="shared" si="311"/>
        <v>85807.02</v>
      </c>
      <c r="EC239" s="7">
        <f t="shared" si="311"/>
        <v>44541.54</v>
      </c>
      <c r="ED239" s="7">
        <f t="shared" si="311"/>
        <v>83983.89</v>
      </c>
      <c r="EE239" s="7">
        <f t="shared" si="311"/>
        <v>83648.570000000007</v>
      </c>
      <c r="EF239" s="7">
        <f t="shared" si="311"/>
        <v>394198.87</v>
      </c>
      <c r="EG239" s="7">
        <f t="shared" si="311"/>
        <v>89518.63</v>
      </c>
      <c r="EH239" s="7">
        <f t="shared" si="311"/>
        <v>17436.96</v>
      </c>
      <c r="EI239" s="7">
        <f t="shared" si="311"/>
        <v>257312.56</v>
      </c>
      <c r="EJ239" s="7">
        <f t="shared" si="311"/>
        <v>399947.34</v>
      </c>
      <c r="EK239" s="7">
        <f t="shared" si="311"/>
        <v>76266.179999999993</v>
      </c>
      <c r="EL239" s="7">
        <f t="shared" si="311"/>
        <v>46717.79</v>
      </c>
      <c r="EM239" s="7">
        <f t="shared" si="311"/>
        <v>48580.19</v>
      </c>
      <c r="EN239" s="7">
        <f t="shared" si="311"/>
        <v>125569.25</v>
      </c>
      <c r="EO239" s="7">
        <f t="shared" si="311"/>
        <v>26196.09</v>
      </c>
      <c r="EP239" s="7">
        <f t="shared" si="311"/>
        <v>0</v>
      </c>
      <c r="EQ239" s="7">
        <f t="shared" si="311"/>
        <v>0</v>
      </c>
      <c r="ER239" s="7">
        <f t="shared" si="311"/>
        <v>75764.45</v>
      </c>
      <c r="ES239" s="7">
        <f t="shared" si="311"/>
        <v>0</v>
      </c>
      <c r="ET239" s="7">
        <f t="shared" si="311"/>
        <v>36255.879999999997</v>
      </c>
      <c r="EU239" s="7">
        <f t="shared" si="311"/>
        <v>119587.79</v>
      </c>
      <c r="EV239" s="7">
        <f t="shared" si="311"/>
        <v>0</v>
      </c>
      <c r="EW239" s="7">
        <f t="shared" si="311"/>
        <v>184130.26</v>
      </c>
      <c r="EX239" s="7">
        <f t="shared" si="311"/>
        <v>105308.79</v>
      </c>
      <c r="EY239" s="7">
        <f t="shared" si="311"/>
        <v>64432.26</v>
      </c>
      <c r="EZ239" s="7">
        <f t="shared" si="311"/>
        <v>41237.699999999997</v>
      </c>
      <c r="FA239" s="7">
        <f t="shared" si="311"/>
        <v>561225.44999999995</v>
      </c>
      <c r="FB239" s="7">
        <f t="shared" si="311"/>
        <v>11729.71</v>
      </c>
      <c r="FC239" s="7">
        <f t="shared" si="311"/>
        <v>96543.01</v>
      </c>
      <c r="FD239" s="7">
        <f t="shared" si="311"/>
        <v>0</v>
      </c>
      <c r="FE239" s="7">
        <f t="shared" si="311"/>
        <v>19553.18</v>
      </c>
      <c r="FF239" s="7">
        <f t="shared" si="311"/>
        <v>78968.429999999993</v>
      </c>
      <c r="FG239" s="7">
        <f t="shared" si="311"/>
        <v>0</v>
      </c>
      <c r="FH239" s="7">
        <f t="shared" si="311"/>
        <v>0</v>
      </c>
      <c r="FI239" s="7">
        <f t="shared" si="311"/>
        <v>10158.39</v>
      </c>
      <c r="FJ239" s="7">
        <f t="shared" si="311"/>
        <v>179338.37</v>
      </c>
      <c r="FK239" s="7">
        <f t="shared" si="311"/>
        <v>59762.01</v>
      </c>
      <c r="FL239" s="7">
        <f t="shared" si="311"/>
        <v>426866.47</v>
      </c>
      <c r="FM239" s="7">
        <f t="shared" si="311"/>
        <v>153221.48000000001</v>
      </c>
      <c r="FN239" s="7">
        <f t="shared" si="311"/>
        <v>5347433.3899999997</v>
      </c>
      <c r="FO239" s="7">
        <f t="shared" si="311"/>
        <v>156177.03</v>
      </c>
      <c r="FP239" s="7">
        <f t="shared" si="311"/>
        <v>158483.6</v>
      </c>
      <c r="FQ239" s="7">
        <f t="shared" si="311"/>
        <v>0</v>
      </c>
      <c r="FR239" s="7">
        <f t="shared" si="311"/>
        <v>0</v>
      </c>
      <c r="FS239" s="7">
        <f t="shared" si="311"/>
        <v>40479.65</v>
      </c>
      <c r="FT239" s="7">
        <f t="shared" si="311"/>
        <v>8952.92</v>
      </c>
      <c r="FU239" s="7">
        <f t="shared" si="311"/>
        <v>293634.28999999998</v>
      </c>
      <c r="FV239" s="7">
        <f t="shared" si="311"/>
        <v>248925.08</v>
      </c>
      <c r="FW239" s="7">
        <f t="shared" si="311"/>
        <v>86439.22</v>
      </c>
      <c r="FX239" s="7">
        <f t="shared" si="311"/>
        <v>0</v>
      </c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</row>
    <row r="240" spans="1:195" x14ac:dyDescent="0.2">
      <c r="A240" s="7"/>
      <c r="B240" s="7" t="s">
        <v>788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</row>
    <row r="241" spans="1:195" x14ac:dyDescent="0.2">
      <c r="A241" s="7"/>
      <c r="B241" s="7" t="s">
        <v>789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</row>
    <row r="242" spans="1:195" x14ac:dyDescent="0.2">
      <c r="A242" s="7"/>
      <c r="B242" s="7" t="s">
        <v>790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</row>
    <row r="243" spans="1:195" x14ac:dyDescent="0.2">
      <c r="A243" s="6" t="s">
        <v>791</v>
      </c>
      <c r="B243" s="7" t="s">
        <v>792</v>
      </c>
      <c r="C243" s="7">
        <f t="shared" ref="C243:BN243" si="312">MIN(C73,C239)</f>
        <v>812675.84</v>
      </c>
      <c r="D243" s="7">
        <f t="shared" si="312"/>
        <v>5047739</v>
      </c>
      <c r="E243" s="7">
        <f t="shared" si="312"/>
        <v>2396964.08</v>
      </c>
      <c r="F243" s="7">
        <f t="shared" si="312"/>
        <v>2463429.7599999998</v>
      </c>
      <c r="G243" s="7">
        <f t="shared" si="312"/>
        <v>7017.33</v>
      </c>
      <c r="H243" s="7">
        <f t="shared" si="312"/>
        <v>108938.28</v>
      </c>
      <c r="I243" s="7">
        <f t="shared" si="312"/>
        <v>3319833.18</v>
      </c>
      <c r="J243" s="7">
        <f t="shared" si="312"/>
        <v>0</v>
      </c>
      <c r="K243" s="7">
        <f t="shared" si="312"/>
        <v>114319.03999999999</v>
      </c>
      <c r="L243" s="7">
        <f t="shared" si="312"/>
        <v>170531.87</v>
      </c>
      <c r="M243" s="7">
        <f t="shared" si="312"/>
        <v>617592.44999999995</v>
      </c>
      <c r="N243" s="7">
        <f t="shared" si="312"/>
        <v>4612750.99</v>
      </c>
      <c r="O243" s="7">
        <f t="shared" si="312"/>
        <v>0</v>
      </c>
      <c r="P243" s="7">
        <f t="shared" si="312"/>
        <v>0</v>
      </c>
      <c r="Q243" s="7">
        <f t="shared" si="312"/>
        <v>10229133.550000001</v>
      </c>
      <c r="R243" s="7">
        <f t="shared" si="312"/>
        <v>275137.32</v>
      </c>
      <c r="S243" s="7">
        <f t="shared" si="312"/>
        <v>42980.43</v>
      </c>
      <c r="T243" s="7">
        <f t="shared" si="312"/>
        <v>43743.72</v>
      </c>
      <c r="U243" s="7">
        <f t="shared" si="312"/>
        <v>33904.410000000003</v>
      </c>
      <c r="V243" s="7">
        <f t="shared" si="312"/>
        <v>70161.759999999995</v>
      </c>
      <c r="W243" s="7">
        <f t="shared" si="312"/>
        <v>34132.379999999997</v>
      </c>
      <c r="X243" s="7">
        <f t="shared" si="312"/>
        <v>0</v>
      </c>
      <c r="Y243" s="7">
        <f t="shared" si="312"/>
        <v>119171.14</v>
      </c>
      <c r="Z243" s="7">
        <f t="shared" si="312"/>
        <v>68015.16</v>
      </c>
      <c r="AA243" s="7">
        <f t="shared" si="312"/>
        <v>2490235.66</v>
      </c>
      <c r="AB243" s="7">
        <f t="shared" si="312"/>
        <v>2162978.29</v>
      </c>
      <c r="AC243" s="7">
        <f t="shared" si="312"/>
        <v>0</v>
      </c>
      <c r="AD243" s="7">
        <f t="shared" si="312"/>
        <v>47318.32</v>
      </c>
      <c r="AE243" s="7">
        <f t="shared" si="312"/>
        <v>16450.59</v>
      </c>
      <c r="AF243" s="7">
        <f t="shared" si="312"/>
        <v>6785.42</v>
      </c>
      <c r="AG243" s="7">
        <f t="shared" si="312"/>
        <v>48915.86</v>
      </c>
      <c r="AH243" s="7">
        <f t="shared" si="312"/>
        <v>284666.37</v>
      </c>
      <c r="AI243" s="7">
        <f t="shared" si="312"/>
        <v>73405.7</v>
      </c>
      <c r="AJ243" s="7">
        <f t="shared" si="312"/>
        <v>102698.91</v>
      </c>
      <c r="AK243" s="7">
        <f t="shared" si="312"/>
        <v>40641.58</v>
      </c>
      <c r="AL243" s="7">
        <f t="shared" si="312"/>
        <v>0</v>
      </c>
      <c r="AM243" s="7">
        <f t="shared" si="312"/>
        <v>119719.08</v>
      </c>
      <c r="AN243" s="7">
        <f t="shared" si="312"/>
        <v>51537.17</v>
      </c>
      <c r="AO243" s="7">
        <f t="shared" si="312"/>
        <v>0</v>
      </c>
      <c r="AP243" s="7">
        <f t="shared" si="312"/>
        <v>16742268.82</v>
      </c>
      <c r="AQ243" s="7">
        <f t="shared" si="312"/>
        <v>0</v>
      </c>
      <c r="AR243" s="7">
        <f t="shared" si="312"/>
        <v>2320962.5299999998</v>
      </c>
      <c r="AS243" s="7">
        <f t="shared" si="312"/>
        <v>823569.92000000004</v>
      </c>
      <c r="AT243" s="7">
        <f t="shared" si="312"/>
        <v>72945.02</v>
      </c>
      <c r="AU243" s="7">
        <f t="shared" si="312"/>
        <v>0</v>
      </c>
      <c r="AV243" s="7">
        <f t="shared" si="312"/>
        <v>42927.72</v>
      </c>
      <c r="AW243" s="7">
        <f t="shared" si="312"/>
        <v>0</v>
      </c>
      <c r="AX243" s="7">
        <f t="shared" si="312"/>
        <v>15519.64</v>
      </c>
      <c r="AY243" s="7">
        <f t="shared" si="312"/>
        <v>82908.19</v>
      </c>
      <c r="AZ243" s="7">
        <f t="shared" si="312"/>
        <v>0</v>
      </c>
      <c r="BA243" s="7">
        <f t="shared" si="312"/>
        <v>367498.32</v>
      </c>
      <c r="BB243" s="7">
        <f t="shared" si="312"/>
        <v>908365.04</v>
      </c>
      <c r="BC243" s="7">
        <f t="shared" si="312"/>
        <v>1389255.78</v>
      </c>
      <c r="BD243" s="7">
        <f t="shared" si="312"/>
        <v>0</v>
      </c>
      <c r="BE243" s="7">
        <f t="shared" si="312"/>
        <v>6123.56</v>
      </c>
      <c r="BF243" s="7">
        <f t="shared" si="312"/>
        <v>724937.89</v>
      </c>
      <c r="BG243" s="7">
        <f t="shared" si="312"/>
        <v>0</v>
      </c>
      <c r="BH243" s="7">
        <f t="shared" si="312"/>
        <v>0</v>
      </c>
      <c r="BI243" s="7">
        <f t="shared" si="312"/>
        <v>0</v>
      </c>
      <c r="BJ243" s="7">
        <f t="shared" si="312"/>
        <v>200275.69</v>
      </c>
      <c r="BK243" s="7">
        <f t="shared" si="312"/>
        <v>1377130.28</v>
      </c>
      <c r="BL243" s="7">
        <f t="shared" si="312"/>
        <v>60774.61</v>
      </c>
      <c r="BM243" s="7">
        <f t="shared" si="312"/>
        <v>0</v>
      </c>
      <c r="BN243" s="7">
        <f t="shared" si="312"/>
        <v>131081.76999999999</v>
      </c>
      <c r="BO243" s="7">
        <f t="shared" ref="BO243:DZ243" si="313">MIN(BO73,BO239)</f>
        <v>63788.3</v>
      </c>
      <c r="BP243" s="7">
        <f t="shared" si="313"/>
        <v>49432.95</v>
      </c>
      <c r="BQ243" s="7">
        <f t="shared" si="313"/>
        <v>1501636.84</v>
      </c>
      <c r="BR243" s="7">
        <f t="shared" si="313"/>
        <v>359800.76</v>
      </c>
      <c r="BS243" s="7">
        <f t="shared" si="313"/>
        <v>433043.98</v>
      </c>
      <c r="BT243" s="7">
        <f t="shared" si="313"/>
        <v>40465.97</v>
      </c>
      <c r="BU243" s="7">
        <f t="shared" si="313"/>
        <v>122959.77</v>
      </c>
      <c r="BV243" s="7">
        <f t="shared" si="313"/>
        <v>147777.01</v>
      </c>
      <c r="BW243" s="7">
        <f t="shared" si="313"/>
        <v>48783.49</v>
      </c>
      <c r="BX243" s="7">
        <f t="shared" si="313"/>
        <v>46054.62</v>
      </c>
      <c r="BY243" s="7">
        <f t="shared" si="313"/>
        <v>0</v>
      </c>
      <c r="BZ243" s="7">
        <f t="shared" si="313"/>
        <v>55759.32</v>
      </c>
      <c r="CA243" s="7">
        <f t="shared" si="313"/>
        <v>45016.04</v>
      </c>
      <c r="CB243" s="7">
        <f t="shared" si="313"/>
        <v>3484340.38</v>
      </c>
      <c r="CC243" s="7">
        <f t="shared" si="313"/>
        <v>34235.03</v>
      </c>
      <c r="CD243" s="7">
        <f t="shared" si="313"/>
        <v>0</v>
      </c>
      <c r="CE243" s="7">
        <f t="shared" si="313"/>
        <v>28474.18</v>
      </c>
      <c r="CF243" s="7">
        <f t="shared" si="313"/>
        <v>8382.25</v>
      </c>
      <c r="CG243" s="7">
        <f t="shared" si="313"/>
        <v>53460.05</v>
      </c>
      <c r="CH243" s="7">
        <f t="shared" si="313"/>
        <v>39670.51</v>
      </c>
      <c r="CI243" s="7">
        <f t="shared" si="313"/>
        <v>304069.95</v>
      </c>
      <c r="CJ243" s="7">
        <f t="shared" si="313"/>
        <v>252803.37</v>
      </c>
      <c r="CK243" s="7">
        <f t="shared" si="313"/>
        <v>0</v>
      </c>
      <c r="CL243" s="7">
        <f t="shared" si="313"/>
        <v>92718.49</v>
      </c>
      <c r="CM243" s="7">
        <f t="shared" si="313"/>
        <v>0</v>
      </c>
      <c r="CN243" s="7">
        <f t="shared" si="313"/>
        <v>1294503.6599999999</v>
      </c>
      <c r="CO243" s="7">
        <f t="shared" si="313"/>
        <v>604686.21</v>
      </c>
      <c r="CP243" s="7">
        <f t="shared" si="313"/>
        <v>55227.32</v>
      </c>
      <c r="CQ243" s="7">
        <f t="shared" si="313"/>
        <v>0</v>
      </c>
      <c r="CR243" s="7">
        <f t="shared" si="313"/>
        <v>0</v>
      </c>
      <c r="CS243" s="7">
        <f t="shared" si="313"/>
        <v>96490.46</v>
      </c>
      <c r="CT243" s="7">
        <f t="shared" si="313"/>
        <v>40199.86</v>
      </c>
      <c r="CU243" s="7">
        <f t="shared" si="313"/>
        <v>8309.84</v>
      </c>
      <c r="CV243" s="7">
        <f t="shared" si="313"/>
        <v>0</v>
      </c>
      <c r="CW243" s="7">
        <f t="shared" si="313"/>
        <v>39881.4</v>
      </c>
      <c r="CX243" s="7">
        <f t="shared" si="313"/>
        <v>38986.019999999997</v>
      </c>
      <c r="CY243" s="7">
        <f t="shared" si="313"/>
        <v>8651.27</v>
      </c>
      <c r="CZ243" s="7">
        <f t="shared" si="313"/>
        <v>511986.2</v>
      </c>
      <c r="DA243" s="7">
        <f t="shared" si="313"/>
        <v>0</v>
      </c>
      <c r="DB243" s="7">
        <f t="shared" si="313"/>
        <v>43348.47</v>
      </c>
      <c r="DC243" s="7">
        <f t="shared" si="313"/>
        <v>29652</v>
      </c>
      <c r="DD243" s="7">
        <f t="shared" si="313"/>
        <v>11922.4</v>
      </c>
      <c r="DE243" s="7">
        <f t="shared" si="313"/>
        <v>74668.55</v>
      </c>
      <c r="DF243" s="7">
        <f t="shared" si="313"/>
        <v>876961.1</v>
      </c>
      <c r="DG243" s="7">
        <f t="shared" si="313"/>
        <v>26237.96</v>
      </c>
      <c r="DH243" s="7">
        <f t="shared" si="313"/>
        <v>80471.429999999993</v>
      </c>
      <c r="DI243" s="7">
        <f t="shared" si="313"/>
        <v>474195.51</v>
      </c>
      <c r="DJ243" s="7">
        <f t="shared" si="313"/>
        <v>0</v>
      </c>
      <c r="DK243" s="7">
        <f t="shared" si="313"/>
        <v>124153.13</v>
      </c>
      <c r="DL243" s="7">
        <f t="shared" si="313"/>
        <v>681219.73</v>
      </c>
      <c r="DM243" s="7">
        <f t="shared" si="313"/>
        <v>92055.76</v>
      </c>
      <c r="DN243" s="7">
        <f t="shared" si="313"/>
        <v>245742.95</v>
      </c>
      <c r="DO243" s="7">
        <f t="shared" si="313"/>
        <v>148364.59</v>
      </c>
      <c r="DP243" s="7">
        <f t="shared" si="313"/>
        <v>0</v>
      </c>
      <c r="DQ243" s="7">
        <f t="shared" si="313"/>
        <v>13105.55</v>
      </c>
      <c r="DR243" s="7">
        <f t="shared" si="313"/>
        <v>109218.41</v>
      </c>
      <c r="DS243" s="7">
        <f t="shared" si="313"/>
        <v>246808.81</v>
      </c>
      <c r="DT243" s="7">
        <f t="shared" si="313"/>
        <v>48119.56</v>
      </c>
      <c r="DU243" s="7">
        <f t="shared" si="313"/>
        <v>73099.81</v>
      </c>
      <c r="DV243" s="7">
        <f t="shared" si="313"/>
        <v>28894.639999999999</v>
      </c>
      <c r="DW243" s="7">
        <f t="shared" si="313"/>
        <v>76176.460000000006</v>
      </c>
      <c r="DX243" s="7">
        <f t="shared" si="313"/>
        <v>6838.82</v>
      </c>
      <c r="DY243" s="7">
        <f t="shared" si="313"/>
        <v>40045.339999999997</v>
      </c>
      <c r="DZ243" s="7">
        <f t="shared" si="313"/>
        <v>606.63</v>
      </c>
      <c r="EA243" s="7">
        <f t="shared" ref="EA243:FX243" si="314">MIN(EA73,EA239)</f>
        <v>40045.71</v>
      </c>
      <c r="EB243" s="7">
        <f t="shared" si="314"/>
        <v>85807.02</v>
      </c>
      <c r="EC243" s="7">
        <f t="shared" si="314"/>
        <v>44541.54</v>
      </c>
      <c r="ED243" s="7">
        <f t="shared" si="314"/>
        <v>83983.89</v>
      </c>
      <c r="EE243" s="7">
        <f t="shared" si="314"/>
        <v>83648.570000000007</v>
      </c>
      <c r="EF243" s="7">
        <f t="shared" si="314"/>
        <v>394198.87</v>
      </c>
      <c r="EG243" s="7">
        <f t="shared" si="314"/>
        <v>89518.63</v>
      </c>
      <c r="EH243" s="7">
        <f t="shared" si="314"/>
        <v>17436.96</v>
      </c>
      <c r="EI243" s="7">
        <f t="shared" si="314"/>
        <v>257312.56</v>
      </c>
      <c r="EJ243" s="7">
        <f t="shared" si="314"/>
        <v>399947.34</v>
      </c>
      <c r="EK243" s="7">
        <f t="shared" si="314"/>
        <v>76266.179999999993</v>
      </c>
      <c r="EL243" s="7">
        <f t="shared" si="314"/>
        <v>46717.79</v>
      </c>
      <c r="EM243" s="7">
        <f t="shared" si="314"/>
        <v>48580.19</v>
      </c>
      <c r="EN243" s="7">
        <f t="shared" si="314"/>
        <v>125569.25</v>
      </c>
      <c r="EO243" s="7">
        <f t="shared" si="314"/>
        <v>26196.09</v>
      </c>
      <c r="EP243" s="7">
        <f t="shared" si="314"/>
        <v>0</v>
      </c>
      <c r="EQ243" s="7">
        <f t="shared" si="314"/>
        <v>0</v>
      </c>
      <c r="ER243" s="7">
        <f t="shared" si="314"/>
        <v>75764.45</v>
      </c>
      <c r="ES243" s="7">
        <f t="shared" si="314"/>
        <v>0</v>
      </c>
      <c r="ET243" s="7">
        <f t="shared" si="314"/>
        <v>36255.879999999997</v>
      </c>
      <c r="EU243" s="7">
        <f t="shared" si="314"/>
        <v>119587.79</v>
      </c>
      <c r="EV243" s="7">
        <f t="shared" si="314"/>
        <v>0</v>
      </c>
      <c r="EW243" s="7">
        <f t="shared" si="314"/>
        <v>184130.26</v>
      </c>
      <c r="EX243" s="7">
        <f t="shared" si="314"/>
        <v>105308.79</v>
      </c>
      <c r="EY243" s="7">
        <f t="shared" si="314"/>
        <v>64432.26</v>
      </c>
      <c r="EZ243" s="7">
        <f t="shared" si="314"/>
        <v>41237.699999999997</v>
      </c>
      <c r="FA243" s="7">
        <f t="shared" si="314"/>
        <v>561225.44999999995</v>
      </c>
      <c r="FB243" s="7">
        <f t="shared" si="314"/>
        <v>11729.71</v>
      </c>
      <c r="FC243" s="7">
        <f t="shared" si="314"/>
        <v>96543.01</v>
      </c>
      <c r="FD243" s="7">
        <f t="shared" si="314"/>
        <v>0</v>
      </c>
      <c r="FE243" s="7">
        <f t="shared" si="314"/>
        <v>19553.18</v>
      </c>
      <c r="FF243" s="7">
        <f t="shared" si="314"/>
        <v>78968.429999999993</v>
      </c>
      <c r="FG243" s="7">
        <f t="shared" si="314"/>
        <v>0</v>
      </c>
      <c r="FH243" s="7">
        <f t="shared" si="314"/>
        <v>0</v>
      </c>
      <c r="FI243" s="7">
        <f t="shared" si="314"/>
        <v>10158.39</v>
      </c>
      <c r="FJ243" s="7">
        <f t="shared" si="314"/>
        <v>179338.37</v>
      </c>
      <c r="FK243" s="7">
        <f t="shared" si="314"/>
        <v>59762.01</v>
      </c>
      <c r="FL243" s="7">
        <f t="shared" si="314"/>
        <v>426866.47</v>
      </c>
      <c r="FM243" s="7">
        <f t="shared" si="314"/>
        <v>153221.48000000001</v>
      </c>
      <c r="FN243" s="7">
        <f t="shared" si="314"/>
        <v>5347433.3899999997</v>
      </c>
      <c r="FO243" s="7">
        <f t="shared" si="314"/>
        <v>156177.03</v>
      </c>
      <c r="FP243" s="7">
        <f t="shared" si="314"/>
        <v>158483.6</v>
      </c>
      <c r="FQ243" s="7">
        <f t="shared" si="314"/>
        <v>0</v>
      </c>
      <c r="FR243" s="7">
        <f t="shared" si="314"/>
        <v>0</v>
      </c>
      <c r="FS243" s="7">
        <f t="shared" si="314"/>
        <v>40479.65</v>
      </c>
      <c r="FT243" s="7">
        <f t="shared" si="314"/>
        <v>8952.92</v>
      </c>
      <c r="FU243" s="7">
        <f t="shared" si="314"/>
        <v>293634.28999999998</v>
      </c>
      <c r="FV243" s="7">
        <f t="shared" si="314"/>
        <v>248925.08</v>
      </c>
      <c r="FW243" s="7">
        <f t="shared" si="314"/>
        <v>86439.22</v>
      </c>
      <c r="FX243" s="7">
        <f t="shared" si="314"/>
        <v>0</v>
      </c>
      <c r="FY243" s="7"/>
      <c r="FZ243" s="7">
        <f>SUM(C243:FX243)</f>
        <v>85147951.930000067</v>
      </c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</row>
    <row r="244" spans="1:195" x14ac:dyDescent="0.2">
      <c r="A244" s="7"/>
      <c r="B244" s="7" t="s">
        <v>793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</row>
    <row r="245" spans="1:195" x14ac:dyDescent="0.2">
      <c r="A245" s="6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</row>
    <row r="246" spans="1:195" ht="15.75" x14ac:dyDescent="0.25">
      <c r="A246" s="6" t="s">
        <v>602</v>
      </c>
      <c r="B246" s="44" t="s">
        <v>794</v>
      </c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  <c r="BJ246" s="66"/>
      <c r="BK246" s="66"/>
      <c r="BL246" s="66"/>
      <c r="BM246" s="66"/>
      <c r="BN246" s="66"/>
      <c r="BO246" s="66"/>
      <c r="BP246" s="66"/>
      <c r="BQ246" s="66"/>
      <c r="BR246" s="66"/>
      <c r="BS246" s="66"/>
      <c r="BT246" s="66"/>
      <c r="BU246" s="66"/>
      <c r="BV246" s="66"/>
      <c r="BW246" s="66"/>
      <c r="BX246" s="66"/>
      <c r="BY246" s="66"/>
      <c r="BZ246" s="66"/>
      <c r="CA246" s="66"/>
      <c r="CB246" s="66"/>
      <c r="CC246" s="66"/>
      <c r="CD246" s="66"/>
      <c r="CE246" s="66"/>
      <c r="CF246" s="66"/>
      <c r="CG246" s="66"/>
      <c r="CH246" s="66"/>
      <c r="CI246" s="66"/>
      <c r="CJ246" s="66"/>
      <c r="CK246" s="66"/>
      <c r="CL246" s="66"/>
      <c r="CM246" s="66"/>
      <c r="CN246" s="66"/>
      <c r="CO246" s="66"/>
      <c r="CP246" s="66"/>
      <c r="CQ246" s="66"/>
      <c r="CR246" s="66"/>
      <c r="CS246" s="66"/>
      <c r="CT246" s="66"/>
      <c r="CU246" s="66"/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7"/>
      <c r="FZ246" s="7"/>
      <c r="GA246" s="43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</row>
    <row r="247" spans="1:195" x14ac:dyDescent="0.2">
      <c r="A247" s="6" t="s">
        <v>795</v>
      </c>
      <c r="B247" s="7" t="s">
        <v>796</v>
      </c>
      <c r="C247" s="7">
        <f t="shared" ref="C247:BN247" si="315">+C227+C245</f>
        <v>82342761.5</v>
      </c>
      <c r="D247" s="7">
        <f t="shared" si="315"/>
        <v>387691433.85000002</v>
      </c>
      <c r="E247" s="7">
        <f t="shared" si="315"/>
        <v>67041440.229999997</v>
      </c>
      <c r="F247" s="7">
        <f t="shared" si="315"/>
        <v>187807906.38999999</v>
      </c>
      <c r="G247" s="7">
        <f t="shared" si="315"/>
        <v>12029993.560000001</v>
      </c>
      <c r="H247" s="7">
        <f t="shared" si="315"/>
        <v>10799272.42</v>
      </c>
      <c r="I247" s="7">
        <f t="shared" si="315"/>
        <v>92962118.519999996</v>
      </c>
      <c r="J247" s="7">
        <f t="shared" si="315"/>
        <v>21647640.677854378</v>
      </c>
      <c r="K247" s="7">
        <f t="shared" si="315"/>
        <v>3404311.09</v>
      </c>
      <c r="L247" s="7">
        <f t="shared" si="315"/>
        <v>24106405.800000001</v>
      </c>
      <c r="M247" s="7">
        <f t="shared" si="315"/>
        <v>13329700.119999999</v>
      </c>
      <c r="N247" s="7">
        <f t="shared" si="315"/>
        <v>508950050.13</v>
      </c>
      <c r="O247" s="7">
        <f t="shared" si="315"/>
        <v>130647526.05458003</v>
      </c>
      <c r="P247" s="7">
        <f t="shared" si="315"/>
        <v>3799642.1796235838</v>
      </c>
      <c r="Q247" s="7">
        <f t="shared" si="315"/>
        <v>391673253.20999998</v>
      </c>
      <c r="R247" s="7">
        <f t="shared" si="315"/>
        <v>44224484.909999996</v>
      </c>
      <c r="S247" s="7">
        <f t="shared" si="315"/>
        <v>16384104.119999999</v>
      </c>
      <c r="T247" s="7">
        <f t="shared" si="315"/>
        <v>2413538.04</v>
      </c>
      <c r="U247" s="7">
        <f t="shared" si="315"/>
        <v>1146191.32</v>
      </c>
      <c r="V247" s="7">
        <f t="shared" si="315"/>
        <v>3467498.85</v>
      </c>
      <c r="W247" s="7">
        <f t="shared" si="315"/>
        <v>2447316.58</v>
      </c>
      <c r="X247" s="7">
        <f t="shared" si="315"/>
        <v>962905.48</v>
      </c>
      <c r="Y247" s="7">
        <f t="shared" si="315"/>
        <v>7819720.8899999997</v>
      </c>
      <c r="Z247" s="7">
        <f t="shared" si="315"/>
        <v>3078311.44</v>
      </c>
      <c r="AA247" s="7">
        <f t="shared" si="315"/>
        <v>288811199.41000003</v>
      </c>
      <c r="AB247" s="7">
        <f t="shared" si="315"/>
        <v>276671750.94</v>
      </c>
      <c r="AC247" s="7">
        <f t="shared" si="315"/>
        <v>9685965.0684755184</v>
      </c>
      <c r="AD247" s="7">
        <f t="shared" si="315"/>
        <v>13190810.52</v>
      </c>
      <c r="AE247" s="7">
        <f t="shared" si="315"/>
        <v>1764082.78</v>
      </c>
      <c r="AF247" s="7">
        <f t="shared" si="315"/>
        <v>2797139.57</v>
      </c>
      <c r="AG247" s="7">
        <f t="shared" si="315"/>
        <v>7080131.5300000003</v>
      </c>
      <c r="AH247" s="7">
        <f t="shared" si="315"/>
        <v>9858773.25</v>
      </c>
      <c r="AI247" s="7">
        <f t="shared" si="315"/>
        <v>4124988.52</v>
      </c>
      <c r="AJ247" s="7">
        <f t="shared" si="315"/>
        <v>2630544.75</v>
      </c>
      <c r="AK247" s="7">
        <f t="shared" si="315"/>
        <v>3185913.58</v>
      </c>
      <c r="AL247" s="7">
        <f t="shared" si="315"/>
        <v>3626247.8783162166</v>
      </c>
      <c r="AM247" s="7">
        <f t="shared" si="315"/>
        <v>4646425.16</v>
      </c>
      <c r="AN247" s="7">
        <f t="shared" si="315"/>
        <v>4228109.8</v>
      </c>
      <c r="AO247" s="7">
        <f t="shared" si="315"/>
        <v>43037213.219780475</v>
      </c>
      <c r="AP247" s="7">
        <f t="shared" si="315"/>
        <v>873310363.87</v>
      </c>
      <c r="AQ247" s="7">
        <f t="shared" si="315"/>
        <v>3546978.8200000003</v>
      </c>
      <c r="AR247" s="7">
        <f t="shared" si="315"/>
        <v>604036509.52999997</v>
      </c>
      <c r="AS247" s="7">
        <f t="shared" si="315"/>
        <v>68652388.510000005</v>
      </c>
      <c r="AT247" s="7">
        <f t="shared" si="315"/>
        <v>21157240.129999999</v>
      </c>
      <c r="AU247" s="7">
        <f t="shared" si="315"/>
        <v>3720133.0650984384</v>
      </c>
      <c r="AV247" s="7">
        <f t="shared" si="315"/>
        <v>4103877.86</v>
      </c>
      <c r="AW247" s="7">
        <f t="shared" si="315"/>
        <v>3628037.5951246135</v>
      </c>
      <c r="AX247" s="7">
        <f t="shared" si="315"/>
        <v>1505322.54</v>
      </c>
      <c r="AY247" s="7">
        <f t="shared" si="315"/>
        <v>4932960.78</v>
      </c>
      <c r="AZ247" s="7">
        <f t="shared" si="315"/>
        <v>126548769.05703056</v>
      </c>
      <c r="BA247" s="7">
        <f t="shared" si="315"/>
        <v>83033829.530000001</v>
      </c>
      <c r="BB247" s="7">
        <f t="shared" si="315"/>
        <v>73848061.310000002</v>
      </c>
      <c r="BC247" s="7">
        <f t="shared" si="315"/>
        <v>274540681.5</v>
      </c>
      <c r="BD247" s="7">
        <f t="shared" si="315"/>
        <v>33360451.199999999</v>
      </c>
      <c r="BE247" s="7">
        <f t="shared" si="315"/>
        <v>13264605.16</v>
      </c>
      <c r="BF247" s="7">
        <f t="shared" si="315"/>
        <v>229973333.94999999</v>
      </c>
      <c r="BG247" s="7">
        <f t="shared" si="315"/>
        <v>10224274.419268545</v>
      </c>
      <c r="BH247" s="7">
        <f t="shared" si="315"/>
        <v>6189828.7929212851</v>
      </c>
      <c r="BI247" s="7">
        <f t="shared" si="315"/>
        <v>3773661.066400181</v>
      </c>
      <c r="BJ247" s="7">
        <f t="shared" si="315"/>
        <v>57928307.57</v>
      </c>
      <c r="BK247" s="7">
        <f t="shared" si="315"/>
        <v>255682034.81999999</v>
      </c>
      <c r="BL247" s="7">
        <f t="shared" si="315"/>
        <v>2776131.43</v>
      </c>
      <c r="BM247" s="7">
        <f t="shared" si="315"/>
        <v>3908312.472894704</v>
      </c>
      <c r="BN247" s="7">
        <f t="shared" si="315"/>
        <v>32234794.510000002</v>
      </c>
      <c r="BO247" s="7">
        <f t="shared" ref="BO247:DZ247" si="316">+BO227+BO245</f>
        <v>12870036.52</v>
      </c>
      <c r="BP247" s="7">
        <f t="shared" si="316"/>
        <v>3121428.71</v>
      </c>
      <c r="BQ247" s="7">
        <f t="shared" si="316"/>
        <v>60315431.939999998</v>
      </c>
      <c r="BR247" s="7">
        <f t="shared" si="316"/>
        <v>43231662.609999999</v>
      </c>
      <c r="BS247" s="7">
        <f t="shared" si="316"/>
        <v>12166444.220000001</v>
      </c>
      <c r="BT247" s="7">
        <f t="shared" si="316"/>
        <v>4915629.17</v>
      </c>
      <c r="BU247" s="7">
        <f t="shared" si="316"/>
        <v>4820786.12</v>
      </c>
      <c r="BV247" s="7">
        <f t="shared" si="316"/>
        <v>12349393.970000001</v>
      </c>
      <c r="BW247" s="7">
        <f t="shared" si="316"/>
        <v>19145370.579999998</v>
      </c>
      <c r="BX247" s="7">
        <f t="shared" si="316"/>
        <v>1474094.24</v>
      </c>
      <c r="BY247" s="7">
        <f t="shared" si="316"/>
        <v>5480429.2400000002</v>
      </c>
      <c r="BZ247" s="7">
        <f t="shared" si="316"/>
        <v>2983506.56</v>
      </c>
      <c r="CA247" s="7">
        <f t="shared" si="316"/>
        <v>2687531.62</v>
      </c>
      <c r="CB247" s="7">
        <f t="shared" si="316"/>
        <v>757037390.94000006</v>
      </c>
      <c r="CC247" s="7">
        <f t="shared" si="316"/>
        <v>2821722.49</v>
      </c>
      <c r="CD247" s="7">
        <f t="shared" si="316"/>
        <v>1551963.9557457911</v>
      </c>
      <c r="CE247" s="7">
        <f t="shared" si="316"/>
        <v>2360479.69</v>
      </c>
      <c r="CF247" s="7">
        <f t="shared" si="316"/>
        <v>2311333</v>
      </c>
      <c r="CG247" s="7">
        <f t="shared" si="316"/>
        <v>3069058.52</v>
      </c>
      <c r="CH247" s="7">
        <f t="shared" si="316"/>
        <v>1940110.67</v>
      </c>
      <c r="CI247" s="7">
        <f t="shared" si="316"/>
        <v>6909236.2800000003</v>
      </c>
      <c r="CJ247" s="7">
        <f t="shared" si="316"/>
        <v>9783397.2300000004</v>
      </c>
      <c r="CK247" s="7">
        <f t="shared" si="316"/>
        <v>57162776.071704827</v>
      </c>
      <c r="CL247" s="7">
        <f t="shared" si="316"/>
        <v>13565792.310000001</v>
      </c>
      <c r="CM247" s="7">
        <f t="shared" si="316"/>
        <v>8492485.7253153343</v>
      </c>
      <c r="CN247" s="7">
        <f t="shared" si="316"/>
        <v>294283566.13</v>
      </c>
      <c r="CO247" s="7">
        <f t="shared" si="316"/>
        <v>136774027.88</v>
      </c>
      <c r="CP247" s="7">
        <f t="shared" si="316"/>
        <v>10651139.91</v>
      </c>
      <c r="CQ247" s="7">
        <f t="shared" si="316"/>
        <v>9588277.042502692</v>
      </c>
      <c r="CR247" s="7">
        <f t="shared" si="316"/>
        <v>3217956.3917058967</v>
      </c>
      <c r="CS247" s="7">
        <f t="shared" si="316"/>
        <v>4042786.21</v>
      </c>
      <c r="CT247" s="7">
        <f t="shared" si="316"/>
        <v>1920059.56</v>
      </c>
      <c r="CU247" s="7">
        <f t="shared" si="316"/>
        <v>4513058.58</v>
      </c>
      <c r="CV247" s="7">
        <f t="shared" si="316"/>
        <v>894734.85</v>
      </c>
      <c r="CW247" s="7">
        <f t="shared" si="316"/>
        <v>2976958.32</v>
      </c>
      <c r="CX247" s="7">
        <f t="shared" si="316"/>
        <v>4962276.13</v>
      </c>
      <c r="CY247" s="7">
        <f t="shared" si="316"/>
        <v>966461.49</v>
      </c>
      <c r="CZ247" s="7">
        <f t="shared" si="316"/>
        <v>18901027.34</v>
      </c>
      <c r="DA247" s="7">
        <f t="shared" si="316"/>
        <v>3048107.97</v>
      </c>
      <c r="DB247" s="7">
        <f t="shared" si="316"/>
        <v>3857197.23</v>
      </c>
      <c r="DC247" s="7">
        <f t="shared" si="316"/>
        <v>2505230.67</v>
      </c>
      <c r="DD247" s="7">
        <f t="shared" si="316"/>
        <v>2668606.38</v>
      </c>
      <c r="DE247" s="7">
        <f t="shared" si="316"/>
        <v>4239973.58</v>
      </c>
      <c r="DF247" s="7">
        <f t="shared" si="316"/>
        <v>197917971.77000001</v>
      </c>
      <c r="DG247" s="7">
        <f t="shared" si="316"/>
        <v>1659380.18</v>
      </c>
      <c r="DH247" s="7">
        <f t="shared" si="316"/>
        <v>18765463.899999999</v>
      </c>
      <c r="DI247" s="7">
        <f t="shared" si="316"/>
        <v>24627127.120000001</v>
      </c>
      <c r="DJ247" s="7">
        <f t="shared" si="316"/>
        <v>6851412.7476603836</v>
      </c>
      <c r="DK247" s="7">
        <f t="shared" si="316"/>
        <v>4917179.59</v>
      </c>
      <c r="DL247" s="7">
        <f t="shared" si="316"/>
        <v>55592549.659999996</v>
      </c>
      <c r="DM247" s="7">
        <f t="shared" si="316"/>
        <v>3841225.91</v>
      </c>
      <c r="DN247" s="7">
        <f t="shared" si="316"/>
        <v>13638736</v>
      </c>
      <c r="DO247" s="7">
        <f t="shared" si="316"/>
        <v>30672298.579999998</v>
      </c>
      <c r="DP247" s="7">
        <f t="shared" si="316"/>
        <v>3234343.1599999997</v>
      </c>
      <c r="DQ247" s="7">
        <f t="shared" si="316"/>
        <v>8028801.7800000003</v>
      </c>
      <c r="DR247" s="7">
        <f t="shared" si="316"/>
        <v>14465345.16</v>
      </c>
      <c r="DS247" s="7">
        <f t="shared" si="316"/>
        <v>8128602.2999999998</v>
      </c>
      <c r="DT247" s="7">
        <f t="shared" si="316"/>
        <v>2730362.85</v>
      </c>
      <c r="DU247" s="7">
        <f t="shared" si="316"/>
        <v>4365717.5999999996</v>
      </c>
      <c r="DV247" s="7">
        <f t="shared" si="316"/>
        <v>3219513.79</v>
      </c>
      <c r="DW247" s="7">
        <f t="shared" si="316"/>
        <v>3982361.08</v>
      </c>
      <c r="DX247" s="7">
        <f t="shared" si="316"/>
        <v>3188558.35</v>
      </c>
      <c r="DY247" s="7">
        <f t="shared" si="316"/>
        <v>4279323.3499999996</v>
      </c>
      <c r="DZ247" s="7">
        <f t="shared" si="316"/>
        <v>8389548.3900000006</v>
      </c>
      <c r="EA247" s="7">
        <f t="shared" ref="EA247:FX247" si="317">+EA227+EA245</f>
        <v>6501510.0800000001</v>
      </c>
      <c r="EB247" s="7">
        <f t="shared" si="317"/>
        <v>6133484.5800000001</v>
      </c>
      <c r="EC247" s="7">
        <f t="shared" si="317"/>
        <v>3723945.1</v>
      </c>
      <c r="ED247" s="7">
        <f t="shared" si="317"/>
        <v>20310387.57</v>
      </c>
      <c r="EE247" s="7">
        <f t="shared" si="317"/>
        <v>2837204.46</v>
      </c>
      <c r="EF247" s="7">
        <f t="shared" si="317"/>
        <v>14465632.720000001</v>
      </c>
      <c r="EG247" s="7">
        <f t="shared" si="317"/>
        <v>3421762.33</v>
      </c>
      <c r="EH247" s="7">
        <f t="shared" si="317"/>
        <v>3317050.47</v>
      </c>
      <c r="EI247" s="7">
        <f t="shared" si="317"/>
        <v>152806504.87</v>
      </c>
      <c r="EJ247" s="7">
        <f t="shared" si="317"/>
        <v>91298406.659999996</v>
      </c>
      <c r="EK247" s="7">
        <f t="shared" si="317"/>
        <v>6855683.5899999999</v>
      </c>
      <c r="EL247" s="7">
        <f t="shared" si="317"/>
        <v>4804455.13</v>
      </c>
      <c r="EM247" s="7">
        <f t="shared" si="317"/>
        <v>4554520</v>
      </c>
      <c r="EN247" s="7">
        <f t="shared" si="317"/>
        <v>10600095.199999999</v>
      </c>
      <c r="EO247" s="7">
        <f t="shared" si="317"/>
        <v>4114500.95</v>
      </c>
      <c r="EP247" s="7">
        <f t="shared" si="317"/>
        <v>4803630.6924369121</v>
      </c>
      <c r="EQ247" s="7">
        <f t="shared" si="317"/>
        <v>25960237.694745533</v>
      </c>
      <c r="ER247" s="7">
        <f t="shared" si="317"/>
        <v>4104075.36</v>
      </c>
      <c r="ES247" s="7">
        <f t="shared" si="317"/>
        <v>2638032.863606737</v>
      </c>
      <c r="ET247" s="7">
        <f t="shared" si="317"/>
        <v>3709381.16</v>
      </c>
      <c r="EU247" s="7">
        <f t="shared" si="317"/>
        <v>6767476.3200000003</v>
      </c>
      <c r="EV247" s="7">
        <f t="shared" si="317"/>
        <v>1685479.5129929199</v>
      </c>
      <c r="EW247" s="7">
        <f t="shared" si="317"/>
        <v>11415380.390000001</v>
      </c>
      <c r="EX247" s="7">
        <f t="shared" si="317"/>
        <v>3065962.95</v>
      </c>
      <c r="EY247" s="7">
        <f t="shared" si="317"/>
        <v>7323999.29</v>
      </c>
      <c r="EZ247" s="7">
        <f t="shared" si="317"/>
        <v>2365232.79</v>
      </c>
      <c r="FA247" s="7">
        <f t="shared" si="317"/>
        <v>34936156.18</v>
      </c>
      <c r="FB247" s="7">
        <f t="shared" si="317"/>
        <v>4195314.59</v>
      </c>
      <c r="FC247" s="7">
        <f t="shared" si="317"/>
        <v>19323587.760000002</v>
      </c>
      <c r="FD247" s="7">
        <f t="shared" si="317"/>
        <v>4664779.7192796925</v>
      </c>
      <c r="FE247" s="7">
        <f t="shared" si="317"/>
        <v>1845175.41</v>
      </c>
      <c r="FF247" s="7">
        <f t="shared" si="317"/>
        <v>3172962.53</v>
      </c>
      <c r="FG247" s="7">
        <f t="shared" si="317"/>
        <v>2277337.4619791387</v>
      </c>
      <c r="FH247" s="7">
        <f t="shared" si="317"/>
        <v>1549980.4</v>
      </c>
      <c r="FI247" s="7">
        <f t="shared" si="317"/>
        <v>17654280.800000001</v>
      </c>
      <c r="FJ247" s="7">
        <f t="shared" si="317"/>
        <v>18538208.050000001</v>
      </c>
      <c r="FK247" s="7">
        <f t="shared" si="317"/>
        <v>23603275.260000002</v>
      </c>
      <c r="FL247" s="7">
        <f t="shared" si="317"/>
        <v>71452214.390000001</v>
      </c>
      <c r="FM247" s="7">
        <f t="shared" si="317"/>
        <v>33995914.299999997</v>
      </c>
      <c r="FN247" s="7">
        <f t="shared" si="317"/>
        <v>212692329.34999999</v>
      </c>
      <c r="FO247" s="7">
        <f t="shared" si="317"/>
        <v>10892805.380000001</v>
      </c>
      <c r="FP247" s="7">
        <f t="shared" si="317"/>
        <v>22684125.280000001</v>
      </c>
      <c r="FQ247" s="7">
        <f t="shared" si="317"/>
        <v>9988985.5283218585</v>
      </c>
      <c r="FR247" s="7">
        <f t="shared" si="317"/>
        <v>2899669.11</v>
      </c>
      <c r="FS247" s="7">
        <f t="shared" si="317"/>
        <v>3015603.58</v>
      </c>
      <c r="FT247" s="7">
        <f t="shared" si="317"/>
        <v>1364316.81</v>
      </c>
      <c r="FU247" s="7">
        <f t="shared" si="317"/>
        <v>8926356.1099999994</v>
      </c>
      <c r="FV247" s="7">
        <f t="shared" si="317"/>
        <v>7241003.3300000001</v>
      </c>
      <c r="FW247" s="7">
        <f t="shared" si="317"/>
        <v>2957803.32</v>
      </c>
      <c r="FX247" s="7">
        <f t="shared" si="317"/>
        <v>1197474.49</v>
      </c>
      <c r="FY247" s="7"/>
      <c r="FZ247" s="7">
        <f>SUM(C247:FX247)</f>
        <v>8407126166.0153675</v>
      </c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</row>
    <row r="248" spans="1:195" x14ac:dyDescent="0.2">
      <c r="A248" s="6" t="s">
        <v>797</v>
      </c>
      <c r="B248" s="7" t="s">
        <v>798</v>
      </c>
      <c r="C248" s="7">
        <f t="shared" ref="C248:BN248" si="318">C243</f>
        <v>812675.84</v>
      </c>
      <c r="D248" s="7">
        <f t="shared" si="318"/>
        <v>5047739</v>
      </c>
      <c r="E248" s="7">
        <f t="shared" si="318"/>
        <v>2396964.08</v>
      </c>
      <c r="F248" s="7">
        <f t="shared" si="318"/>
        <v>2463429.7599999998</v>
      </c>
      <c r="G248" s="7">
        <f t="shared" si="318"/>
        <v>7017.33</v>
      </c>
      <c r="H248" s="7">
        <f t="shared" si="318"/>
        <v>108938.28</v>
      </c>
      <c r="I248" s="7">
        <f t="shared" si="318"/>
        <v>3319833.18</v>
      </c>
      <c r="J248" s="7">
        <f t="shared" si="318"/>
        <v>0</v>
      </c>
      <c r="K248" s="7">
        <f t="shared" si="318"/>
        <v>114319.03999999999</v>
      </c>
      <c r="L248" s="7">
        <f t="shared" si="318"/>
        <v>170531.87</v>
      </c>
      <c r="M248" s="7">
        <f t="shared" si="318"/>
        <v>617592.44999999995</v>
      </c>
      <c r="N248" s="7">
        <f t="shared" si="318"/>
        <v>4612750.99</v>
      </c>
      <c r="O248" s="7">
        <f t="shared" si="318"/>
        <v>0</v>
      </c>
      <c r="P248" s="7">
        <f t="shared" si="318"/>
        <v>0</v>
      </c>
      <c r="Q248" s="7">
        <f t="shared" si="318"/>
        <v>10229133.550000001</v>
      </c>
      <c r="R248" s="7">
        <f t="shared" si="318"/>
        <v>275137.32</v>
      </c>
      <c r="S248" s="7">
        <f t="shared" si="318"/>
        <v>42980.43</v>
      </c>
      <c r="T248" s="7">
        <f t="shared" si="318"/>
        <v>43743.72</v>
      </c>
      <c r="U248" s="7">
        <f t="shared" si="318"/>
        <v>33904.410000000003</v>
      </c>
      <c r="V248" s="7">
        <f t="shared" si="318"/>
        <v>70161.759999999995</v>
      </c>
      <c r="W248" s="7">
        <f t="shared" si="318"/>
        <v>34132.379999999997</v>
      </c>
      <c r="X248" s="7">
        <f t="shared" si="318"/>
        <v>0</v>
      </c>
      <c r="Y248" s="7">
        <f t="shared" si="318"/>
        <v>119171.14</v>
      </c>
      <c r="Z248" s="7">
        <f t="shared" si="318"/>
        <v>68015.16</v>
      </c>
      <c r="AA248" s="7">
        <f t="shared" si="318"/>
        <v>2490235.66</v>
      </c>
      <c r="AB248" s="7">
        <f t="shared" si="318"/>
        <v>2162978.29</v>
      </c>
      <c r="AC248" s="7">
        <f t="shared" si="318"/>
        <v>0</v>
      </c>
      <c r="AD248" s="7">
        <f t="shared" si="318"/>
        <v>47318.32</v>
      </c>
      <c r="AE248" s="7">
        <f t="shared" si="318"/>
        <v>16450.59</v>
      </c>
      <c r="AF248" s="7">
        <f t="shared" si="318"/>
        <v>6785.42</v>
      </c>
      <c r="AG248" s="7">
        <f t="shared" si="318"/>
        <v>48915.86</v>
      </c>
      <c r="AH248" s="7">
        <f t="shared" si="318"/>
        <v>284666.37</v>
      </c>
      <c r="AI248" s="7">
        <f t="shared" si="318"/>
        <v>73405.7</v>
      </c>
      <c r="AJ248" s="7">
        <f t="shared" si="318"/>
        <v>102698.91</v>
      </c>
      <c r="AK248" s="7">
        <f t="shared" si="318"/>
        <v>40641.58</v>
      </c>
      <c r="AL248" s="7">
        <f t="shared" si="318"/>
        <v>0</v>
      </c>
      <c r="AM248" s="7">
        <f t="shared" si="318"/>
        <v>119719.08</v>
      </c>
      <c r="AN248" s="7">
        <f t="shared" si="318"/>
        <v>51537.17</v>
      </c>
      <c r="AO248" s="7">
        <f t="shared" si="318"/>
        <v>0</v>
      </c>
      <c r="AP248" s="7">
        <f t="shared" si="318"/>
        <v>16742268.82</v>
      </c>
      <c r="AQ248" s="7">
        <f t="shared" si="318"/>
        <v>0</v>
      </c>
      <c r="AR248" s="7">
        <f t="shared" si="318"/>
        <v>2320962.5299999998</v>
      </c>
      <c r="AS248" s="7">
        <f t="shared" si="318"/>
        <v>823569.92000000004</v>
      </c>
      <c r="AT248" s="7">
        <f t="shared" si="318"/>
        <v>72945.02</v>
      </c>
      <c r="AU248" s="7">
        <f t="shared" si="318"/>
        <v>0</v>
      </c>
      <c r="AV248" s="7">
        <f t="shared" si="318"/>
        <v>42927.72</v>
      </c>
      <c r="AW248" s="7">
        <f t="shared" si="318"/>
        <v>0</v>
      </c>
      <c r="AX248" s="7">
        <f t="shared" si="318"/>
        <v>15519.64</v>
      </c>
      <c r="AY248" s="7">
        <f t="shared" si="318"/>
        <v>82908.19</v>
      </c>
      <c r="AZ248" s="7">
        <f t="shared" si="318"/>
        <v>0</v>
      </c>
      <c r="BA248" s="7">
        <f t="shared" si="318"/>
        <v>367498.32</v>
      </c>
      <c r="BB248" s="7">
        <f t="shared" si="318"/>
        <v>908365.04</v>
      </c>
      <c r="BC248" s="7">
        <f t="shared" si="318"/>
        <v>1389255.78</v>
      </c>
      <c r="BD248" s="7">
        <f t="shared" si="318"/>
        <v>0</v>
      </c>
      <c r="BE248" s="7">
        <f t="shared" si="318"/>
        <v>6123.56</v>
      </c>
      <c r="BF248" s="7">
        <f t="shared" si="318"/>
        <v>724937.89</v>
      </c>
      <c r="BG248" s="7">
        <f t="shared" si="318"/>
        <v>0</v>
      </c>
      <c r="BH248" s="7">
        <f t="shared" si="318"/>
        <v>0</v>
      </c>
      <c r="BI248" s="7">
        <f t="shared" si="318"/>
        <v>0</v>
      </c>
      <c r="BJ248" s="7">
        <f t="shared" si="318"/>
        <v>200275.69</v>
      </c>
      <c r="BK248" s="7">
        <f t="shared" si="318"/>
        <v>1377130.28</v>
      </c>
      <c r="BL248" s="7">
        <f t="shared" si="318"/>
        <v>60774.61</v>
      </c>
      <c r="BM248" s="7">
        <f t="shared" si="318"/>
        <v>0</v>
      </c>
      <c r="BN248" s="7">
        <f t="shared" si="318"/>
        <v>131081.76999999999</v>
      </c>
      <c r="BO248" s="7">
        <f t="shared" ref="BO248:DZ248" si="319">BO243</f>
        <v>63788.3</v>
      </c>
      <c r="BP248" s="7">
        <f t="shared" si="319"/>
        <v>49432.95</v>
      </c>
      <c r="BQ248" s="7">
        <f t="shared" si="319"/>
        <v>1501636.84</v>
      </c>
      <c r="BR248" s="7">
        <f t="shared" si="319"/>
        <v>359800.76</v>
      </c>
      <c r="BS248" s="7">
        <f t="shared" si="319"/>
        <v>433043.98</v>
      </c>
      <c r="BT248" s="7">
        <f t="shared" si="319"/>
        <v>40465.97</v>
      </c>
      <c r="BU248" s="7">
        <f t="shared" si="319"/>
        <v>122959.77</v>
      </c>
      <c r="BV248" s="7">
        <f t="shared" si="319"/>
        <v>147777.01</v>
      </c>
      <c r="BW248" s="7">
        <f t="shared" si="319"/>
        <v>48783.49</v>
      </c>
      <c r="BX248" s="7">
        <f t="shared" si="319"/>
        <v>46054.62</v>
      </c>
      <c r="BY248" s="7">
        <f t="shared" si="319"/>
        <v>0</v>
      </c>
      <c r="BZ248" s="7">
        <f t="shared" si="319"/>
        <v>55759.32</v>
      </c>
      <c r="CA248" s="7">
        <f t="shared" si="319"/>
        <v>45016.04</v>
      </c>
      <c r="CB248" s="7">
        <f t="shared" si="319"/>
        <v>3484340.38</v>
      </c>
      <c r="CC248" s="7">
        <f t="shared" si="319"/>
        <v>34235.03</v>
      </c>
      <c r="CD248" s="7">
        <f t="shared" si="319"/>
        <v>0</v>
      </c>
      <c r="CE248" s="7">
        <f t="shared" si="319"/>
        <v>28474.18</v>
      </c>
      <c r="CF248" s="7">
        <f t="shared" si="319"/>
        <v>8382.25</v>
      </c>
      <c r="CG248" s="7">
        <f t="shared" si="319"/>
        <v>53460.05</v>
      </c>
      <c r="CH248" s="7">
        <f t="shared" si="319"/>
        <v>39670.51</v>
      </c>
      <c r="CI248" s="7">
        <f t="shared" si="319"/>
        <v>304069.95</v>
      </c>
      <c r="CJ248" s="7">
        <f t="shared" si="319"/>
        <v>252803.37</v>
      </c>
      <c r="CK248" s="7">
        <f t="shared" si="319"/>
        <v>0</v>
      </c>
      <c r="CL248" s="7">
        <f t="shared" si="319"/>
        <v>92718.49</v>
      </c>
      <c r="CM248" s="7">
        <f t="shared" si="319"/>
        <v>0</v>
      </c>
      <c r="CN248" s="7">
        <f t="shared" si="319"/>
        <v>1294503.6599999999</v>
      </c>
      <c r="CO248" s="7">
        <f t="shared" si="319"/>
        <v>604686.21</v>
      </c>
      <c r="CP248" s="7">
        <f t="shared" si="319"/>
        <v>55227.32</v>
      </c>
      <c r="CQ248" s="7">
        <f t="shared" si="319"/>
        <v>0</v>
      </c>
      <c r="CR248" s="7">
        <f t="shared" si="319"/>
        <v>0</v>
      </c>
      <c r="CS248" s="7">
        <f t="shared" si="319"/>
        <v>96490.46</v>
      </c>
      <c r="CT248" s="7">
        <f t="shared" si="319"/>
        <v>40199.86</v>
      </c>
      <c r="CU248" s="7">
        <f t="shared" si="319"/>
        <v>8309.84</v>
      </c>
      <c r="CV248" s="7">
        <f t="shared" si="319"/>
        <v>0</v>
      </c>
      <c r="CW248" s="7">
        <f t="shared" si="319"/>
        <v>39881.4</v>
      </c>
      <c r="CX248" s="7">
        <f t="shared" si="319"/>
        <v>38986.019999999997</v>
      </c>
      <c r="CY248" s="7">
        <f t="shared" si="319"/>
        <v>8651.27</v>
      </c>
      <c r="CZ248" s="7">
        <f t="shared" si="319"/>
        <v>511986.2</v>
      </c>
      <c r="DA248" s="7">
        <f t="shared" si="319"/>
        <v>0</v>
      </c>
      <c r="DB248" s="7">
        <f t="shared" si="319"/>
        <v>43348.47</v>
      </c>
      <c r="DC248" s="7">
        <f t="shared" si="319"/>
        <v>29652</v>
      </c>
      <c r="DD248" s="7">
        <f t="shared" si="319"/>
        <v>11922.4</v>
      </c>
      <c r="DE248" s="7">
        <f t="shared" si="319"/>
        <v>74668.55</v>
      </c>
      <c r="DF248" s="7">
        <f t="shared" si="319"/>
        <v>876961.1</v>
      </c>
      <c r="DG248" s="7">
        <f t="shared" si="319"/>
        <v>26237.96</v>
      </c>
      <c r="DH248" s="7">
        <f t="shared" si="319"/>
        <v>80471.429999999993</v>
      </c>
      <c r="DI248" s="7">
        <f t="shared" si="319"/>
        <v>474195.51</v>
      </c>
      <c r="DJ248" s="7">
        <f t="shared" si="319"/>
        <v>0</v>
      </c>
      <c r="DK248" s="7">
        <f t="shared" si="319"/>
        <v>124153.13</v>
      </c>
      <c r="DL248" s="7">
        <f t="shared" si="319"/>
        <v>681219.73</v>
      </c>
      <c r="DM248" s="7">
        <f t="shared" si="319"/>
        <v>92055.76</v>
      </c>
      <c r="DN248" s="7">
        <f t="shared" si="319"/>
        <v>245742.95</v>
      </c>
      <c r="DO248" s="7">
        <f t="shared" si="319"/>
        <v>148364.59</v>
      </c>
      <c r="DP248" s="7">
        <f t="shared" si="319"/>
        <v>0</v>
      </c>
      <c r="DQ248" s="7">
        <f t="shared" si="319"/>
        <v>13105.55</v>
      </c>
      <c r="DR248" s="7">
        <f t="shared" si="319"/>
        <v>109218.41</v>
      </c>
      <c r="DS248" s="7">
        <f t="shared" si="319"/>
        <v>246808.81</v>
      </c>
      <c r="DT248" s="7">
        <f t="shared" si="319"/>
        <v>48119.56</v>
      </c>
      <c r="DU248" s="7">
        <f t="shared" si="319"/>
        <v>73099.81</v>
      </c>
      <c r="DV248" s="7">
        <f t="shared" si="319"/>
        <v>28894.639999999999</v>
      </c>
      <c r="DW248" s="7">
        <f t="shared" si="319"/>
        <v>76176.460000000006</v>
      </c>
      <c r="DX248" s="7">
        <f t="shared" si="319"/>
        <v>6838.82</v>
      </c>
      <c r="DY248" s="7">
        <f t="shared" si="319"/>
        <v>40045.339999999997</v>
      </c>
      <c r="DZ248" s="7">
        <f t="shared" si="319"/>
        <v>606.63</v>
      </c>
      <c r="EA248" s="7">
        <f t="shared" ref="EA248:FX248" si="320">EA243</f>
        <v>40045.71</v>
      </c>
      <c r="EB248" s="7">
        <f t="shared" si="320"/>
        <v>85807.02</v>
      </c>
      <c r="EC248" s="7">
        <f t="shared" si="320"/>
        <v>44541.54</v>
      </c>
      <c r="ED248" s="7">
        <f t="shared" si="320"/>
        <v>83983.89</v>
      </c>
      <c r="EE248" s="7">
        <f t="shared" si="320"/>
        <v>83648.570000000007</v>
      </c>
      <c r="EF248" s="7">
        <f t="shared" si="320"/>
        <v>394198.87</v>
      </c>
      <c r="EG248" s="7">
        <f t="shared" si="320"/>
        <v>89518.63</v>
      </c>
      <c r="EH248" s="7">
        <f t="shared" si="320"/>
        <v>17436.96</v>
      </c>
      <c r="EI248" s="7">
        <f t="shared" si="320"/>
        <v>257312.56</v>
      </c>
      <c r="EJ248" s="7">
        <f t="shared" si="320"/>
        <v>399947.34</v>
      </c>
      <c r="EK248" s="7">
        <f t="shared" si="320"/>
        <v>76266.179999999993</v>
      </c>
      <c r="EL248" s="7">
        <f t="shared" si="320"/>
        <v>46717.79</v>
      </c>
      <c r="EM248" s="7">
        <f t="shared" si="320"/>
        <v>48580.19</v>
      </c>
      <c r="EN248" s="7">
        <f t="shared" si="320"/>
        <v>125569.25</v>
      </c>
      <c r="EO248" s="7">
        <f t="shared" si="320"/>
        <v>26196.09</v>
      </c>
      <c r="EP248" s="7">
        <f t="shared" si="320"/>
        <v>0</v>
      </c>
      <c r="EQ248" s="7">
        <f t="shared" si="320"/>
        <v>0</v>
      </c>
      <c r="ER248" s="7">
        <f t="shared" si="320"/>
        <v>75764.45</v>
      </c>
      <c r="ES248" s="7">
        <f t="shared" si="320"/>
        <v>0</v>
      </c>
      <c r="ET248" s="7">
        <f t="shared" si="320"/>
        <v>36255.879999999997</v>
      </c>
      <c r="EU248" s="7">
        <f t="shared" si="320"/>
        <v>119587.79</v>
      </c>
      <c r="EV248" s="7">
        <f t="shared" si="320"/>
        <v>0</v>
      </c>
      <c r="EW248" s="7">
        <f t="shared" si="320"/>
        <v>184130.26</v>
      </c>
      <c r="EX248" s="7">
        <f t="shared" si="320"/>
        <v>105308.79</v>
      </c>
      <c r="EY248" s="7">
        <f t="shared" si="320"/>
        <v>64432.26</v>
      </c>
      <c r="EZ248" s="7">
        <f t="shared" si="320"/>
        <v>41237.699999999997</v>
      </c>
      <c r="FA248" s="7">
        <f t="shared" si="320"/>
        <v>561225.44999999995</v>
      </c>
      <c r="FB248" s="7">
        <f t="shared" si="320"/>
        <v>11729.71</v>
      </c>
      <c r="FC248" s="7">
        <f t="shared" si="320"/>
        <v>96543.01</v>
      </c>
      <c r="FD248" s="7">
        <f t="shared" si="320"/>
        <v>0</v>
      </c>
      <c r="FE248" s="7">
        <f t="shared" si="320"/>
        <v>19553.18</v>
      </c>
      <c r="FF248" s="7">
        <f t="shared" si="320"/>
        <v>78968.429999999993</v>
      </c>
      <c r="FG248" s="7">
        <f t="shared" si="320"/>
        <v>0</v>
      </c>
      <c r="FH248" s="7">
        <f t="shared" si="320"/>
        <v>0</v>
      </c>
      <c r="FI248" s="7">
        <f t="shared" si="320"/>
        <v>10158.39</v>
      </c>
      <c r="FJ248" s="7">
        <f t="shared" si="320"/>
        <v>179338.37</v>
      </c>
      <c r="FK248" s="7">
        <f t="shared" si="320"/>
        <v>59762.01</v>
      </c>
      <c r="FL248" s="7">
        <f t="shared" si="320"/>
        <v>426866.47</v>
      </c>
      <c r="FM248" s="7">
        <f t="shared" si="320"/>
        <v>153221.48000000001</v>
      </c>
      <c r="FN248" s="7">
        <f t="shared" si="320"/>
        <v>5347433.3899999997</v>
      </c>
      <c r="FO248" s="7">
        <f t="shared" si="320"/>
        <v>156177.03</v>
      </c>
      <c r="FP248" s="7">
        <f t="shared" si="320"/>
        <v>158483.6</v>
      </c>
      <c r="FQ248" s="7">
        <f t="shared" si="320"/>
        <v>0</v>
      </c>
      <c r="FR248" s="7">
        <f t="shared" si="320"/>
        <v>0</v>
      </c>
      <c r="FS248" s="7">
        <f t="shared" si="320"/>
        <v>40479.65</v>
      </c>
      <c r="FT248" s="7">
        <f t="shared" si="320"/>
        <v>8952.92</v>
      </c>
      <c r="FU248" s="7">
        <f t="shared" si="320"/>
        <v>293634.28999999998</v>
      </c>
      <c r="FV248" s="7">
        <f t="shared" si="320"/>
        <v>248925.08</v>
      </c>
      <c r="FW248" s="7">
        <f t="shared" si="320"/>
        <v>86439.22</v>
      </c>
      <c r="FX248" s="7">
        <f t="shared" si="320"/>
        <v>0</v>
      </c>
      <c r="FY248" s="66"/>
      <c r="FZ248" s="7">
        <f>SUM(C248:FX248)</f>
        <v>85147951.930000067</v>
      </c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</row>
    <row r="249" spans="1:195" x14ac:dyDescent="0.2">
      <c r="A249" s="6" t="s">
        <v>799</v>
      </c>
      <c r="B249" s="7" t="s">
        <v>800</v>
      </c>
      <c r="C249" s="7">
        <f t="shared" ref="C249:BN249" si="321">ROUND(C247+C248,2)</f>
        <v>83155437.340000004</v>
      </c>
      <c r="D249" s="7">
        <f t="shared" si="321"/>
        <v>392739172.85000002</v>
      </c>
      <c r="E249" s="7">
        <f t="shared" si="321"/>
        <v>69438404.310000002</v>
      </c>
      <c r="F249" s="7">
        <f t="shared" si="321"/>
        <v>190271336.15000001</v>
      </c>
      <c r="G249" s="7">
        <f t="shared" si="321"/>
        <v>12037010.890000001</v>
      </c>
      <c r="H249" s="7">
        <f t="shared" si="321"/>
        <v>10908210.699999999</v>
      </c>
      <c r="I249" s="7">
        <f t="shared" si="321"/>
        <v>96281951.700000003</v>
      </c>
      <c r="J249" s="7">
        <f t="shared" si="321"/>
        <v>21647640.68</v>
      </c>
      <c r="K249" s="7">
        <f t="shared" si="321"/>
        <v>3518630.13</v>
      </c>
      <c r="L249" s="7">
        <f t="shared" si="321"/>
        <v>24276937.670000002</v>
      </c>
      <c r="M249" s="7">
        <f t="shared" si="321"/>
        <v>13947292.57</v>
      </c>
      <c r="N249" s="7">
        <f t="shared" si="321"/>
        <v>513562801.12</v>
      </c>
      <c r="O249" s="7">
        <f t="shared" si="321"/>
        <v>130647526.05</v>
      </c>
      <c r="P249" s="7">
        <f t="shared" si="321"/>
        <v>3799642.18</v>
      </c>
      <c r="Q249" s="7">
        <f t="shared" si="321"/>
        <v>401902386.75999999</v>
      </c>
      <c r="R249" s="7">
        <f t="shared" si="321"/>
        <v>44499622.229999997</v>
      </c>
      <c r="S249" s="7">
        <f t="shared" si="321"/>
        <v>16427084.550000001</v>
      </c>
      <c r="T249" s="7">
        <f t="shared" si="321"/>
        <v>2457281.7599999998</v>
      </c>
      <c r="U249" s="7">
        <f t="shared" si="321"/>
        <v>1180095.73</v>
      </c>
      <c r="V249" s="7">
        <f t="shared" si="321"/>
        <v>3537660.61</v>
      </c>
      <c r="W249" s="7">
        <f t="shared" si="321"/>
        <v>2481448.96</v>
      </c>
      <c r="X249" s="7">
        <f t="shared" si="321"/>
        <v>962905.48</v>
      </c>
      <c r="Y249" s="7">
        <f t="shared" si="321"/>
        <v>7938892.0300000003</v>
      </c>
      <c r="Z249" s="7">
        <f t="shared" si="321"/>
        <v>3146326.6</v>
      </c>
      <c r="AA249" s="7">
        <f t="shared" si="321"/>
        <v>291301435.06999999</v>
      </c>
      <c r="AB249" s="7">
        <f t="shared" si="321"/>
        <v>278834729.23000002</v>
      </c>
      <c r="AC249" s="7">
        <f t="shared" si="321"/>
        <v>9685965.0700000003</v>
      </c>
      <c r="AD249" s="7">
        <f t="shared" si="321"/>
        <v>13238128.84</v>
      </c>
      <c r="AE249" s="7">
        <f t="shared" si="321"/>
        <v>1780533.37</v>
      </c>
      <c r="AF249" s="7">
        <f t="shared" si="321"/>
        <v>2803924.99</v>
      </c>
      <c r="AG249" s="7">
        <f t="shared" si="321"/>
        <v>7129047.3899999997</v>
      </c>
      <c r="AH249" s="7">
        <f t="shared" si="321"/>
        <v>10143439.619999999</v>
      </c>
      <c r="AI249" s="7">
        <f t="shared" si="321"/>
        <v>4198394.22</v>
      </c>
      <c r="AJ249" s="7">
        <f t="shared" si="321"/>
        <v>2733243.66</v>
      </c>
      <c r="AK249" s="7">
        <f t="shared" si="321"/>
        <v>3226555.16</v>
      </c>
      <c r="AL249" s="7">
        <f t="shared" si="321"/>
        <v>3626247.88</v>
      </c>
      <c r="AM249" s="7">
        <f t="shared" si="321"/>
        <v>4766144.24</v>
      </c>
      <c r="AN249" s="7">
        <f t="shared" si="321"/>
        <v>4279646.97</v>
      </c>
      <c r="AO249" s="7">
        <f t="shared" si="321"/>
        <v>43037213.219999999</v>
      </c>
      <c r="AP249" s="7">
        <f t="shared" si="321"/>
        <v>890052632.69000006</v>
      </c>
      <c r="AQ249" s="7">
        <f t="shared" si="321"/>
        <v>3546978.82</v>
      </c>
      <c r="AR249" s="7">
        <f t="shared" si="321"/>
        <v>606357472.05999994</v>
      </c>
      <c r="AS249" s="7">
        <f t="shared" si="321"/>
        <v>69475958.430000007</v>
      </c>
      <c r="AT249" s="7">
        <f t="shared" si="321"/>
        <v>21230185.149999999</v>
      </c>
      <c r="AU249" s="7">
        <f t="shared" si="321"/>
        <v>3720133.07</v>
      </c>
      <c r="AV249" s="7">
        <f t="shared" si="321"/>
        <v>4146805.58</v>
      </c>
      <c r="AW249" s="7">
        <f t="shared" si="321"/>
        <v>3628037.6</v>
      </c>
      <c r="AX249" s="7">
        <f t="shared" si="321"/>
        <v>1520842.18</v>
      </c>
      <c r="AY249" s="7">
        <f t="shared" si="321"/>
        <v>5015868.97</v>
      </c>
      <c r="AZ249" s="7">
        <f t="shared" si="321"/>
        <v>126548769.06</v>
      </c>
      <c r="BA249" s="7">
        <f t="shared" si="321"/>
        <v>83401327.849999994</v>
      </c>
      <c r="BB249" s="7">
        <f t="shared" si="321"/>
        <v>74756426.349999994</v>
      </c>
      <c r="BC249" s="7">
        <f t="shared" si="321"/>
        <v>275929937.27999997</v>
      </c>
      <c r="BD249" s="7">
        <f t="shared" si="321"/>
        <v>33360451.199999999</v>
      </c>
      <c r="BE249" s="7">
        <f t="shared" si="321"/>
        <v>13270728.720000001</v>
      </c>
      <c r="BF249" s="7">
        <f t="shared" si="321"/>
        <v>230698271.84</v>
      </c>
      <c r="BG249" s="7">
        <f t="shared" si="321"/>
        <v>10224274.42</v>
      </c>
      <c r="BH249" s="7">
        <f t="shared" si="321"/>
        <v>6189828.79</v>
      </c>
      <c r="BI249" s="7">
        <f t="shared" si="321"/>
        <v>3773661.07</v>
      </c>
      <c r="BJ249" s="7">
        <f t="shared" si="321"/>
        <v>58128583.259999998</v>
      </c>
      <c r="BK249" s="7">
        <f t="shared" si="321"/>
        <v>257059165.09999999</v>
      </c>
      <c r="BL249" s="7">
        <f t="shared" si="321"/>
        <v>2836906.04</v>
      </c>
      <c r="BM249" s="7">
        <f t="shared" si="321"/>
        <v>3908312.47</v>
      </c>
      <c r="BN249" s="7">
        <f t="shared" si="321"/>
        <v>32365876.280000001</v>
      </c>
      <c r="BO249" s="7">
        <f t="shared" ref="BO249:DZ249" si="322">ROUND(BO247+BO248,2)</f>
        <v>12933824.82</v>
      </c>
      <c r="BP249" s="7">
        <f t="shared" si="322"/>
        <v>3170861.66</v>
      </c>
      <c r="BQ249" s="7">
        <f t="shared" si="322"/>
        <v>61817068.780000001</v>
      </c>
      <c r="BR249" s="7">
        <f t="shared" si="322"/>
        <v>43591463.369999997</v>
      </c>
      <c r="BS249" s="7">
        <f t="shared" si="322"/>
        <v>12599488.199999999</v>
      </c>
      <c r="BT249" s="7">
        <f t="shared" si="322"/>
        <v>4956095.1399999997</v>
      </c>
      <c r="BU249" s="7">
        <f t="shared" si="322"/>
        <v>4943745.8899999997</v>
      </c>
      <c r="BV249" s="7">
        <f t="shared" si="322"/>
        <v>12497170.98</v>
      </c>
      <c r="BW249" s="7">
        <f t="shared" si="322"/>
        <v>19194154.07</v>
      </c>
      <c r="BX249" s="7">
        <f t="shared" si="322"/>
        <v>1520148.86</v>
      </c>
      <c r="BY249" s="7">
        <f t="shared" si="322"/>
        <v>5480429.2400000002</v>
      </c>
      <c r="BZ249" s="7">
        <f t="shared" si="322"/>
        <v>3039265.88</v>
      </c>
      <c r="CA249" s="7">
        <f t="shared" si="322"/>
        <v>2732547.66</v>
      </c>
      <c r="CB249" s="7">
        <f t="shared" si="322"/>
        <v>760521731.32000005</v>
      </c>
      <c r="CC249" s="7">
        <f t="shared" si="322"/>
        <v>2855957.52</v>
      </c>
      <c r="CD249" s="7">
        <f t="shared" si="322"/>
        <v>1551963.96</v>
      </c>
      <c r="CE249" s="7">
        <f t="shared" si="322"/>
        <v>2388953.87</v>
      </c>
      <c r="CF249" s="7">
        <f t="shared" si="322"/>
        <v>2319715.25</v>
      </c>
      <c r="CG249" s="7">
        <f t="shared" si="322"/>
        <v>3122518.57</v>
      </c>
      <c r="CH249" s="7">
        <f t="shared" si="322"/>
        <v>1979781.18</v>
      </c>
      <c r="CI249" s="7">
        <f t="shared" si="322"/>
        <v>7213306.2300000004</v>
      </c>
      <c r="CJ249" s="7">
        <f t="shared" si="322"/>
        <v>10036200.6</v>
      </c>
      <c r="CK249" s="7">
        <f t="shared" si="322"/>
        <v>57162776.07</v>
      </c>
      <c r="CL249" s="7">
        <f t="shared" si="322"/>
        <v>13658510.800000001</v>
      </c>
      <c r="CM249" s="7">
        <f t="shared" si="322"/>
        <v>8492485.7300000004</v>
      </c>
      <c r="CN249" s="7">
        <f t="shared" si="322"/>
        <v>295578069.79000002</v>
      </c>
      <c r="CO249" s="7">
        <f t="shared" si="322"/>
        <v>137378714.09</v>
      </c>
      <c r="CP249" s="7">
        <f t="shared" si="322"/>
        <v>10706367.23</v>
      </c>
      <c r="CQ249" s="7">
        <f t="shared" si="322"/>
        <v>9588277.0399999991</v>
      </c>
      <c r="CR249" s="7">
        <f t="shared" si="322"/>
        <v>3217956.39</v>
      </c>
      <c r="CS249" s="7">
        <f t="shared" si="322"/>
        <v>4139276.67</v>
      </c>
      <c r="CT249" s="7">
        <f t="shared" si="322"/>
        <v>1960259.42</v>
      </c>
      <c r="CU249" s="7">
        <f t="shared" si="322"/>
        <v>4521368.42</v>
      </c>
      <c r="CV249" s="7">
        <f t="shared" si="322"/>
        <v>894734.85</v>
      </c>
      <c r="CW249" s="7">
        <f t="shared" si="322"/>
        <v>3016839.72</v>
      </c>
      <c r="CX249" s="7">
        <f t="shared" si="322"/>
        <v>5001262.1500000004</v>
      </c>
      <c r="CY249" s="7">
        <f t="shared" si="322"/>
        <v>975112.76</v>
      </c>
      <c r="CZ249" s="7">
        <f t="shared" si="322"/>
        <v>19413013.539999999</v>
      </c>
      <c r="DA249" s="7">
        <f t="shared" si="322"/>
        <v>3048107.97</v>
      </c>
      <c r="DB249" s="7">
        <f t="shared" si="322"/>
        <v>3900545.7</v>
      </c>
      <c r="DC249" s="7">
        <f t="shared" si="322"/>
        <v>2534882.67</v>
      </c>
      <c r="DD249" s="7">
        <f t="shared" si="322"/>
        <v>2680528.7799999998</v>
      </c>
      <c r="DE249" s="7">
        <f t="shared" si="322"/>
        <v>4314642.13</v>
      </c>
      <c r="DF249" s="7">
        <f t="shared" si="322"/>
        <v>198794932.87</v>
      </c>
      <c r="DG249" s="7">
        <f t="shared" si="322"/>
        <v>1685618.14</v>
      </c>
      <c r="DH249" s="7">
        <f t="shared" si="322"/>
        <v>18845935.329999998</v>
      </c>
      <c r="DI249" s="7">
        <f t="shared" si="322"/>
        <v>25101322.629999999</v>
      </c>
      <c r="DJ249" s="7">
        <f t="shared" si="322"/>
        <v>6851412.75</v>
      </c>
      <c r="DK249" s="7">
        <f t="shared" si="322"/>
        <v>5041332.72</v>
      </c>
      <c r="DL249" s="7">
        <f t="shared" si="322"/>
        <v>56273769.390000001</v>
      </c>
      <c r="DM249" s="7">
        <f t="shared" si="322"/>
        <v>3933281.67</v>
      </c>
      <c r="DN249" s="7">
        <f t="shared" si="322"/>
        <v>13884478.949999999</v>
      </c>
      <c r="DO249" s="7">
        <f t="shared" si="322"/>
        <v>30820663.170000002</v>
      </c>
      <c r="DP249" s="7">
        <f t="shared" si="322"/>
        <v>3234343.16</v>
      </c>
      <c r="DQ249" s="7">
        <f t="shared" si="322"/>
        <v>8041907.3300000001</v>
      </c>
      <c r="DR249" s="7">
        <f t="shared" si="322"/>
        <v>14574563.57</v>
      </c>
      <c r="DS249" s="7">
        <f t="shared" si="322"/>
        <v>8375411.1100000003</v>
      </c>
      <c r="DT249" s="7">
        <f t="shared" si="322"/>
        <v>2778482.41</v>
      </c>
      <c r="DU249" s="7">
        <f t="shared" si="322"/>
        <v>4438817.41</v>
      </c>
      <c r="DV249" s="7">
        <f t="shared" si="322"/>
        <v>3248408.43</v>
      </c>
      <c r="DW249" s="7">
        <f t="shared" si="322"/>
        <v>4058537.54</v>
      </c>
      <c r="DX249" s="7">
        <f t="shared" si="322"/>
        <v>3195397.17</v>
      </c>
      <c r="DY249" s="7">
        <f t="shared" si="322"/>
        <v>4319368.6900000004</v>
      </c>
      <c r="DZ249" s="7">
        <f t="shared" si="322"/>
        <v>8390155.0199999996</v>
      </c>
      <c r="EA249" s="7">
        <f t="shared" ref="EA249:FX249" si="323">ROUND(EA247+EA248,2)</f>
        <v>6541555.79</v>
      </c>
      <c r="EB249" s="7">
        <f t="shared" si="323"/>
        <v>6219291.5999999996</v>
      </c>
      <c r="EC249" s="7">
        <f t="shared" si="323"/>
        <v>3768486.64</v>
      </c>
      <c r="ED249" s="7">
        <f t="shared" si="323"/>
        <v>20394371.460000001</v>
      </c>
      <c r="EE249" s="7">
        <f t="shared" si="323"/>
        <v>2920853.03</v>
      </c>
      <c r="EF249" s="7">
        <f t="shared" si="323"/>
        <v>14859831.59</v>
      </c>
      <c r="EG249" s="7">
        <f t="shared" si="323"/>
        <v>3511280.96</v>
      </c>
      <c r="EH249" s="7">
        <f t="shared" si="323"/>
        <v>3334487.43</v>
      </c>
      <c r="EI249" s="7">
        <f t="shared" si="323"/>
        <v>153063817.43000001</v>
      </c>
      <c r="EJ249" s="7">
        <f t="shared" si="323"/>
        <v>91698354</v>
      </c>
      <c r="EK249" s="7">
        <f t="shared" si="323"/>
        <v>6931949.7699999996</v>
      </c>
      <c r="EL249" s="7">
        <f t="shared" si="323"/>
        <v>4851172.92</v>
      </c>
      <c r="EM249" s="7">
        <f t="shared" si="323"/>
        <v>4603100.1900000004</v>
      </c>
      <c r="EN249" s="7">
        <f t="shared" si="323"/>
        <v>10725664.449999999</v>
      </c>
      <c r="EO249" s="7">
        <f t="shared" si="323"/>
        <v>4140697.04</v>
      </c>
      <c r="EP249" s="7">
        <f t="shared" si="323"/>
        <v>4803630.6900000004</v>
      </c>
      <c r="EQ249" s="7">
        <f t="shared" si="323"/>
        <v>25960237.690000001</v>
      </c>
      <c r="ER249" s="7">
        <f t="shared" si="323"/>
        <v>4179839.81</v>
      </c>
      <c r="ES249" s="7">
        <f t="shared" si="323"/>
        <v>2638032.86</v>
      </c>
      <c r="ET249" s="7">
        <f t="shared" si="323"/>
        <v>3745637.04</v>
      </c>
      <c r="EU249" s="7">
        <f t="shared" si="323"/>
        <v>6887064.1100000003</v>
      </c>
      <c r="EV249" s="7">
        <f t="shared" si="323"/>
        <v>1685479.51</v>
      </c>
      <c r="EW249" s="7">
        <f t="shared" si="323"/>
        <v>11599510.65</v>
      </c>
      <c r="EX249" s="7">
        <f t="shared" si="323"/>
        <v>3171271.74</v>
      </c>
      <c r="EY249" s="7">
        <f t="shared" si="323"/>
        <v>7388431.5499999998</v>
      </c>
      <c r="EZ249" s="7">
        <f t="shared" si="323"/>
        <v>2406470.4900000002</v>
      </c>
      <c r="FA249" s="7">
        <f t="shared" si="323"/>
        <v>35497381.630000003</v>
      </c>
      <c r="FB249" s="7">
        <f t="shared" si="323"/>
        <v>4207044.3</v>
      </c>
      <c r="FC249" s="7">
        <f t="shared" si="323"/>
        <v>19420130.77</v>
      </c>
      <c r="FD249" s="7">
        <f t="shared" si="323"/>
        <v>4664779.72</v>
      </c>
      <c r="FE249" s="7">
        <f t="shared" si="323"/>
        <v>1864728.59</v>
      </c>
      <c r="FF249" s="7">
        <f t="shared" si="323"/>
        <v>3251930.96</v>
      </c>
      <c r="FG249" s="7">
        <f t="shared" si="323"/>
        <v>2277337.46</v>
      </c>
      <c r="FH249" s="7">
        <f t="shared" si="323"/>
        <v>1549980.4</v>
      </c>
      <c r="FI249" s="7">
        <f t="shared" si="323"/>
        <v>17664439.190000001</v>
      </c>
      <c r="FJ249" s="7">
        <f t="shared" si="323"/>
        <v>18717546.420000002</v>
      </c>
      <c r="FK249" s="7">
        <f t="shared" si="323"/>
        <v>23663037.27</v>
      </c>
      <c r="FL249" s="7">
        <f t="shared" si="323"/>
        <v>71879080.859999999</v>
      </c>
      <c r="FM249" s="7">
        <f t="shared" si="323"/>
        <v>34149135.780000001</v>
      </c>
      <c r="FN249" s="7">
        <f t="shared" si="323"/>
        <v>218039762.74000001</v>
      </c>
      <c r="FO249" s="7">
        <f t="shared" si="323"/>
        <v>11048982.41</v>
      </c>
      <c r="FP249" s="7">
        <f t="shared" si="323"/>
        <v>22842608.879999999</v>
      </c>
      <c r="FQ249" s="7">
        <f t="shared" si="323"/>
        <v>9988985.5299999993</v>
      </c>
      <c r="FR249" s="7">
        <f t="shared" si="323"/>
        <v>2899669.11</v>
      </c>
      <c r="FS249" s="7">
        <f t="shared" si="323"/>
        <v>3056083.23</v>
      </c>
      <c r="FT249" s="7">
        <f t="shared" si="323"/>
        <v>1373269.73</v>
      </c>
      <c r="FU249" s="7">
        <f t="shared" si="323"/>
        <v>9219990.4000000004</v>
      </c>
      <c r="FV249" s="7">
        <f t="shared" si="323"/>
        <v>7489928.4100000001</v>
      </c>
      <c r="FW249" s="7">
        <f t="shared" si="323"/>
        <v>3044242.54</v>
      </c>
      <c r="FX249" s="7">
        <f t="shared" si="323"/>
        <v>1197474.49</v>
      </c>
      <c r="FY249" s="7"/>
      <c r="FZ249" s="7">
        <f>SUM(C249:FX249)</f>
        <v>8492274117.949996</v>
      </c>
      <c r="GA249" s="7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</row>
    <row r="250" spans="1:195" x14ac:dyDescent="0.2">
      <c r="A250" s="7"/>
      <c r="B250" s="7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6"/>
      <c r="CG250" s="66"/>
      <c r="CH250" s="66"/>
      <c r="CI250" s="66"/>
      <c r="CJ250" s="66"/>
      <c r="CK250" s="66"/>
      <c r="CL250" s="66"/>
      <c r="CM250" s="66"/>
      <c r="CN250" s="66"/>
      <c r="CO250" s="66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66"/>
      <c r="FU250" s="66"/>
      <c r="FV250" s="66"/>
      <c r="FW250" s="66"/>
      <c r="FX250" s="66"/>
      <c r="FY250" s="7"/>
      <c r="FZ250" s="7"/>
      <c r="GA250" s="43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</row>
    <row r="251" spans="1:195" ht="15.75" x14ac:dyDescent="0.25">
      <c r="A251" s="6" t="s">
        <v>602</v>
      </c>
      <c r="B251" s="44" t="s">
        <v>801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</row>
    <row r="252" spans="1:195" x14ac:dyDescent="0.2">
      <c r="A252" s="6" t="s">
        <v>802</v>
      </c>
      <c r="B252" s="7" t="s">
        <v>803</v>
      </c>
      <c r="C252" s="43">
        <f t="shared" ref="C252:BN252" si="324">C48</f>
        <v>2.7E-2</v>
      </c>
      <c r="D252" s="43">
        <f t="shared" si="324"/>
        <v>2.7E-2</v>
      </c>
      <c r="E252" s="43">
        <f t="shared" si="324"/>
        <v>2.5687999999999999E-2</v>
      </c>
      <c r="F252" s="43">
        <f t="shared" si="324"/>
        <v>2.7E-2</v>
      </c>
      <c r="G252" s="43">
        <f t="shared" si="324"/>
        <v>2.3285E-2</v>
      </c>
      <c r="H252" s="43">
        <f t="shared" si="324"/>
        <v>2.7E-2</v>
      </c>
      <c r="I252" s="43">
        <f t="shared" si="324"/>
        <v>2.7E-2</v>
      </c>
      <c r="J252" s="43">
        <f t="shared" si="324"/>
        <v>2.7E-2</v>
      </c>
      <c r="K252" s="43">
        <f t="shared" si="324"/>
        <v>2.7E-2</v>
      </c>
      <c r="L252" s="43">
        <f t="shared" si="324"/>
        <v>2.2894999999999999E-2</v>
      </c>
      <c r="M252" s="43">
        <f t="shared" si="324"/>
        <v>2.1946999999999998E-2</v>
      </c>
      <c r="N252" s="43">
        <f t="shared" si="324"/>
        <v>1.8756000000000002E-2</v>
      </c>
      <c r="O252" s="43">
        <f t="shared" si="324"/>
        <v>2.6353000000000001E-2</v>
      </c>
      <c r="P252" s="43">
        <f t="shared" si="324"/>
        <v>2.7E-2</v>
      </c>
      <c r="Q252" s="43">
        <f t="shared" si="324"/>
        <v>2.7E-2</v>
      </c>
      <c r="R252" s="43">
        <f t="shared" si="324"/>
        <v>2.4909000000000001E-2</v>
      </c>
      <c r="S252" s="43">
        <f t="shared" si="324"/>
        <v>2.2013999999999999E-2</v>
      </c>
      <c r="T252" s="43">
        <f t="shared" si="324"/>
        <v>2.0301E-2</v>
      </c>
      <c r="U252" s="43">
        <f t="shared" si="324"/>
        <v>1.9800999999999999E-2</v>
      </c>
      <c r="V252" s="43">
        <f t="shared" si="324"/>
        <v>2.7E-2</v>
      </c>
      <c r="W252" s="43">
        <f t="shared" si="324"/>
        <v>2.7E-2</v>
      </c>
      <c r="X252" s="43">
        <f t="shared" si="324"/>
        <v>1.1756000000000001E-2</v>
      </c>
      <c r="Y252" s="43">
        <f t="shared" si="324"/>
        <v>2.0498000000000002E-2</v>
      </c>
      <c r="Z252" s="43">
        <f t="shared" si="324"/>
        <v>1.9914999999999999E-2</v>
      </c>
      <c r="AA252" s="43">
        <f t="shared" si="324"/>
        <v>2.5995000000000001E-2</v>
      </c>
      <c r="AB252" s="43">
        <f t="shared" si="324"/>
        <v>2.6023000000000001E-2</v>
      </c>
      <c r="AC252" s="43">
        <f t="shared" si="324"/>
        <v>1.6982000000000001E-2</v>
      </c>
      <c r="AD252" s="43">
        <f t="shared" si="324"/>
        <v>1.5692999999999999E-2</v>
      </c>
      <c r="AE252" s="43">
        <f t="shared" si="324"/>
        <v>8.8140000000000007E-3</v>
      </c>
      <c r="AF252" s="43">
        <f t="shared" si="324"/>
        <v>7.6740000000000003E-3</v>
      </c>
      <c r="AG252" s="43">
        <f t="shared" si="324"/>
        <v>1.2485E-2</v>
      </c>
      <c r="AH252" s="43">
        <f t="shared" si="324"/>
        <v>1.8123E-2</v>
      </c>
      <c r="AI252" s="43">
        <f t="shared" si="324"/>
        <v>2.7E-2</v>
      </c>
      <c r="AJ252" s="43">
        <f t="shared" si="324"/>
        <v>1.9788E-2</v>
      </c>
      <c r="AK252" s="43">
        <f t="shared" si="324"/>
        <v>1.728E-2</v>
      </c>
      <c r="AL252" s="43">
        <f t="shared" si="324"/>
        <v>2.7E-2</v>
      </c>
      <c r="AM252" s="43">
        <f t="shared" si="324"/>
        <v>1.7449000000000003E-2</v>
      </c>
      <c r="AN252" s="43">
        <f t="shared" si="324"/>
        <v>2.3902999999999997E-2</v>
      </c>
      <c r="AO252" s="43">
        <f t="shared" si="324"/>
        <v>2.3656E-2</v>
      </c>
      <c r="AP252" s="43">
        <f t="shared" si="324"/>
        <v>2.6541000000000002E-2</v>
      </c>
      <c r="AQ252" s="43">
        <f t="shared" si="324"/>
        <v>1.6558999999999997E-2</v>
      </c>
      <c r="AR252" s="43">
        <f t="shared" si="324"/>
        <v>2.6440000000000002E-2</v>
      </c>
      <c r="AS252" s="43">
        <f t="shared" si="324"/>
        <v>1.2137999999999999E-2</v>
      </c>
      <c r="AT252" s="43">
        <f t="shared" si="324"/>
        <v>2.7E-2</v>
      </c>
      <c r="AU252" s="43">
        <f t="shared" si="324"/>
        <v>2.0187999999999998E-2</v>
      </c>
      <c r="AV252" s="43">
        <f t="shared" si="324"/>
        <v>2.6359E-2</v>
      </c>
      <c r="AW252" s="43">
        <f t="shared" si="324"/>
        <v>2.1596000000000001E-2</v>
      </c>
      <c r="AX252" s="43">
        <f t="shared" si="324"/>
        <v>1.7797999999999998E-2</v>
      </c>
      <c r="AY252" s="43">
        <f t="shared" si="324"/>
        <v>2.7E-2</v>
      </c>
      <c r="AZ252" s="43">
        <f t="shared" si="324"/>
        <v>1.5720000000000001E-2</v>
      </c>
      <c r="BA252" s="43">
        <f t="shared" si="324"/>
        <v>2.2893999999999998E-2</v>
      </c>
      <c r="BB252" s="43">
        <f t="shared" si="324"/>
        <v>2.0684000000000001E-2</v>
      </c>
      <c r="BC252" s="43">
        <f t="shared" si="324"/>
        <v>2.0715000000000001E-2</v>
      </c>
      <c r="BD252" s="43">
        <f t="shared" si="324"/>
        <v>2.7E-2</v>
      </c>
      <c r="BE252" s="43">
        <f t="shared" si="324"/>
        <v>2.3816E-2</v>
      </c>
      <c r="BF252" s="43">
        <f t="shared" si="324"/>
        <v>2.7E-2</v>
      </c>
      <c r="BG252" s="43">
        <f t="shared" si="324"/>
        <v>2.7E-2</v>
      </c>
      <c r="BH252" s="43">
        <f t="shared" si="324"/>
        <v>2.2419000000000001E-2</v>
      </c>
      <c r="BI252" s="43">
        <f t="shared" si="324"/>
        <v>9.4330000000000004E-3</v>
      </c>
      <c r="BJ252" s="43">
        <f t="shared" si="324"/>
        <v>2.4164000000000001E-2</v>
      </c>
      <c r="BK252" s="43">
        <f t="shared" si="324"/>
        <v>2.5458999999999999E-2</v>
      </c>
      <c r="BL252" s="43">
        <f t="shared" si="324"/>
        <v>2.7E-2</v>
      </c>
      <c r="BM252" s="43">
        <f t="shared" si="324"/>
        <v>2.1833999999999999E-2</v>
      </c>
      <c r="BN252" s="43">
        <f t="shared" si="324"/>
        <v>2.7E-2</v>
      </c>
      <c r="BO252" s="43">
        <f t="shared" ref="BO252:DM252" si="325">BO48</f>
        <v>1.6202999999999999E-2</v>
      </c>
      <c r="BP252" s="43">
        <f t="shared" si="325"/>
        <v>2.2702000000000003E-2</v>
      </c>
      <c r="BQ252" s="43">
        <f t="shared" si="325"/>
        <v>2.2759000000000001E-2</v>
      </c>
      <c r="BR252" s="43">
        <f t="shared" si="325"/>
        <v>5.7000000000000002E-3</v>
      </c>
      <c r="BS252" s="43">
        <f t="shared" si="325"/>
        <v>3.2309999999999999E-3</v>
      </c>
      <c r="BT252" s="43">
        <f t="shared" si="325"/>
        <v>5.0750000000000005E-3</v>
      </c>
      <c r="BU252" s="43">
        <f t="shared" si="325"/>
        <v>1.3811E-2</v>
      </c>
      <c r="BV252" s="43">
        <f t="shared" si="325"/>
        <v>1.2775E-2</v>
      </c>
      <c r="BW252" s="43">
        <f t="shared" si="325"/>
        <v>1.5736E-2</v>
      </c>
      <c r="BX252" s="43">
        <f t="shared" si="325"/>
        <v>1.7599E-2</v>
      </c>
      <c r="BY252" s="43">
        <f t="shared" si="325"/>
        <v>2.4780999999999997E-2</v>
      </c>
      <c r="BZ252" s="43">
        <f t="shared" si="325"/>
        <v>2.7E-2</v>
      </c>
      <c r="CA252" s="43">
        <f t="shared" si="325"/>
        <v>2.3040999999999999E-2</v>
      </c>
      <c r="CB252" s="43">
        <f t="shared" si="325"/>
        <v>2.7E-2</v>
      </c>
      <c r="CC252" s="43">
        <f t="shared" si="325"/>
        <v>2.3199000000000001E-2</v>
      </c>
      <c r="CD252" s="43">
        <f t="shared" si="325"/>
        <v>2.052E-2</v>
      </c>
      <c r="CE252" s="43">
        <f t="shared" si="325"/>
        <v>2.7E-2</v>
      </c>
      <c r="CF252" s="43">
        <f t="shared" si="325"/>
        <v>2.3463000000000001E-2</v>
      </c>
      <c r="CG252" s="43">
        <f t="shared" si="325"/>
        <v>2.7E-2</v>
      </c>
      <c r="CH252" s="43">
        <f t="shared" si="325"/>
        <v>2.3188E-2</v>
      </c>
      <c r="CI252" s="43">
        <f t="shared" si="325"/>
        <v>2.5180000000000001E-2</v>
      </c>
      <c r="CJ252" s="43">
        <f t="shared" si="325"/>
        <v>2.4469000000000001E-2</v>
      </c>
      <c r="CK252" s="43">
        <f t="shared" si="325"/>
        <v>7.6010000000000001E-3</v>
      </c>
      <c r="CL252" s="43">
        <f t="shared" si="325"/>
        <v>9.2289999999999994E-3</v>
      </c>
      <c r="CM252" s="43">
        <f t="shared" si="325"/>
        <v>3.274E-3</v>
      </c>
      <c r="CN252" s="43">
        <f t="shared" si="325"/>
        <v>2.7E-2</v>
      </c>
      <c r="CO252" s="43">
        <f t="shared" si="325"/>
        <v>2.3359999999999999E-2</v>
      </c>
      <c r="CP252" s="43">
        <f t="shared" si="325"/>
        <v>2.0548999999999998E-2</v>
      </c>
      <c r="CQ252" s="43">
        <f t="shared" si="325"/>
        <v>1.3427E-2</v>
      </c>
      <c r="CR252" s="43">
        <f t="shared" si="325"/>
        <v>2.6799999999999997E-3</v>
      </c>
      <c r="CS252" s="43">
        <f t="shared" si="325"/>
        <v>2.3658000000000002E-2</v>
      </c>
      <c r="CT252" s="43">
        <f t="shared" si="325"/>
        <v>9.5199999999999989E-3</v>
      </c>
      <c r="CU252" s="43">
        <f t="shared" si="325"/>
        <v>2.0615999999999999E-2</v>
      </c>
      <c r="CV252" s="43">
        <f t="shared" si="325"/>
        <v>1.1979E-2</v>
      </c>
      <c r="CW252" s="43">
        <f t="shared" si="325"/>
        <v>1.7379000000000002E-2</v>
      </c>
      <c r="CX252" s="43">
        <f t="shared" si="325"/>
        <v>2.2824000000000001E-2</v>
      </c>
      <c r="CY252" s="43">
        <f t="shared" si="325"/>
        <v>2.7E-2</v>
      </c>
      <c r="CZ252" s="43">
        <f t="shared" si="325"/>
        <v>2.7E-2</v>
      </c>
      <c r="DA252" s="43">
        <f t="shared" si="325"/>
        <v>2.7E-2</v>
      </c>
      <c r="DB252" s="43">
        <f t="shared" si="325"/>
        <v>2.7E-2</v>
      </c>
      <c r="DC252" s="43">
        <f t="shared" si="325"/>
        <v>1.8418E-2</v>
      </c>
      <c r="DD252" s="43">
        <f t="shared" si="325"/>
        <v>3.4300000000000003E-3</v>
      </c>
      <c r="DE252" s="43">
        <f t="shared" si="325"/>
        <v>1.1894999999999999E-2</v>
      </c>
      <c r="DF252" s="43">
        <f t="shared" si="325"/>
        <v>2.5214E-2</v>
      </c>
      <c r="DG252" s="43">
        <f t="shared" si="325"/>
        <v>2.1453E-2</v>
      </c>
      <c r="DH252" s="43">
        <f t="shared" si="325"/>
        <v>2.1515999999999997E-2</v>
      </c>
      <c r="DI252" s="43">
        <f t="shared" si="325"/>
        <v>1.9844999999999998E-2</v>
      </c>
      <c r="DJ252" s="43">
        <f t="shared" si="325"/>
        <v>2.1883E-2</v>
      </c>
      <c r="DK252" s="43">
        <f t="shared" si="325"/>
        <v>1.6658000000000003E-2</v>
      </c>
      <c r="DL252" s="43">
        <f t="shared" si="325"/>
        <v>2.2966999999999998E-2</v>
      </c>
      <c r="DM252" s="43">
        <f t="shared" si="325"/>
        <v>2.0899000000000001E-2</v>
      </c>
      <c r="DN252" s="43">
        <v>2.7E-2</v>
      </c>
      <c r="DO252" s="43">
        <f t="shared" ref="DO252:FX252" si="326">DO48</f>
        <v>2.7E-2</v>
      </c>
      <c r="DP252" s="43">
        <f t="shared" si="326"/>
        <v>2.7E-2</v>
      </c>
      <c r="DQ252" s="43">
        <f t="shared" si="326"/>
        <v>2.4545000000000001E-2</v>
      </c>
      <c r="DR252" s="43">
        <f t="shared" si="326"/>
        <v>2.5417000000000002E-2</v>
      </c>
      <c r="DS252" s="43">
        <f t="shared" si="326"/>
        <v>2.6924E-2</v>
      </c>
      <c r="DT252" s="43">
        <f t="shared" si="326"/>
        <v>2.2728999999999999E-2</v>
      </c>
      <c r="DU252" s="43">
        <f t="shared" si="326"/>
        <v>2.7E-2</v>
      </c>
      <c r="DV252" s="43">
        <f t="shared" si="326"/>
        <v>2.7E-2</v>
      </c>
      <c r="DW252" s="43">
        <f t="shared" si="326"/>
        <v>2.2997E-2</v>
      </c>
      <c r="DX252" s="43">
        <f t="shared" si="326"/>
        <v>1.9931000000000001E-2</v>
      </c>
      <c r="DY252" s="43">
        <f t="shared" si="326"/>
        <v>1.3928000000000001E-2</v>
      </c>
      <c r="DZ252" s="43">
        <f t="shared" si="326"/>
        <v>1.8661999999999998E-2</v>
      </c>
      <c r="EA252" s="43">
        <f t="shared" si="326"/>
        <v>1.2173E-2</v>
      </c>
      <c r="EB252" s="43">
        <f t="shared" si="326"/>
        <v>2.7E-2</v>
      </c>
      <c r="EC252" s="43">
        <f t="shared" si="326"/>
        <v>2.7E-2</v>
      </c>
      <c r="ED252" s="43">
        <f t="shared" si="326"/>
        <v>4.4120000000000001E-3</v>
      </c>
      <c r="EE252" s="43">
        <f t="shared" si="326"/>
        <v>2.7E-2</v>
      </c>
      <c r="EF252" s="43">
        <f t="shared" si="326"/>
        <v>2.0594999999999999E-2</v>
      </c>
      <c r="EG252" s="43">
        <f t="shared" si="326"/>
        <v>2.7E-2</v>
      </c>
      <c r="EH252" s="43">
        <f t="shared" si="326"/>
        <v>2.6053E-2</v>
      </c>
      <c r="EI252" s="43">
        <f t="shared" si="326"/>
        <v>2.7E-2</v>
      </c>
      <c r="EJ252" s="43">
        <f t="shared" si="326"/>
        <v>2.7E-2</v>
      </c>
      <c r="EK252" s="43">
        <f t="shared" si="326"/>
        <v>5.7670000000000004E-3</v>
      </c>
      <c r="EL252" s="43">
        <f t="shared" si="326"/>
        <v>3.1160000000000003E-3</v>
      </c>
      <c r="EM252" s="43">
        <f t="shared" si="326"/>
        <v>1.7308E-2</v>
      </c>
      <c r="EN252" s="43">
        <f t="shared" si="326"/>
        <v>2.7E-2</v>
      </c>
      <c r="EO252" s="43">
        <f t="shared" si="326"/>
        <v>2.7E-2</v>
      </c>
      <c r="EP252" s="43">
        <f t="shared" si="326"/>
        <v>2.1585999999999998E-2</v>
      </c>
      <c r="EQ252" s="43">
        <f t="shared" si="326"/>
        <v>9.3989999999999994E-3</v>
      </c>
      <c r="ER252" s="43">
        <f t="shared" si="326"/>
        <v>2.1283E-2</v>
      </c>
      <c r="ES252" s="43">
        <f t="shared" si="326"/>
        <v>2.4558E-2</v>
      </c>
      <c r="ET252" s="43">
        <f t="shared" si="326"/>
        <v>2.7E-2</v>
      </c>
      <c r="EU252" s="43">
        <f t="shared" si="326"/>
        <v>2.7E-2</v>
      </c>
      <c r="EV252" s="43">
        <f t="shared" si="326"/>
        <v>1.1965E-2</v>
      </c>
      <c r="EW252" s="43">
        <f t="shared" si="326"/>
        <v>7.0530000000000002E-3</v>
      </c>
      <c r="EX252" s="43">
        <f t="shared" si="326"/>
        <v>4.9100000000000003E-3</v>
      </c>
      <c r="EY252" s="43">
        <f t="shared" si="326"/>
        <v>2.7E-2</v>
      </c>
      <c r="EZ252" s="43">
        <f t="shared" si="326"/>
        <v>2.3942000000000001E-2</v>
      </c>
      <c r="FA252" s="43">
        <f t="shared" si="326"/>
        <v>1.0666E-2</v>
      </c>
      <c r="FB252" s="43">
        <f t="shared" si="326"/>
        <v>9.6240000000000006E-3</v>
      </c>
      <c r="FC252" s="43">
        <f t="shared" si="326"/>
        <v>2.3550000000000001E-2</v>
      </c>
      <c r="FD252" s="43">
        <f t="shared" si="326"/>
        <v>2.5437999999999999E-2</v>
      </c>
      <c r="FE252" s="43">
        <f t="shared" si="326"/>
        <v>1.5180999999999998E-2</v>
      </c>
      <c r="FF252" s="43">
        <f t="shared" si="326"/>
        <v>2.7E-2</v>
      </c>
      <c r="FG252" s="43">
        <f t="shared" si="326"/>
        <v>2.7E-2</v>
      </c>
      <c r="FH252" s="43">
        <f t="shared" si="326"/>
        <v>2.0771999999999999E-2</v>
      </c>
      <c r="FI252" s="43">
        <f t="shared" si="326"/>
        <v>7.1999999999999998E-3</v>
      </c>
      <c r="FJ252" s="43">
        <f t="shared" si="326"/>
        <v>2.0437999999999998E-2</v>
      </c>
      <c r="FK252" s="43">
        <f t="shared" si="326"/>
        <v>1.0845E-2</v>
      </c>
      <c r="FL252" s="43">
        <f t="shared" si="326"/>
        <v>2.7E-2</v>
      </c>
      <c r="FM252" s="43">
        <f t="shared" si="326"/>
        <v>1.9414000000000001E-2</v>
      </c>
      <c r="FN252" s="43">
        <f t="shared" si="326"/>
        <v>2.7E-2</v>
      </c>
      <c r="FO252" s="43">
        <f t="shared" si="326"/>
        <v>5.6239999999999997E-3</v>
      </c>
      <c r="FP252" s="43">
        <f t="shared" si="326"/>
        <v>1.2143000000000001E-2</v>
      </c>
      <c r="FQ252" s="43">
        <f t="shared" si="326"/>
        <v>1.788E-2</v>
      </c>
      <c r="FR252" s="43">
        <f t="shared" si="326"/>
        <v>1.2376E-2</v>
      </c>
      <c r="FS252" s="43">
        <f t="shared" si="326"/>
        <v>5.0679999999999996E-3</v>
      </c>
      <c r="FT252" s="43">
        <f t="shared" si="326"/>
        <v>4.2929999999999999E-3</v>
      </c>
      <c r="FU252" s="43">
        <f t="shared" si="326"/>
        <v>1.9344999999999998E-2</v>
      </c>
      <c r="FV252" s="43">
        <f t="shared" si="326"/>
        <v>1.6032000000000001E-2</v>
      </c>
      <c r="FW252" s="43">
        <f t="shared" si="326"/>
        <v>2.2498000000000001E-2</v>
      </c>
      <c r="FX252" s="43">
        <f t="shared" si="326"/>
        <v>2.0675000000000002E-2</v>
      </c>
      <c r="FY252" s="66"/>
      <c r="FZ252" s="7"/>
      <c r="GA252" s="43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</row>
    <row r="253" spans="1:195" x14ac:dyDescent="0.2">
      <c r="A253" s="7"/>
      <c r="B253" s="7" t="s">
        <v>804</v>
      </c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  <c r="EQ253" s="43"/>
      <c r="ER253" s="43"/>
      <c r="ES253" s="43"/>
      <c r="ET253" s="43"/>
      <c r="EU253" s="43"/>
      <c r="EV253" s="43"/>
      <c r="EW253" s="43"/>
      <c r="EX253" s="43"/>
      <c r="EY253" s="43"/>
      <c r="EZ253" s="43"/>
      <c r="FA253" s="43"/>
      <c r="FB253" s="43"/>
      <c r="FC253" s="43"/>
      <c r="FD253" s="43"/>
      <c r="FE253" s="43"/>
      <c r="FF253" s="43"/>
      <c r="FG253" s="43"/>
      <c r="FH253" s="43"/>
      <c r="FI253" s="43"/>
      <c r="FJ253" s="43"/>
      <c r="FK253" s="43"/>
      <c r="FL253" s="43"/>
      <c r="FM253" s="43"/>
      <c r="FN253" s="43"/>
      <c r="FO253" s="43"/>
      <c r="FP253" s="43"/>
      <c r="FQ253" s="43"/>
      <c r="FR253" s="43"/>
      <c r="FS253" s="43"/>
      <c r="FT253" s="43"/>
      <c r="FU253" s="43"/>
      <c r="FV253" s="43"/>
      <c r="FW253" s="43"/>
      <c r="FX253" s="43"/>
      <c r="FY253" s="7"/>
      <c r="FZ253" s="7"/>
      <c r="GA253" s="43"/>
      <c r="GB253" s="7"/>
      <c r="GC253" s="7"/>
      <c r="GD253" s="7"/>
      <c r="GE253" s="7"/>
      <c r="GF253" s="7"/>
      <c r="GG253" s="7"/>
      <c r="GH253" s="7"/>
      <c r="GI253" s="7"/>
      <c r="GJ253" s="7"/>
      <c r="GK253" s="7"/>
      <c r="GL253" s="7"/>
      <c r="GM253" s="7"/>
    </row>
    <row r="254" spans="1:195" x14ac:dyDescent="0.2">
      <c r="A254" s="6" t="s">
        <v>805</v>
      </c>
      <c r="B254" s="7" t="s">
        <v>806</v>
      </c>
      <c r="C254" s="43">
        <f t="shared" ref="C254:BN254" si="327">ROUND((C249-(C103*C43)-C46)/C47,6)</f>
        <v>8.5653999999999994E-2</v>
      </c>
      <c r="D254" s="43">
        <f t="shared" si="327"/>
        <v>0.11618199999999999</v>
      </c>
      <c r="E254" s="43">
        <f t="shared" si="327"/>
        <v>6.9061999999999998E-2</v>
      </c>
      <c r="F254" s="43">
        <f t="shared" si="327"/>
        <v>8.5203000000000001E-2</v>
      </c>
      <c r="G254" s="43">
        <f t="shared" si="327"/>
        <v>4.7548E-2</v>
      </c>
      <c r="H254" s="43">
        <f t="shared" si="327"/>
        <v>9.1077000000000005E-2</v>
      </c>
      <c r="I254" s="43">
        <f t="shared" si="327"/>
        <v>0.10240200000000001</v>
      </c>
      <c r="J254" s="43">
        <f t="shared" si="327"/>
        <v>0.13744899999999999</v>
      </c>
      <c r="K254" s="43">
        <f t="shared" si="327"/>
        <v>7.6475000000000001E-2</v>
      </c>
      <c r="L254" s="43">
        <f t="shared" si="327"/>
        <v>3.209E-2</v>
      </c>
      <c r="M254" s="43">
        <f t="shared" si="327"/>
        <v>4.9916000000000002E-2</v>
      </c>
      <c r="N254" s="43">
        <f t="shared" si="327"/>
        <v>6.6531999999999994E-2</v>
      </c>
      <c r="O254" s="43">
        <f t="shared" si="327"/>
        <v>6.0846999999999998E-2</v>
      </c>
      <c r="P254" s="43">
        <f t="shared" si="327"/>
        <v>6.9250000000000006E-2</v>
      </c>
      <c r="Q254" s="43">
        <f t="shared" si="327"/>
        <v>0.106531</v>
      </c>
      <c r="R254" s="43">
        <f t="shared" si="327"/>
        <v>0.64701200000000003</v>
      </c>
      <c r="S254" s="43">
        <f t="shared" si="327"/>
        <v>4.2897999999999999E-2</v>
      </c>
      <c r="T254" s="43">
        <f t="shared" si="327"/>
        <v>8.0434000000000005E-2</v>
      </c>
      <c r="U254" s="43">
        <f t="shared" si="327"/>
        <v>4.1215000000000002E-2</v>
      </c>
      <c r="V254" s="43">
        <f t="shared" si="327"/>
        <v>0.10299700000000001</v>
      </c>
      <c r="W254" s="43">
        <f t="shared" si="327"/>
        <v>0.32247700000000001</v>
      </c>
      <c r="X254" s="43">
        <f t="shared" si="327"/>
        <v>5.3619E-2</v>
      </c>
      <c r="Y254" s="43">
        <f t="shared" si="327"/>
        <v>0.108598</v>
      </c>
      <c r="Z254" s="43">
        <f t="shared" si="327"/>
        <v>0.114799</v>
      </c>
      <c r="AA254" s="43">
        <f t="shared" si="327"/>
        <v>6.9745000000000001E-2</v>
      </c>
      <c r="AB254" s="43">
        <f t="shared" si="327"/>
        <v>3.7671000000000003E-2</v>
      </c>
      <c r="AC254" s="43">
        <f t="shared" si="327"/>
        <v>3.245E-2</v>
      </c>
      <c r="AD254" s="43">
        <f t="shared" si="327"/>
        <v>3.6450000000000003E-2</v>
      </c>
      <c r="AE254" s="43">
        <f t="shared" si="327"/>
        <v>4.2160000000000003E-2</v>
      </c>
      <c r="AF254" s="43">
        <f t="shared" si="327"/>
        <v>3.5145999999999997E-2</v>
      </c>
      <c r="AG254" s="43">
        <f t="shared" si="327"/>
        <v>2.0062E-2</v>
      </c>
      <c r="AH254" s="43">
        <f t="shared" si="327"/>
        <v>0.26418700000000001</v>
      </c>
      <c r="AI254" s="43">
        <f t="shared" si="327"/>
        <v>0.40180900000000003</v>
      </c>
      <c r="AJ254" s="43">
        <f t="shared" si="327"/>
        <v>8.1420999999999993E-2</v>
      </c>
      <c r="AK254" s="43">
        <f t="shared" si="327"/>
        <v>5.6835999999999998E-2</v>
      </c>
      <c r="AL254" s="43">
        <f t="shared" si="327"/>
        <v>5.1754000000000001E-2</v>
      </c>
      <c r="AM254" s="43">
        <f t="shared" si="327"/>
        <v>8.6154999999999995E-2</v>
      </c>
      <c r="AN254" s="43">
        <f t="shared" si="327"/>
        <v>3.2388E-2</v>
      </c>
      <c r="AO254" s="43">
        <f t="shared" si="327"/>
        <v>9.7366999999999995E-2</v>
      </c>
      <c r="AP254" s="43">
        <f t="shared" si="327"/>
        <v>3.7994E-2</v>
      </c>
      <c r="AQ254" s="43">
        <f t="shared" si="327"/>
        <v>2.9007000000000002E-2</v>
      </c>
      <c r="AR254" s="43">
        <f t="shared" si="327"/>
        <v>7.2409000000000001E-2</v>
      </c>
      <c r="AS254" s="43">
        <f t="shared" si="327"/>
        <v>2.0604000000000001E-2</v>
      </c>
      <c r="AT254" s="43">
        <f t="shared" si="327"/>
        <v>7.2824E-2</v>
      </c>
      <c r="AU254" s="43">
        <f t="shared" si="327"/>
        <v>6.7183999999999994E-2</v>
      </c>
      <c r="AV254" s="43">
        <f t="shared" si="327"/>
        <v>9.5253000000000004E-2</v>
      </c>
      <c r="AW254" s="43">
        <f t="shared" si="327"/>
        <v>0.12656700000000001</v>
      </c>
      <c r="AX254" s="43">
        <f t="shared" si="327"/>
        <v>5.9367999999999997E-2</v>
      </c>
      <c r="AY254" s="43">
        <f t="shared" si="327"/>
        <v>9.2961000000000002E-2</v>
      </c>
      <c r="AZ254" s="43">
        <f t="shared" si="327"/>
        <v>0.15104200000000001</v>
      </c>
      <c r="BA254" s="43">
        <f t="shared" si="327"/>
        <v>0.130773</v>
      </c>
      <c r="BB254" s="43">
        <f t="shared" si="327"/>
        <v>0.36516500000000002</v>
      </c>
      <c r="BC254" s="43">
        <f t="shared" si="327"/>
        <v>7.6550999999999994E-2</v>
      </c>
      <c r="BD254" s="43">
        <f t="shared" si="327"/>
        <v>6.7630999999999997E-2</v>
      </c>
      <c r="BE254" s="43">
        <f t="shared" si="327"/>
        <v>8.5420999999999997E-2</v>
      </c>
      <c r="BF254" s="43">
        <f t="shared" si="327"/>
        <v>0.102675</v>
      </c>
      <c r="BG254" s="43">
        <f t="shared" si="327"/>
        <v>0.219883</v>
      </c>
      <c r="BH254" s="43">
        <f t="shared" si="327"/>
        <v>9.9402000000000004E-2</v>
      </c>
      <c r="BI254" s="43">
        <f t="shared" si="327"/>
        <v>8.3395999999999998E-2</v>
      </c>
      <c r="BJ254" s="43">
        <f t="shared" si="327"/>
        <v>8.1197000000000005E-2</v>
      </c>
      <c r="BK254" s="43">
        <f t="shared" si="327"/>
        <v>0.197159</v>
      </c>
      <c r="BL254" s="43">
        <f t="shared" si="327"/>
        <v>0.46727999999999997</v>
      </c>
      <c r="BM254" s="43">
        <f t="shared" si="327"/>
        <v>0.109224</v>
      </c>
      <c r="BN254" s="43">
        <f t="shared" si="327"/>
        <v>9.8438999999999999E-2</v>
      </c>
      <c r="BO254" s="43">
        <f t="shared" ref="BO254:DZ254" si="328">ROUND((BO249-(BO103*BO43)-BO46)/BO47,6)</f>
        <v>7.3650999999999994E-2</v>
      </c>
      <c r="BP254" s="43">
        <f t="shared" si="328"/>
        <v>3.7969999999999997E-2</v>
      </c>
      <c r="BQ254" s="43">
        <f t="shared" si="328"/>
        <v>4.7642999999999998E-2</v>
      </c>
      <c r="BR254" s="43">
        <f t="shared" si="328"/>
        <v>6.4987000000000003E-2</v>
      </c>
      <c r="BS254" s="43">
        <f t="shared" si="328"/>
        <v>2.4715999999999998E-2</v>
      </c>
      <c r="BT254" s="43">
        <f t="shared" si="328"/>
        <v>1.2588E-2</v>
      </c>
      <c r="BU254" s="43">
        <f t="shared" si="328"/>
        <v>3.9087999999999998E-2</v>
      </c>
      <c r="BV254" s="43">
        <f t="shared" si="328"/>
        <v>1.4200000000000001E-2</v>
      </c>
      <c r="BW254" s="43">
        <f t="shared" si="328"/>
        <v>2.4011000000000001E-2</v>
      </c>
      <c r="BX254" s="43">
        <f t="shared" si="328"/>
        <v>2.4941000000000001E-2</v>
      </c>
      <c r="BY254" s="43">
        <f t="shared" si="328"/>
        <v>4.7414999999999999E-2</v>
      </c>
      <c r="BZ254" s="43">
        <f t="shared" si="328"/>
        <v>8.6180000000000007E-2</v>
      </c>
      <c r="CA254" s="43">
        <f t="shared" si="328"/>
        <v>2.9371999999999999E-2</v>
      </c>
      <c r="CB254" s="43">
        <f t="shared" si="328"/>
        <v>6.2441999999999998E-2</v>
      </c>
      <c r="CC254" s="43">
        <f t="shared" si="328"/>
        <v>0.129886</v>
      </c>
      <c r="CD254" s="43">
        <f t="shared" si="328"/>
        <v>8.9124999999999996E-2</v>
      </c>
      <c r="CE254" s="43">
        <f t="shared" si="328"/>
        <v>5.5822999999999998E-2</v>
      </c>
      <c r="CF254" s="43">
        <f t="shared" si="328"/>
        <v>6.6280000000000006E-2</v>
      </c>
      <c r="CG254" s="43">
        <f t="shared" si="328"/>
        <v>0.117988</v>
      </c>
      <c r="CH254" s="43">
        <f t="shared" si="328"/>
        <v>9.9585999999999994E-2</v>
      </c>
      <c r="CI254" s="43">
        <f t="shared" si="328"/>
        <v>6.3141000000000003E-2</v>
      </c>
      <c r="CJ254" s="43">
        <f t="shared" si="328"/>
        <v>4.3145999999999997E-2</v>
      </c>
      <c r="CK254" s="43">
        <f t="shared" si="328"/>
        <v>4.1430000000000002E-2</v>
      </c>
      <c r="CL254" s="43">
        <f t="shared" si="328"/>
        <v>6.6123000000000001E-2</v>
      </c>
      <c r="CM254" s="43">
        <f t="shared" si="328"/>
        <v>4.6477999999999998E-2</v>
      </c>
      <c r="CN254" s="43">
        <f t="shared" si="328"/>
        <v>7.2836999999999999E-2</v>
      </c>
      <c r="CO254" s="43">
        <f t="shared" si="328"/>
        <v>5.4204000000000002E-2</v>
      </c>
      <c r="CP254" s="43">
        <f t="shared" si="328"/>
        <v>2.1087999999999999E-2</v>
      </c>
      <c r="CQ254" s="43">
        <f t="shared" si="328"/>
        <v>6.8940000000000001E-2</v>
      </c>
      <c r="CR254" s="43">
        <f t="shared" si="328"/>
        <v>3.8793000000000001E-2</v>
      </c>
      <c r="CS254" s="43">
        <f t="shared" si="328"/>
        <v>7.2361999999999996E-2</v>
      </c>
      <c r="CT254" s="43">
        <f t="shared" si="328"/>
        <v>4.1243000000000002E-2</v>
      </c>
      <c r="CU254" s="43">
        <f t="shared" si="328"/>
        <v>0.236067</v>
      </c>
      <c r="CV254" s="43">
        <f t="shared" si="328"/>
        <v>3.4773999999999999E-2</v>
      </c>
      <c r="CW254" s="43">
        <f t="shared" si="328"/>
        <v>4.2523999999999999E-2</v>
      </c>
      <c r="CX254" s="43">
        <f t="shared" si="328"/>
        <v>5.3526999999999998E-2</v>
      </c>
      <c r="CY254" s="43">
        <f t="shared" si="328"/>
        <v>0.14015</v>
      </c>
      <c r="CZ254" s="43">
        <f t="shared" si="328"/>
        <v>8.1606999999999999E-2</v>
      </c>
      <c r="DA254" s="43">
        <f t="shared" si="328"/>
        <v>6.1455000000000003E-2</v>
      </c>
      <c r="DB254" s="43">
        <f t="shared" si="328"/>
        <v>0.139573</v>
      </c>
      <c r="DC254" s="43">
        <f t="shared" si="328"/>
        <v>4.0599000000000003E-2</v>
      </c>
      <c r="DD254" s="43">
        <f t="shared" si="328"/>
        <v>1.0969E-2</v>
      </c>
      <c r="DE254" s="43">
        <f t="shared" si="328"/>
        <v>2.8399000000000001E-2</v>
      </c>
      <c r="DF254" s="43">
        <f t="shared" si="328"/>
        <v>9.1014999999999999E-2</v>
      </c>
      <c r="DG254" s="43">
        <f t="shared" si="328"/>
        <v>3.2532999999999999E-2</v>
      </c>
      <c r="DH254" s="43">
        <f t="shared" si="328"/>
        <v>4.2102000000000001E-2</v>
      </c>
      <c r="DI254" s="43">
        <f t="shared" si="328"/>
        <v>5.0539000000000001E-2</v>
      </c>
      <c r="DJ254" s="43">
        <f t="shared" si="328"/>
        <v>0.102858</v>
      </c>
      <c r="DK254" s="43">
        <f t="shared" si="328"/>
        <v>9.4407000000000005E-2</v>
      </c>
      <c r="DL254" s="43">
        <f t="shared" si="328"/>
        <v>8.4164000000000003E-2</v>
      </c>
      <c r="DM254" s="43">
        <f t="shared" si="328"/>
        <v>0.14785000000000001</v>
      </c>
      <c r="DN254" s="43">
        <f t="shared" si="328"/>
        <v>4.9547000000000001E-2</v>
      </c>
      <c r="DO254" s="43">
        <f t="shared" si="328"/>
        <v>9.7032999999999994E-2</v>
      </c>
      <c r="DP254" s="43">
        <f t="shared" si="328"/>
        <v>0.100671</v>
      </c>
      <c r="DQ254" s="43">
        <f t="shared" si="328"/>
        <v>3.3177999999999999E-2</v>
      </c>
      <c r="DR254" s="43">
        <f t="shared" si="328"/>
        <v>0.177422</v>
      </c>
      <c r="DS254" s="43">
        <f t="shared" si="328"/>
        <v>0.20643500000000001</v>
      </c>
      <c r="DT254" s="43">
        <f t="shared" si="328"/>
        <v>0.241482</v>
      </c>
      <c r="DU254" s="43">
        <f t="shared" si="328"/>
        <v>0.15590799999999999</v>
      </c>
      <c r="DV254" s="43">
        <f t="shared" si="328"/>
        <v>0.37279499999999999</v>
      </c>
      <c r="DW254" s="43">
        <f t="shared" si="328"/>
        <v>0.203981</v>
      </c>
      <c r="DX254" s="43">
        <f t="shared" si="328"/>
        <v>4.3223999999999999E-2</v>
      </c>
      <c r="DY254" s="43">
        <f t="shared" si="328"/>
        <v>3.3793999999999998E-2</v>
      </c>
      <c r="DZ254" s="43">
        <f t="shared" si="328"/>
        <v>4.4143000000000002E-2</v>
      </c>
      <c r="EA254" s="43">
        <f t="shared" ref="EA254:FR254" si="329">ROUND((EA249-(EA103*EA43)-EA46)/EA47,6)</f>
        <v>1.5122E-2</v>
      </c>
      <c r="EB254" s="43">
        <f t="shared" si="329"/>
        <v>7.4592000000000006E-2</v>
      </c>
      <c r="EC254" s="43">
        <f t="shared" si="329"/>
        <v>0.10174800000000001</v>
      </c>
      <c r="ED254" s="43">
        <f t="shared" si="329"/>
        <v>6.2160000000000002E-3</v>
      </c>
      <c r="EE254" s="43">
        <f t="shared" si="329"/>
        <v>0.170907</v>
      </c>
      <c r="EF254" s="43">
        <f t="shared" si="329"/>
        <v>0.153837</v>
      </c>
      <c r="EG254" s="43">
        <f t="shared" si="329"/>
        <v>0.12217600000000001</v>
      </c>
      <c r="EH254" s="43">
        <f t="shared" si="329"/>
        <v>0.233239</v>
      </c>
      <c r="EI254" s="43">
        <f t="shared" si="329"/>
        <v>0.12565299999999999</v>
      </c>
      <c r="EJ254" s="43">
        <f t="shared" si="329"/>
        <v>0.106168</v>
      </c>
      <c r="EK254" s="43">
        <f t="shared" si="329"/>
        <v>1.4295E-2</v>
      </c>
      <c r="EL254" s="43">
        <f t="shared" si="329"/>
        <v>2.1017999999999998E-2</v>
      </c>
      <c r="EM254" s="43">
        <f t="shared" si="329"/>
        <v>4.4523E-2</v>
      </c>
      <c r="EN254" s="43">
        <f t="shared" si="329"/>
        <v>0.15956699999999999</v>
      </c>
      <c r="EO254" s="43">
        <f t="shared" si="329"/>
        <v>8.6510000000000004E-2</v>
      </c>
      <c r="EP254" s="43">
        <f t="shared" si="329"/>
        <v>3.4956000000000001E-2</v>
      </c>
      <c r="EQ254" s="43">
        <f t="shared" si="329"/>
        <v>2.2194999999999999E-2</v>
      </c>
      <c r="ER254" s="43">
        <f t="shared" si="329"/>
        <v>4.1791000000000002E-2</v>
      </c>
      <c r="ES254" s="43">
        <f t="shared" si="329"/>
        <v>0.10156999999999999</v>
      </c>
      <c r="ET254" s="43">
        <f t="shared" si="329"/>
        <v>0.113454</v>
      </c>
      <c r="EU254" s="43">
        <f t="shared" si="329"/>
        <v>0.17075000000000001</v>
      </c>
      <c r="EV254" s="43">
        <f t="shared" si="329"/>
        <v>3.0617999999999999E-2</v>
      </c>
      <c r="EW254" s="43">
        <f t="shared" si="329"/>
        <v>1.2527999999999999E-2</v>
      </c>
      <c r="EX254" s="43">
        <f t="shared" si="329"/>
        <v>6.0304000000000003E-2</v>
      </c>
      <c r="EY254" s="43">
        <f t="shared" si="329"/>
        <v>0.225826</v>
      </c>
      <c r="EZ254" s="43">
        <f t="shared" si="329"/>
        <v>8.4400000000000003E-2</v>
      </c>
      <c r="FA254" s="43">
        <f t="shared" si="329"/>
        <v>1.3903E-2</v>
      </c>
      <c r="FB254" s="43">
        <f t="shared" si="329"/>
        <v>1.0215E-2</v>
      </c>
      <c r="FC254" s="43">
        <f t="shared" si="329"/>
        <v>5.5738000000000003E-2</v>
      </c>
      <c r="FD254" s="43">
        <f t="shared" si="329"/>
        <v>9.5203999999999997E-2</v>
      </c>
      <c r="FE254" s="43">
        <f t="shared" si="329"/>
        <v>5.8366000000000001E-2</v>
      </c>
      <c r="FF254" s="43">
        <f t="shared" si="329"/>
        <v>0.159023</v>
      </c>
      <c r="FG254" s="43">
        <f t="shared" si="329"/>
        <v>0.115145</v>
      </c>
      <c r="FH254" s="43">
        <f t="shared" si="329"/>
        <v>3.5792999999999998E-2</v>
      </c>
      <c r="FI254" s="43">
        <f t="shared" si="329"/>
        <v>1.7309999999999999E-2</v>
      </c>
      <c r="FJ254" s="43">
        <f t="shared" si="329"/>
        <v>3.2478E-2</v>
      </c>
      <c r="FK254" s="43">
        <f t="shared" si="329"/>
        <v>1.7697000000000001E-2</v>
      </c>
      <c r="FL254" s="43">
        <f t="shared" si="329"/>
        <v>5.9304000000000003E-2</v>
      </c>
      <c r="FM254" s="43">
        <f t="shared" si="329"/>
        <v>7.0557999999999996E-2</v>
      </c>
      <c r="FN254" s="43">
        <f t="shared" si="329"/>
        <v>0.107722</v>
      </c>
      <c r="FO254" s="43">
        <f t="shared" si="329"/>
        <v>7.5199999999999998E-3</v>
      </c>
      <c r="FP254" s="43">
        <f t="shared" si="329"/>
        <v>2.0199999999999999E-2</v>
      </c>
      <c r="FQ254" s="43">
        <f t="shared" si="329"/>
        <v>3.0235999999999999E-2</v>
      </c>
      <c r="FR254" s="43">
        <f t="shared" si="329"/>
        <v>2.1145000000000001E-2</v>
      </c>
      <c r="FS254" s="43">
        <f>ROUND((FS249-(FS103*FS43)-FS46)/FS47,6)-0.000001</f>
        <v>1.3106000000000001E-2</v>
      </c>
      <c r="FT254" s="43">
        <f>ROUND((FT249-(FT103*FT43)-FT46)/FT47,6)</f>
        <v>3.6700000000000001E-3</v>
      </c>
      <c r="FU254" s="43">
        <f>ROUND((FU249-(FU103*FU43)-FU46)/FU47,6)</f>
        <v>7.2769E-2</v>
      </c>
      <c r="FV254" s="43">
        <f>ROUND((FV249-(FV103*FV43)-FV46)/FV47,6)</f>
        <v>6.4454999999999998E-2</v>
      </c>
      <c r="FW254" s="43">
        <f>ROUND((FW249-(FW103*FW43)-FW46)/FW47,6)</f>
        <v>0.16316900000000001</v>
      </c>
      <c r="FX254" s="43">
        <f>ROUND((FX249-(FX103*FX43)-FX46)/FX47,6)</f>
        <v>6.3230999999999996E-2</v>
      </c>
      <c r="FY254" s="43"/>
      <c r="FZ254" s="43">
        <f>SUM(C254:FX254)</f>
        <v>15.759599000000009</v>
      </c>
      <c r="GA254" s="43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</row>
    <row r="255" spans="1:195" x14ac:dyDescent="0.2">
      <c r="A255" s="7"/>
      <c r="B255" s="7" t="s">
        <v>807</v>
      </c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  <c r="EQ255" s="43"/>
      <c r="ER255" s="43"/>
      <c r="ES255" s="43"/>
      <c r="ET255" s="43"/>
      <c r="EU255" s="43"/>
      <c r="EV255" s="43"/>
      <c r="EW255" s="43"/>
      <c r="EX255" s="43"/>
      <c r="EY255" s="43"/>
      <c r="EZ255" s="43"/>
      <c r="FA255" s="43"/>
      <c r="FB255" s="43"/>
      <c r="FC255" s="43"/>
      <c r="FD255" s="43"/>
      <c r="FE255" s="43"/>
      <c r="FF255" s="43"/>
      <c r="FG255" s="43"/>
      <c r="FH255" s="43"/>
      <c r="FI255" s="43"/>
      <c r="FJ255" s="43"/>
      <c r="FK255" s="43"/>
      <c r="FL255" s="43"/>
      <c r="FM255" s="43"/>
      <c r="FN255" s="43"/>
      <c r="FO255" s="43"/>
      <c r="FP255" s="43"/>
      <c r="FQ255" s="43"/>
      <c r="FR255" s="43"/>
      <c r="FS255" s="43"/>
      <c r="FT255" s="43"/>
      <c r="FU255" s="43"/>
      <c r="FV255" s="43"/>
      <c r="FW255" s="43"/>
      <c r="FX255" s="43"/>
      <c r="FY255" s="43"/>
      <c r="FZ255" s="43"/>
      <c r="GA255" s="43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</row>
    <row r="256" spans="1:195" x14ac:dyDescent="0.2">
      <c r="A256" s="7"/>
      <c r="B256" s="7" t="s">
        <v>808</v>
      </c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  <c r="CO256" s="43"/>
      <c r="CP256" s="43"/>
      <c r="CQ256" s="43"/>
      <c r="CR256" s="43"/>
      <c r="CS256" s="43"/>
      <c r="CT256" s="43"/>
      <c r="CU256" s="43"/>
      <c r="CV256" s="43"/>
      <c r="CW256" s="43"/>
      <c r="CX256" s="43"/>
      <c r="CY256" s="43"/>
      <c r="CZ256" s="43"/>
      <c r="DA256" s="43"/>
      <c r="DB256" s="43"/>
      <c r="DC256" s="43"/>
      <c r="DD256" s="43"/>
      <c r="DE256" s="43"/>
      <c r="DF256" s="43"/>
      <c r="DG256" s="43"/>
      <c r="DH256" s="43"/>
      <c r="DI256" s="43"/>
      <c r="DJ256" s="43"/>
      <c r="DK256" s="43"/>
      <c r="DL256" s="43"/>
      <c r="DM256" s="43"/>
      <c r="DN256" s="43"/>
      <c r="DO256" s="43"/>
      <c r="DP256" s="43"/>
      <c r="DQ256" s="43"/>
      <c r="DR256" s="43"/>
      <c r="DS256" s="43"/>
      <c r="DT256" s="43"/>
      <c r="DU256" s="43"/>
      <c r="DV256" s="43"/>
      <c r="DW256" s="43"/>
      <c r="DX256" s="43"/>
      <c r="DY256" s="43"/>
      <c r="DZ256" s="43"/>
      <c r="EA256" s="43"/>
      <c r="EB256" s="43"/>
      <c r="EC256" s="43"/>
      <c r="ED256" s="43"/>
      <c r="EE256" s="43"/>
      <c r="EF256" s="43"/>
      <c r="EG256" s="43"/>
      <c r="EH256" s="43"/>
      <c r="EI256" s="43"/>
      <c r="EJ256" s="43"/>
      <c r="EK256" s="43"/>
      <c r="EL256" s="43"/>
      <c r="EM256" s="43"/>
      <c r="EN256" s="43"/>
      <c r="EO256" s="43"/>
      <c r="EP256" s="43"/>
      <c r="EQ256" s="43"/>
      <c r="ER256" s="43"/>
      <c r="ES256" s="43"/>
      <c r="ET256" s="43"/>
      <c r="EU256" s="43"/>
      <c r="EV256" s="43"/>
      <c r="EW256" s="43"/>
      <c r="EX256" s="43"/>
      <c r="EY256" s="43"/>
      <c r="EZ256" s="43"/>
      <c r="FA256" s="43"/>
      <c r="FB256" s="43"/>
      <c r="FC256" s="43"/>
      <c r="FD256" s="43"/>
      <c r="FE256" s="43"/>
      <c r="FF256" s="43"/>
      <c r="FG256" s="43"/>
      <c r="FH256" s="43"/>
      <c r="FI256" s="43"/>
      <c r="FJ256" s="43"/>
      <c r="FK256" s="43"/>
      <c r="FL256" s="43"/>
      <c r="FM256" s="43"/>
      <c r="FN256" s="43"/>
      <c r="FO256" s="43"/>
      <c r="FP256" s="43"/>
      <c r="FQ256" s="43"/>
      <c r="FR256" s="43"/>
      <c r="FS256" s="43"/>
      <c r="FT256" s="43"/>
      <c r="FU256" s="43"/>
      <c r="FV256" s="43"/>
      <c r="FW256" s="43"/>
      <c r="FX256" s="43"/>
      <c r="FY256" s="43"/>
      <c r="FZ256" s="43"/>
      <c r="GA256" s="97"/>
      <c r="GB256" s="43"/>
      <c r="GC256" s="43"/>
      <c r="GD256" s="43"/>
      <c r="GE256" s="43"/>
      <c r="GF256" s="43"/>
      <c r="GG256" s="7"/>
      <c r="GH256" s="7"/>
      <c r="GI256" s="7"/>
      <c r="GJ256" s="7"/>
      <c r="GK256" s="7"/>
      <c r="GL256" s="7"/>
      <c r="GM256" s="7"/>
    </row>
    <row r="257" spans="1:195" x14ac:dyDescent="0.2">
      <c r="A257" s="6" t="s">
        <v>809</v>
      </c>
      <c r="B257" s="7" t="s">
        <v>810</v>
      </c>
      <c r="C257" s="43">
        <f t="shared" ref="C257:BN257" si="330">ROUND(((C49)*(1+C198+C199))/C47,6)</f>
        <v>1.036281</v>
      </c>
      <c r="D257" s="43">
        <f t="shared" si="330"/>
        <v>0.303284</v>
      </c>
      <c r="E257" s="43">
        <f t="shared" si="330"/>
        <v>0.996282</v>
      </c>
      <c r="F257" s="43">
        <f t="shared" si="330"/>
        <v>0.485738</v>
      </c>
      <c r="G257" s="43">
        <f t="shared" si="330"/>
        <v>4.4696689999999997</v>
      </c>
      <c r="H257" s="43">
        <f t="shared" si="330"/>
        <v>9.3400829999999999</v>
      </c>
      <c r="I257" s="43">
        <f t="shared" si="330"/>
        <v>1.0734079999999999</v>
      </c>
      <c r="J257" s="43">
        <f t="shared" si="330"/>
        <v>6.5215360000000002</v>
      </c>
      <c r="K257" s="43">
        <f t="shared" si="330"/>
        <v>22.215066</v>
      </c>
      <c r="L257" s="43">
        <f t="shared" si="330"/>
        <v>1.373048</v>
      </c>
      <c r="M257" s="43">
        <f t="shared" si="330"/>
        <v>3.5748540000000002</v>
      </c>
      <c r="N257" s="43">
        <f t="shared" si="330"/>
        <v>0.133882</v>
      </c>
      <c r="O257" s="43">
        <f t="shared" si="330"/>
        <v>0.482817</v>
      </c>
      <c r="P257" s="43">
        <f t="shared" si="330"/>
        <v>22.615400000000001</v>
      </c>
      <c r="Q257" s="43">
        <f t="shared" si="330"/>
        <v>0.27050299999999999</v>
      </c>
      <c r="R257" s="43">
        <f t="shared" si="330"/>
        <v>14.525572</v>
      </c>
      <c r="S257" s="43">
        <f t="shared" si="330"/>
        <v>2.8489230000000001</v>
      </c>
      <c r="T257" s="43">
        <f t="shared" si="330"/>
        <v>35.009177999999999</v>
      </c>
      <c r="U257" s="43">
        <f t="shared" si="330"/>
        <v>39.032302000000001</v>
      </c>
      <c r="V257" s="43">
        <f t="shared" si="330"/>
        <v>29.799427999999999</v>
      </c>
      <c r="W257" s="43">
        <f t="shared" si="330"/>
        <v>144.95612600000001</v>
      </c>
      <c r="X257" s="43">
        <f t="shared" si="330"/>
        <v>58.032533000000001</v>
      </c>
      <c r="Y257" s="43">
        <f t="shared" si="330"/>
        <v>5.0868739999999999</v>
      </c>
      <c r="Z257" s="43">
        <f t="shared" si="330"/>
        <v>37.421416000000001</v>
      </c>
      <c r="AA257" s="43">
        <f t="shared" si="330"/>
        <v>0.25067400000000001</v>
      </c>
      <c r="AB257" s="43">
        <f t="shared" si="330"/>
        <v>0.13925699999999999</v>
      </c>
      <c r="AC257" s="43">
        <f t="shared" si="330"/>
        <v>3.6064799999999999</v>
      </c>
      <c r="AD257" s="43">
        <f t="shared" si="330"/>
        <v>3.0665010000000001</v>
      </c>
      <c r="AE257" s="43">
        <f t="shared" si="330"/>
        <v>24.449673000000001</v>
      </c>
      <c r="AF257" s="43">
        <f t="shared" si="330"/>
        <v>13.295161</v>
      </c>
      <c r="AG257" s="43">
        <f t="shared" si="330"/>
        <v>2.8858790000000001</v>
      </c>
      <c r="AH257" s="43">
        <f t="shared" si="330"/>
        <v>26.86064</v>
      </c>
      <c r="AI257" s="43">
        <f t="shared" si="330"/>
        <v>99.614859999999993</v>
      </c>
      <c r="AJ257" s="43">
        <f t="shared" si="330"/>
        <v>29.415993</v>
      </c>
      <c r="AK257" s="43">
        <f t="shared" si="330"/>
        <v>18.033335999999998</v>
      </c>
      <c r="AL257" s="43">
        <f t="shared" si="330"/>
        <v>15.027443999999999</v>
      </c>
      <c r="AM257" s="43">
        <f t="shared" si="330"/>
        <v>18.555053000000001</v>
      </c>
      <c r="AN257" s="43">
        <f t="shared" si="330"/>
        <v>8.3957850000000001</v>
      </c>
      <c r="AO257" s="43">
        <f t="shared" si="330"/>
        <v>2.3678780000000001</v>
      </c>
      <c r="AP257" s="43">
        <f t="shared" si="330"/>
        <v>4.4871000000000001E-2</v>
      </c>
      <c r="AQ257" s="43">
        <f t="shared" si="330"/>
        <v>9.2607169999999996</v>
      </c>
      <c r="AR257" s="43">
        <f t="shared" si="330"/>
        <v>0.12728500000000001</v>
      </c>
      <c r="AS257" s="43">
        <f t="shared" si="330"/>
        <v>0.31127100000000002</v>
      </c>
      <c r="AT257" s="43">
        <f t="shared" si="330"/>
        <v>3.7046190000000001</v>
      </c>
      <c r="AU257" s="43">
        <f t="shared" si="330"/>
        <v>20.586189999999998</v>
      </c>
      <c r="AV257" s="43">
        <f t="shared" si="330"/>
        <v>24.831578</v>
      </c>
      <c r="AW257" s="43">
        <f t="shared" si="330"/>
        <v>37.042597000000001</v>
      </c>
      <c r="AX257" s="43">
        <f t="shared" si="330"/>
        <v>45.949916000000002</v>
      </c>
      <c r="AY257" s="43">
        <f t="shared" si="330"/>
        <v>19.322676000000001</v>
      </c>
      <c r="AZ257" s="43">
        <f t="shared" si="330"/>
        <v>1.4906000000000001E-2</v>
      </c>
      <c r="BA257" s="43">
        <f t="shared" si="330"/>
        <v>1.6205050000000001</v>
      </c>
      <c r="BB257" s="43">
        <f t="shared" si="330"/>
        <v>5.00746</v>
      </c>
      <c r="BC257" s="43">
        <f t="shared" si="330"/>
        <v>0.28569899999999998</v>
      </c>
      <c r="BD257" s="43">
        <f t="shared" si="330"/>
        <v>1.54322</v>
      </c>
      <c r="BE257" s="43">
        <f t="shared" si="330"/>
        <v>6.6293110000000004</v>
      </c>
      <c r="BF257" s="43">
        <f t="shared" si="330"/>
        <v>0.47006999999999999</v>
      </c>
      <c r="BG257" s="43">
        <f t="shared" si="330"/>
        <v>22.271564000000001</v>
      </c>
      <c r="BH257" s="43">
        <f t="shared" si="330"/>
        <v>16.299022999999998</v>
      </c>
      <c r="BI257" s="43">
        <f t="shared" si="330"/>
        <v>24.079733000000001</v>
      </c>
      <c r="BJ257" s="43">
        <f t="shared" si="330"/>
        <v>1.464297</v>
      </c>
      <c r="BK257" s="43">
        <f t="shared" si="330"/>
        <v>0.78280000000000005</v>
      </c>
      <c r="BL257" s="43">
        <f t="shared" si="330"/>
        <v>156.011867</v>
      </c>
      <c r="BM257" s="43">
        <f t="shared" si="330"/>
        <v>31.523865000000001</v>
      </c>
      <c r="BN257" s="43">
        <f t="shared" si="330"/>
        <v>3.1567630000000002</v>
      </c>
      <c r="BO257" s="43">
        <f t="shared" ref="BO257:DZ257" si="331">ROUND(((BO49)*(1+BO198+BO199))/BO47,6)</f>
        <v>6.0032350000000001</v>
      </c>
      <c r="BP257" s="43">
        <f t="shared" si="331"/>
        <v>13.415397</v>
      </c>
      <c r="BQ257" s="43">
        <f t="shared" si="331"/>
        <v>0.80238900000000002</v>
      </c>
      <c r="BR257" s="43">
        <f t="shared" si="331"/>
        <v>1.514785</v>
      </c>
      <c r="BS257" s="43">
        <f t="shared" si="331"/>
        <v>2.0098729999999998</v>
      </c>
      <c r="BT257" s="43">
        <f t="shared" si="331"/>
        <v>2.636676</v>
      </c>
      <c r="BU257" s="43">
        <f t="shared" si="331"/>
        <v>8.1652090000000008</v>
      </c>
      <c r="BV257" s="43">
        <f t="shared" si="331"/>
        <v>1.2205969999999999</v>
      </c>
      <c r="BW257" s="43">
        <f t="shared" si="331"/>
        <v>1.32176</v>
      </c>
      <c r="BX257" s="43">
        <f t="shared" si="331"/>
        <v>16.409368000000001</v>
      </c>
      <c r="BY257" s="43">
        <f t="shared" si="331"/>
        <v>9.1764489999999999</v>
      </c>
      <c r="BZ257" s="43">
        <f t="shared" si="331"/>
        <v>29.191013000000002</v>
      </c>
      <c r="CA257" s="43">
        <f t="shared" si="331"/>
        <v>12.263737000000001</v>
      </c>
      <c r="CB257" s="43">
        <f t="shared" si="331"/>
        <v>8.6531999999999998E-2</v>
      </c>
      <c r="CC257" s="43">
        <f t="shared" si="331"/>
        <v>47.003211</v>
      </c>
      <c r="CD257" s="43">
        <f t="shared" si="331"/>
        <v>105.736931</v>
      </c>
      <c r="CE257" s="43">
        <f t="shared" si="331"/>
        <v>23.496155000000002</v>
      </c>
      <c r="CF257" s="43">
        <f t="shared" si="331"/>
        <v>30.990062000000002</v>
      </c>
      <c r="CG257" s="43">
        <f t="shared" si="331"/>
        <v>39.992488000000002</v>
      </c>
      <c r="CH257" s="43">
        <f t="shared" si="331"/>
        <v>51.953324000000002</v>
      </c>
      <c r="CI257" s="43">
        <f t="shared" si="331"/>
        <v>9.1414609999999996</v>
      </c>
      <c r="CJ257" s="43">
        <f t="shared" si="331"/>
        <v>4.5143959999999996</v>
      </c>
      <c r="CK257" s="43">
        <f t="shared" si="331"/>
        <v>0.63612299999999999</v>
      </c>
      <c r="CL257" s="43">
        <f t="shared" si="331"/>
        <v>4.9742360000000003</v>
      </c>
      <c r="CM257" s="43">
        <f t="shared" si="331"/>
        <v>5.3832940000000002</v>
      </c>
      <c r="CN257" s="43">
        <f t="shared" si="331"/>
        <v>0.26185999999999998</v>
      </c>
      <c r="CO257" s="43">
        <f t="shared" si="331"/>
        <v>0.41216999999999998</v>
      </c>
      <c r="CP257" s="43">
        <f t="shared" si="331"/>
        <v>2.1378699999999999</v>
      </c>
      <c r="CQ257" s="43">
        <f t="shared" si="331"/>
        <v>7.1898350000000004</v>
      </c>
      <c r="CR257" s="43">
        <f t="shared" si="331"/>
        <v>13.193647</v>
      </c>
      <c r="CS257" s="43">
        <f t="shared" si="331"/>
        <v>18.355412999999999</v>
      </c>
      <c r="CT257" s="43">
        <f t="shared" si="331"/>
        <v>21.702652</v>
      </c>
      <c r="CU257" s="43">
        <f t="shared" si="331"/>
        <v>45.504586000000003</v>
      </c>
      <c r="CV257" s="43">
        <f t="shared" si="331"/>
        <v>41.204968999999998</v>
      </c>
      <c r="CW257" s="43">
        <f t="shared" si="331"/>
        <v>14.824341</v>
      </c>
      <c r="CX257" s="43">
        <f t="shared" si="331"/>
        <v>11.198289000000001</v>
      </c>
      <c r="CY257" s="43">
        <f t="shared" si="331"/>
        <v>149.51841899999999</v>
      </c>
      <c r="CZ257" s="43">
        <f t="shared" si="331"/>
        <v>4.2995809999999999</v>
      </c>
      <c r="DA257" s="43">
        <f t="shared" si="331"/>
        <v>23.088464999999999</v>
      </c>
      <c r="DB257" s="43">
        <f t="shared" si="331"/>
        <v>37.326929999999997</v>
      </c>
      <c r="DC257" s="43">
        <f t="shared" si="331"/>
        <v>17.037958</v>
      </c>
      <c r="DD257" s="43">
        <f t="shared" si="331"/>
        <v>4.2657290000000003</v>
      </c>
      <c r="DE257" s="43">
        <f t="shared" si="331"/>
        <v>6.8668469999999999</v>
      </c>
      <c r="DF257" s="43">
        <f t="shared" si="331"/>
        <v>0.48230499999999998</v>
      </c>
      <c r="DG257" s="43">
        <f t="shared" si="331"/>
        <v>20.490607000000001</v>
      </c>
      <c r="DH257" s="43">
        <f t="shared" si="331"/>
        <v>2.362374</v>
      </c>
      <c r="DI257" s="43">
        <f t="shared" si="331"/>
        <v>2.1477909999999998</v>
      </c>
      <c r="DJ257" s="43">
        <f t="shared" si="331"/>
        <v>15.756038999999999</v>
      </c>
      <c r="DK257" s="43">
        <f t="shared" si="331"/>
        <v>19.427014</v>
      </c>
      <c r="DL257" s="43">
        <f t="shared" si="331"/>
        <v>1.5732029999999999</v>
      </c>
      <c r="DM257" s="43">
        <f t="shared" si="331"/>
        <v>39.006832000000003</v>
      </c>
      <c r="DN257" s="43">
        <f t="shared" si="331"/>
        <v>3.7305440000000001</v>
      </c>
      <c r="DO257" s="43">
        <f t="shared" si="331"/>
        <v>3.3000440000000002</v>
      </c>
      <c r="DP257" s="43">
        <f t="shared" si="331"/>
        <v>33.168059</v>
      </c>
      <c r="DQ257" s="43">
        <f t="shared" si="331"/>
        <v>4.7914950000000003</v>
      </c>
      <c r="DR257" s="43">
        <f t="shared" si="331"/>
        <v>12.642823999999999</v>
      </c>
      <c r="DS257" s="43">
        <f t="shared" si="331"/>
        <v>24.939347999999999</v>
      </c>
      <c r="DT257" s="43">
        <f t="shared" si="331"/>
        <v>87.459744999999998</v>
      </c>
      <c r="DU257" s="43">
        <f t="shared" si="331"/>
        <v>36.283146000000002</v>
      </c>
      <c r="DV257" s="43">
        <f t="shared" si="331"/>
        <v>119.99372099999999</v>
      </c>
      <c r="DW257" s="43">
        <f t="shared" si="331"/>
        <v>50.903568999999997</v>
      </c>
      <c r="DX257" s="43">
        <f t="shared" si="331"/>
        <v>14.426648</v>
      </c>
      <c r="DY257" s="43">
        <f t="shared" si="331"/>
        <v>7.837148</v>
      </c>
      <c r="DZ257" s="43">
        <f t="shared" si="331"/>
        <v>5.4997210000000001</v>
      </c>
      <c r="EA257" s="43">
        <f t="shared" ref="EA257:FX257" si="332">ROUND(((EA49)*(1+EA198+EA199))/EA47,6)</f>
        <v>2.547186</v>
      </c>
      <c r="EB257" s="43">
        <f t="shared" si="332"/>
        <v>12.628975000000001</v>
      </c>
      <c r="EC257" s="43">
        <f t="shared" si="332"/>
        <v>28.446124000000001</v>
      </c>
      <c r="ED257" s="43">
        <f t="shared" si="332"/>
        <v>0.31690400000000002</v>
      </c>
      <c r="EE257" s="43">
        <f t="shared" si="332"/>
        <v>60.345905999999999</v>
      </c>
      <c r="EF257" s="43">
        <f t="shared" si="332"/>
        <v>10.762316</v>
      </c>
      <c r="EG257" s="43">
        <f t="shared" si="332"/>
        <v>36.273828999999999</v>
      </c>
      <c r="EH257" s="43">
        <f t="shared" si="332"/>
        <v>72.936413000000002</v>
      </c>
      <c r="EI257" s="43">
        <f t="shared" si="332"/>
        <v>0.82807600000000003</v>
      </c>
      <c r="EJ257" s="43">
        <f t="shared" si="332"/>
        <v>1.2024870000000001</v>
      </c>
      <c r="EK257" s="43">
        <f t="shared" si="332"/>
        <v>2.1318999999999999</v>
      </c>
      <c r="EL257" s="43">
        <f t="shared" si="332"/>
        <v>4.4190820000000004</v>
      </c>
      <c r="EM257" s="43">
        <f t="shared" si="332"/>
        <v>10.159848</v>
      </c>
      <c r="EN257" s="43">
        <f t="shared" si="332"/>
        <v>14.841016</v>
      </c>
      <c r="EO257" s="43">
        <f t="shared" si="332"/>
        <v>21.416384000000001</v>
      </c>
      <c r="EP257" s="43">
        <f t="shared" si="332"/>
        <v>7.9054180000000001</v>
      </c>
      <c r="EQ257" s="43">
        <f>ROUND(((EQ49)*(1+EQ198+EQ199))/EQ47,6)</f>
        <v>8.2459999999999999E-3</v>
      </c>
      <c r="ER257" s="43">
        <f t="shared" si="332"/>
        <v>10.428233000000001</v>
      </c>
      <c r="ES257" s="43">
        <f t="shared" si="332"/>
        <v>42.851072000000002</v>
      </c>
      <c r="ET257" s="43">
        <f t="shared" si="332"/>
        <v>32.248413999999997</v>
      </c>
      <c r="EU257" s="43">
        <f t="shared" si="332"/>
        <v>25.864692000000002</v>
      </c>
      <c r="EV257" s="43">
        <f t="shared" si="332"/>
        <v>19.618413</v>
      </c>
      <c r="EW257" s="43">
        <f t="shared" si="332"/>
        <v>1.1169450000000001</v>
      </c>
      <c r="EX257" s="43">
        <f t="shared" si="332"/>
        <v>18.496497999999999</v>
      </c>
      <c r="EY257" s="43">
        <f t="shared" si="332"/>
        <v>24.348146</v>
      </c>
      <c r="EZ257" s="43">
        <f t="shared" si="332"/>
        <v>37.409416</v>
      </c>
      <c r="FA257" s="43">
        <f t="shared" si="332"/>
        <v>0.42661100000000002</v>
      </c>
      <c r="FB257" s="43">
        <f t="shared" si="332"/>
        <v>2.7273260000000001</v>
      </c>
      <c r="FC257" s="43">
        <f t="shared" si="332"/>
        <v>2.8796430000000002</v>
      </c>
      <c r="FD257" s="43">
        <f t="shared" si="332"/>
        <v>22.021968999999999</v>
      </c>
      <c r="FE257" s="43">
        <f t="shared" si="332"/>
        <v>32.768867999999998</v>
      </c>
      <c r="FF257" s="43">
        <f t="shared" si="332"/>
        <v>49.173611999999999</v>
      </c>
      <c r="FG257" s="43">
        <f t="shared" si="332"/>
        <v>50.110875999999998</v>
      </c>
      <c r="FH257" s="43">
        <f t="shared" si="332"/>
        <v>23.786612000000002</v>
      </c>
      <c r="FI257" s="43">
        <f t="shared" si="332"/>
        <v>1.0132939999999999</v>
      </c>
      <c r="FJ257" s="43">
        <f t="shared" si="332"/>
        <v>1.9120349999999999</v>
      </c>
      <c r="FK257" s="43">
        <f t="shared" si="332"/>
        <v>0.80681700000000001</v>
      </c>
      <c r="FL257" s="43">
        <f t="shared" si="332"/>
        <v>0.93130800000000002</v>
      </c>
      <c r="FM257" s="43">
        <f t="shared" si="332"/>
        <v>2.1202779999999999</v>
      </c>
      <c r="FN257" s="43">
        <f t="shared" si="332"/>
        <v>0.521791</v>
      </c>
      <c r="FO257" s="43">
        <f t="shared" si="332"/>
        <v>0.72465199999999996</v>
      </c>
      <c r="FP257" s="43">
        <f t="shared" si="332"/>
        <v>0.97346699999999997</v>
      </c>
      <c r="FQ257" s="43">
        <f t="shared" si="332"/>
        <v>3.4575339999999999</v>
      </c>
      <c r="FR257" s="43">
        <f t="shared" si="332"/>
        <v>8.0040960000000005</v>
      </c>
      <c r="FS257" s="43">
        <f t="shared" si="332"/>
        <v>4.3923139999999998</v>
      </c>
      <c r="FT257" s="43">
        <f t="shared" si="332"/>
        <v>2.7982830000000001</v>
      </c>
      <c r="FU257" s="43">
        <f t="shared" si="332"/>
        <v>8.1539479999999998</v>
      </c>
      <c r="FV257" s="43">
        <f t="shared" si="332"/>
        <v>8.9499340000000007</v>
      </c>
      <c r="FW257" s="43">
        <f t="shared" si="332"/>
        <v>53.574292999999997</v>
      </c>
      <c r="FX257" s="43">
        <f t="shared" si="332"/>
        <v>53.601171999999998</v>
      </c>
      <c r="FY257" s="43"/>
      <c r="FZ257" s="43"/>
      <c r="GA257" s="43"/>
      <c r="GB257" s="43"/>
      <c r="GC257" s="43"/>
      <c r="GD257" s="43"/>
      <c r="GE257" s="43"/>
      <c r="GF257" s="43"/>
      <c r="GG257" s="7"/>
      <c r="GH257" s="7"/>
      <c r="GI257" s="7"/>
      <c r="GJ257" s="7"/>
      <c r="GK257" s="7"/>
      <c r="GL257" s="7"/>
      <c r="GM257" s="7"/>
    </row>
    <row r="258" spans="1:195" x14ac:dyDescent="0.2">
      <c r="A258" s="7"/>
      <c r="B258" s="7" t="s">
        <v>811</v>
      </c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  <c r="CM258" s="43"/>
      <c r="CN258" s="43"/>
      <c r="CO258" s="43"/>
      <c r="CP258" s="43"/>
      <c r="CQ258" s="43"/>
      <c r="CR258" s="43"/>
      <c r="CS258" s="43"/>
      <c r="CT258" s="43"/>
      <c r="CU258" s="43"/>
      <c r="CV258" s="43"/>
      <c r="CW258" s="43"/>
      <c r="CX258" s="43"/>
      <c r="CY258" s="43"/>
      <c r="CZ258" s="43"/>
      <c r="DA258" s="43"/>
      <c r="DB258" s="43"/>
      <c r="DC258" s="43"/>
      <c r="DD258" s="43"/>
      <c r="DE258" s="43"/>
      <c r="DF258" s="43"/>
      <c r="DG258" s="43"/>
      <c r="DH258" s="43"/>
      <c r="DI258" s="43"/>
      <c r="DJ258" s="43"/>
      <c r="DK258" s="43"/>
      <c r="DL258" s="43"/>
      <c r="DM258" s="43"/>
      <c r="DN258" s="43"/>
      <c r="DO258" s="43"/>
      <c r="DP258" s="43"/>
      <c r="DQ258" s="43"/>
      <c r="DR258" s="43"/>
      <c r="DS258" s="43"/>
      <c r="DT258" s="43"/>
      <c r="DU258" s="43"/>
      <c r="DV258" s="43"/>
      <c r="DW258" s="43"/>
      <c r="DX258" s="43"/>
      <c r="DY258" s="43"/>
      <c r="DZ258" s="43"/>
      <c r="EA258" s="43"/>
      <c r="EB258" s="43"/>
      <c r="EC258" s="43"/>
      <c r="ED258" s="43"/>
      <c r="EE258" s="43"/>
      <c r="EF258" s="43"/>
      <c r="EG258" s="43"/>
      <c r="EH258" s="43"/>
      <c r="EI258" s="43"/>
      <c r="EJ258" s="43"/>
      <c r="EK258" s="43"/>
      <c r="EL258" s="43"/>
      <c r="EM258" s="43"/>
      <c r="EN258" s="43"/>
      <c r="EO258" s="43"/>
      <c r="EP258" s="43"/>
      <c r="EQ258" s="43"/>
      <c r="ER258" s="43"/>
      <c r="ES258" s="43"/>
      <c r="ET258" s="43"/>
      <c r="EU258" s="43"/>
      <c r="EV258" s="43"/>
      <c r="EW258" s="43"/>
      <c r="EX258" s="43"/>
      <c r="EY258" s="43"/>
      <c r="EZ258" s="43"/>
      <c r="FA258" s="43"/>
      <c r="FB258" s="43"/>
      <c r="FC258" s="43"/>
      <c r="FD258" s="43"/>
      <c r="FE258" s="43"/>
      <c r="FF258" s="43"/>
      <c r="FG258" s="43"/>
      <c r="FH258" s="43"/>
      <c r="FI258" s="43"/>
      <c r="FJ258" s="43"/>
      <c r="FK258" s="43"/>
      <c r="FL258" s="43"/>
      <c r="FM258" s="43"/>
      <c r="FN258" s="43"/>
      <c r="FO258" s="43"/>
      <c r="FP258" s="43"/>
      <c r="FQ258" s="43"/>
      <c r="FR258" s="43"/>
      <c r="FS258" s="43"/>
      <c r="FT258" s="43"/>
      <c r="FU258" s="43"/>
      <c r="FV258" s="43"/>
      <c r="FW258" s="43"/>
      <c r="FX258" s="43"/>
      <c r="FY258" s="43"/>
      <c r="FZ258" s="43"/>
      <c r="GA258" s="7"/>
      <c r="GB258" s="43"/>
      <c r="GC258" s="43"/>
      <c r="GD258" s="43"/>
      <c r="GE258" s="43"/>
      <c r="GF258" s="43"/>
      <c r="GG258" s="7"/>
      <c r="GH258" s="7"/>
      <c r="GI258" s="7"/>
      <c r="GJ258" s="7"/>
      <c r="GK258" s="7"/>
      <c r="GL258" s="7"/>
      <c r="GM258" s="7"/>
    </row>
    <row r="259" spans="1:195" x14ac:dyDescent="0.2">
      <c r="A259" s="7"/>
      <c r="B259" s="7" t="s">
        <v>812</v>
      </c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  <c r="CM259" s="43"/>
      <c r="CN259" s="43"/>
      <c r="CO259" s="43"/>
      <c r="CP259" s="43"/>
      <c r="CQ259" s="43"/>
      <c r="CR259" s="43"/>
      <c r="CS259" s="43"/>
      <c r="CT259" s="43"/>
      <c r="CU259" s="43"/>
      <c r="CV259" s="43"/>
      <c r="CW259" s="43"/>
      <c r="CX259" s="43"/>
      <c r="CY259" s="43"/>
      <c r="CZ259" s="43"/>
      <c r="DA259" s="43"/>
      <c r="DB259" s="43"/>
      <c r="DC259" s="43"/>
      <c r="DD259" s="43"/>
      <c r="DE259" s="43"/>
      <c r="DF259" s="43"/>
      <c r="DG259" s="43"/>
      <c r="DH259" s="43"/>
      <c r="DI259" s="43"/>
      <c r="DJ259" s="43"/>
      <c r="DK259" s="43"/>
      <c r="DL259" s="43"/>
      <c r="DM259" s="43"/>
      <c r="DN259" s="43"/>
      <c r="DO259" s="43"/>
      <c r="DP259" s="43"/>
      <c r="DQ259" s="43"/>
      <c r="DR259" s="43"/>
      <c r="DS259" s="43"/>
      <c r="DT259" s="43"/>
      <c r="DU259" s="43"/>
      <c r="DV259" s="43"/>
      <c r="DW259" s="43"/>
      <c r="DX259" s="43"/>
      <c r="DY259" s="43"/>
      <c r="DZ259" s="43"/>
      <c r="EA259" s="43"/>
      <c r="EB259" s="43"/>
      <c r="EC259" s="43"/>
      <c r="ED259" s="43"/>
      <c r="EE259" s="43"/>
      <c r="EF259" s="43"/>
      <c r="EG259" s="43"/>
      <c r="EH259" s="43"/>
      <c r="EI259" s="43"/>
      <c r="EJ259" s="43"/>
      <c r="EK259" s="43"/>
      <c r="EL259" s="43"/>
      <c r="EM259" s="43"/>
      <c r="EN259" s="43"/>
      <c r="EO259" s="43"/>
      <c r="EP259" s="43"/>
      <c r="EQ259" s="43"/>
      <c r="ER259" s="43"/>
      <c r="ES259" s="43"/>
      <c r="ET259" s="43"/>
      <c r="EU259" s="43"/>
      <c r="EV259" s="43"/>
      <c r="EW259" s="43"/>
      <c r="EX259" s="43"/>
      <c r="EY259" s="43"/>
      <c r="EZ259" s="43"/>
      <c r="FA259" s="43"/>
      <c r="FB259" s="43"/>
      <c r="FC259" s="43"/>
      <c r="FD259" s="43"/>
      <c r="FE259" s="43"/>
      <c r="FF259" s="43"/>
      <c r="FG259" s="43"/>
      <c r="FH259" s="43"/>
      <c r="FI259" s="43"/>
      <c r="FJ259" s="43"/>
      <c r="FK259" s="43"/>
      <c r="FL259" s="43"/>
      <c r="FM259" s="43"/>
      <c r="FN259" s="43"/>
      <c r="FO259" s="43"/>
      <c r="FP259" s="43"/>
      <c r="FQ259" s="43"/>
      <c r="FR259" s="43"/>
      <c r="FS259" s="43"/>
      <c r="FT259" s="43"/>
      <c r="FU259" s="43"/>
      <c r="FV259" s="43"/>
      <c r="FW259" s="43"/>
      <c r="FX259" s="43"/>
      <c r="FY259" s="43"/>
      <c r="FZ259" s="43"/>
      <c r="GA259" s="7"/>
      <c r="GB259" s="43"/>
      <c r="GC259" s="43"/>
      <c r="GD259" s="43"/>
      <c r="GE259" s="43"/>
      <c r="GF259" s="43"/>
      <c r="GG259" s="7"/>
      <c r="GH259" s="7"/>
      <c r="GI259" s="7"/>
      <c r="GJ259" s="7"/>
      <c r="GK259" s="7"/>
      <c r="GL259" s="7"/>
      <c r="GM259" s="7"/>
    </row>
    <row r="260" spans="1:195" x14ac:dyDescent="0.2">
      <c r="A260" s="6" t="s">
        <v>813</v>
      </c>
      <c r="B260" s="7" t="s">
        <v>814</v>
      </c>
      <c r="C260" s="43">
        <f t="shared" ref="C260:AY260" si="333">MIN(C252,C254)</f>
        <v>2.7E-2</v>
      </c>
      <c r="D260" s="43">
        <f t="shared" si="333"/>
        <v>2.7E-2</v>
      </c>
      <c r="E260" s="43">
        <f t="shared" si="333"/>
        <v>2.5687999999999999E-2</v>
      </c>
      <c r="F260" s="43">
        <f t="shared" si="333"/>
        <v>2.7E-2</v>
      </c>
      <c r="G260" s="43">
        <f t="shared" si="333"/>
        <v>2.3285E-2</v>
      </c>
      <c r="H260" s="43">
        <f t="shared" si="333"/>
        <v>2.7E-2</v>
      </c>
      <c r="I260" s="43">
        <f t="shared" si="333"/>
        <v>2.7E-2</v>
      </c>
      <c r="J260" s="43">
        <f t="shared" si="333"/>
        <v>2.7E-2</v>
      </c>
      <c r="K260" s="43">
        <f t="shared" si="333"/>
        <v>2.7E-2</v>
      </c>
      <c r="L260" s="43">
        <f t="shared" si="333"/>
        <v>2.2894999999999999E-2</v>
      </c>
      <c r="M260" s="43">
        <f t="shared" si="333"/>
        <v>2.1946999999999998E-2</v>
      </c>
      <c r="N260" s="43">
        <f t="shared" si="333"/>
        <v>1.8756000000000002E-2</v>
      </c>
      <c r="O260" s="43">
        <f t="shared" si="333"/>
        <v>2.6353000000000001E-2</v>
      </c>
      <c r="P260" s="43">
        <f t="shared" si="333"/>
        <v>2.7E-2</v>
      </c>
      <c r="Q260" s="43">
        <f t="shared" si="333"/>
        <v>2.7E-2</v>
      </c>
      <c r="R260" s="43">
        <f t="shared" si="333"/>
        <v>2.4909000000000001E-2</v>
      </c>
      <c r="S260" s="43">
        <f t="shared" si="333"/>
        <v>2.2013999999999999E-2</v>
      </c>
      <c r="T260" s="43">
        <f t="shared" si="333"/>
        <v>2.0301E-2</v>
      </c>
      <c r="U260" s="43">
        <f t="shared" si="333"/>
        <v>1.9800999999999999E-2</v>
      </c>
      <c r="V260" s="43">
        <f t="shared" si="333"/>
        <v>2.7E-2</v>
      </c>
      <c r="W260" s="43">
        <f t="shared" si="333"/>
        <v>2.7E-2</v>
      </c>
      <c r="X260" s="43">
        <f t="shared" si="333"/>
        <v>1.1756000000000001E-2</v>
      </c>
      <c r="Y260" s="43">
        <f t="shared" si="333"/>
        <v>2.0498000000000002E-2</v>
      </c>
      <c r="Z260" s="43">
        <f t="shared" si="333"/>
        <v>1.9914999999999999E-2</v>
      </c>
      <c r="AA260" s="43">
        <f t="shared" si="333"/>
        <v>2.5995000000000001E-2</v>
      </c>
      <c r="AB260" s="43">
        <f t="shared" si="333"/>
        <v>2.6023000000000001E-2</v>
      </c>
      <c r="AC260" s="43">
        <f t="shared" si="333"/>
        <v>1.6982000000000001E-2</v>
      </c>
      <c r="AD260" s="43">
        <f t="shared" si="333"/>
        <v>1.5692999999999999E-2</v>
      </c>
      <c r="AE260" s="43">
        <f t="shared" si="333"/>
        <v>8.8140000000000007E-3</v>
      </c>
      <c r="AF260" s="43">
        <f t="shared" si="333"/>
        <v>7.6740000000000003E-3</v>
      </c>
      <c r="AG260" s="43">
        <f t="shared" si="333"/>
        <v>1.2485E-2</v>
      </c>
      <c r="AH260" s="43">
        <f t="shared" si="333"/>
        <v>1.8123E-2</v>
      </c>
      <c r="AI260" s="43">
        <f t="shared" si="333"/>
        <v>2.7E-2</v>
      </c>
      <c r="AJ260" s="43">
        <f t="shared" si="333"/>
        <v>1.9788E-2</v>
      </c>
      <c r="AK260" s="43">
        <f t="shared" si="333"/>
        <v>1.728E-2</v>
      </c>
      <c r="AL260" s="43">
        <f t="shared" si="333"/>
        <v>2.7E-2</v>
      </c>
      <c r="AM260" s="43">
        <f t="shared" si="333"/>
        <v>1.7449000000000003E-2</v>
      </c>
      <c r="AN260" s="43">
        <f t="shared" si="333"/>
        <v>2.3902999999999997E-2</v>
      </c>
      <c r="AO260" s="43">
        <f t="shared" si="333"/>
        <v>2.3656E-2</v>
      </c>
      <c r="AP260" s="43">
        <f t="shared" si="333"/>
        <v>2.6541000000000002E-2</v>
      </c>
      <c r="AQ260" s="43">
        <f t="shared" si="333"/>
        <v>1.6558999999999997E-2</v>
      </c>
      <c r="AR260" s="43">
        <f t="shared" si="333"/>
        <v>2.6440000000000002E-2</v>
      </c>
      <c r="AS260" s="43">
        <f t="shared" si="333"/>
        <v>1.2137999999999999E-2</v>
      </c>
      <c r="AT260" s="43">
        <f t="shared" si="333"/>
        <v>2.7E-2</v>
      </c>
      <c r="AU260" s="43">
        <f t="shared" si="333"/>
        <v>2.0187999999999998E-2</v>
      </c>
      <c r="AV260" s="43">
        <f t="shared" si="333"/>
        <v>2.6359E-2</v>
      </c>
      <c r="AW260" s="43">
        <f t="shared" si="333"/>
        <v>2.1596000000000001E-2</v>
      </c>
      <c r="AX260" s="43">
        <f t="shared" si="333"/>
        <v>1.7797999999999998E-2</v>
      </c>
      <c r="AY260" s="43">
        <f t="shared" si="333"/>
        <v>2.7E-2</v>
      </c>
      <c r="AZ260" s="43">
        <f>MIN(AZ252,AZ254)</f>
        <v>1.5720000000000001E-2</v>
      </c>
      <c r="BA260" s="43">
        <f t="shared" ref="BA260:DL260" si="334">MIN(BA252,BA254)</f>
        <v>2.2893999999999998E-2</v>
      </c>
      <c r="BB260" s="43">
        <f t="shared" si="334"/>
        <v>2.0684000000000001E-2</v>
      </c>
      <c r="BC260" s="43">
        <f t="shared" si="334"/>
        <v>2.0715000000000001E-2</v>
      </c>
      <c r="BD260" s="43">
        <f t="shared" si="334"/>
        <v>2.7E-2</v>
      </c>
      <c r="BE260" s="43">
        <f t="shared" si="334"/>
        <v>2.3816E-2</v>
      </c>
      <c r="BF260" s="43">
        <f t="shared" si="334"/>
        <v>2.7E-2</v>
      </c>
      <c r="BG260" s="43">
        <f t="shared" si="334"/>
        <v>2.7E-2</v>
      </c>
      <c r="BH260" s="43">
        <f t="shared" si="334"/>
        <v>2.2419000000000001E-2</v>
      </c>
      <c r="BI260" s="43">
        <f t="shared" si="334"/>
        <v>9.4330000000000004E-3</v>
      </c>
      <c r="BJ260" s="43">
        <f t="shared" si="334"/>
        <v>2.4164000000000001E-2</v>
      </c>
      <c r="BK260" s="43">
        <f t="shared" si="334"/>
        <v>2.5458999999999999E-2</v>
      </c>
      <c r="BL260" s="43">
        <f t="shared" si="334"/>
        <v>2.7E-2</v>
      </c>
      <c r="BM260" s="43">
        <f t="shared" si="334"/>
        <v>2.1833999999999999E-2</v>
      </c>
      <c r="BN260" s="43">
        <f t="shared" si="334"/>
        <v>2.7E-2</v>
      </c>
      <c r="BO260" s="43">
        <f t="shared" si="334"/>
        <v>1.6202999999999999E-2</v>
      </c>
      <c r="BP260" s="43">
        <f t="shared" si="334"/>
        <v>2.2702000000000003E-2</v>
      </c>
      <c r="BQ260" s="43">
        <f t="shared" si="334"/>
        <v>2.2759000000000001E-2</v>
      </c>
      <c r="BR260" s="43">
        <f t="shared" si="334"/>
        <v>5.7000000000000002E-3</v>
      </c>
      <c r="BS260" s="43">
        <f t="shared" si="334"/>
        <v>3.2309999999999999E-3</v>
      </c>
      <c r="BT260" s="43">
        <f t="shared" si="334"/>
        <v>5.0750000000000005E-3</v>
      </c>
      <c r="BU260" s="43">
        <f t="shared" si="334"/>
        <v>1.3811E-2</v>
      </c>
      <c r="BV260" s="43">
        <f t="shared" si="334"/>
        <v>1.2775E-2</v>
      </c>
      <c r="BW260" s="43">
        <f t="shared" si="334"/>
        <v>1.5736E-2</v>
      </c>
      <c r="BX260" s="43">
        <f t="shared" si="334"/>
        <v>1.7599E-2</v>
      </c>
      <c r="BY260" s="43">
        <f t="shared" si="334"/>
        <v>2.4780999999999997E-2</v>
      </c>
      <c r="BZ260" s="43">
        <f t="shared" si="334"/>
        <v>2.7E-2</v>
      </c>
      <c r="CA260" s="43">
        <f t="shared" si="334"/>
        <v>2.3040999999999999E-2</v>
      </c>
      <c r="CB260" s="43">
        <f t="shared" si="334"/>
        <v>2.7E-2</v>
      </c>
      <c r="CC260" s="43">
        <f t="shared" si="334"/>
        <v>2.3199000000000001E-2</v>
      </c>
      <c r="CD260" s="43">
        <f t="shared" si="334"/>
        <v>2.052E-2</v>
      </c>
      <c r="CE260" s="43">
        <f t="shared" si="334"/>
        <v>2.7E-2</v>
      </c>
      <c r="CF260" s="43">
        <f t="shared" si="334"/>
        <v>2.3463000000000001E-2</v>
      </c>
      <c r="CG260" s="43">
        <f t="shared" si="334"/>
        <v>2.7E-2</v>
      </c>
      <c r="CH260" s="43">
        <f t="shared" si="334"/>
        <v>2.3188E-2</v>
      </c>
      <c r="CI260" s="43">
        <f t="shared" si="334"/>
        <v>2.5180000000000001E-2</v>
      </c>
      <c r="CJ260" s="43">
        <f t="shared" si="334"/>
        <v>2.4469000000000001E-2</v>
      </c>
      <c r="CK260" s="43">
        <f t="shared" si="334"/>
        <v>7.6010000000000001E-3</v>
      </c>
      <c r="CL260" s="43">
        <f t="shared" si="334"/>
        <v>9.2289999999999994E-3</v>
      </c>
      <c r="CM260" s="43">
        <f t="shared" si="334"/>
        <v>3.274E-3</v>
      </c>
      <c r="CN260" s="43">
        <f t="shared" si="334"/>
        <v>2.7E-2</v>
      </c>
      <c r="CO260" s="43">
        <f t="shared" si="334"/>
        <v>2.3359999999999999E-2</v>
      </c>
      <c r="CP260" s="43">
        <f t="shared" si="334"/>
        <v>2.0548999999999998E-2</v>
      </c>
      <c r="CQ260" s="43">
        <f t="shared" si="334"/>
        <v>1.3427E-2</v>
      </c>
      <c r="CR260" s="43">
        <f t="shared" si="334"/>
        <v>2.6799999999999997E-3</v>
      </c>
      <c r="CS260" s="43">
        <f t="shared" si="334"/>
        <v>2.3658000000000002E-2</v>
      </c>
      <c r="CT260" s="43">
        <f t="shared" si="334"/>
        <v>9.5199999999999989E-3</v>
      </c>
      <c r="CU260" s="43">
        <f t="shared" si="334"/>
        <v>2.0615999999999999E-2</v>
      </c>
      <c r="CV260" s="43">
        <f t="shared" si="334"/>
        <v>1.1979E-2</v>
      </c>
      <c r="CW260" s="43">
        <f t="shared" si="334"/>
        <v>1.7379000000000002E-2</v>
      </c>
      <c r="CX260" s="43">
        <f t="shared" si="334"/>
        <v>2.2824000000000001E-2</v>
      </c>
      <c r="CY260" s="43">
        <f t="shared" si="334"/>
        <v>2.7E-2</v>
      </c>
      <c r="CZ260" s="43">
        <f t="shared" si="334"/>
        <v>2.7E-2</v>
      </c>
      <c r="DA260" s="43">
        <f t="shared" si="334"/>
        <v>2.7E-2</v>
      </c>
      <c r="DB260" s="43">
        <f t="shared" si="334"/>
        <v>2.7E-2</v>
      </c>
      <c r="DC260" s="43">
        <f t="shared" si="334"/>
        <v>1.8418E-2</v>
      </c>
      <c r="DD260" s="43">
        <f t="shared" si="334"/>
        <v>3.4300000000000003E-3</v>
      </c>
      <c r="DE260" s="43">
        <f t="shared" si="334"/>
        <v>1.1894999999999999E-2</v>
      </c>
      <c r="DF260" s="43">
        <f t="shared" si="334"/>
        <v>2.5214E-2</v>
      </c>
      <c r="DG260" s="43">
        <f t="shared" si="334"/>
        <v>2.1453E-2</v>
      </c>
      <c r="DH260" s="43">
        <f t="shared" si="334"/>
        <v>2.1515999999999997E-2</v>
      </c>
      <c r="DI260" s="43">
        <f t="shared" si="334"/>
        <v>1.9844999999999998E-2</v>
      </c>
      <c r="DJ260" s="43">
        <f t="shared" si="334"/>
        <v>2.1883E-2</v>
      </c>
      <c r="DK260" s="43">
        <f t="shared" si="334"/>
        <v>1.6658000000000003E-2</v>
      </c>
      <c r="DL260" s="43">
        <f t="shared" si="334"/>
        <v>2.2966999999999998E-2</v>
      </c>
      <c r="DM260" s="43">
        <f t="shared" ref="DM260:FX260" si="335">MIN(DM252,DM254)</f>
        <v>2.0899000000000001E-2</v>
      </c>
      <c r="DN260" s="43">
        <f t="shared" si="335"/>
        <v>2.7E-2</v>
      </c>
      <c r="DO260" s="43">
        <f t="shared" si="335"/>
        <v>2.7E-2</v>
      </c>
      <c r="DP260" s="43">
        <f t="shared" si="335"/>
        <v>2.7E-2</v>
      </c>
      <c r="DQ260" s="43">
        <f t="shared" si="335"/>
        <v>2.4545000000000001E-2</v>
      </c>
      <c r="DR260" s="43">
        <f t="shared" si="335"/>
        <v>2.5417000000000002E-2</v>
      </c>
      <c r="DS260" s="43">
        <f t="shared" si="335"/>
        <v>2.6924E-2</v>
      </c>
      <c r="DT260" s="43">
        <f t="shared" si="335"/>
        <v>2.2728999999999999E-2</v>
      </c>
      <c r="DU260" s="43">
        <f t="shared" si="335"/>
        <v>2.7E-2</v>
      </c>
      <c r="DV260" s="43">
        <f t="shared" si="335"/>
        <v>2.7E-2</v>
      </c>
      <c r="DW260" s="43">
        <f t="shared" si="335"/>
        <v>2.2997E-2</v>
      </c>
      <c r="DX260" s="43">
        <f t="shared" si="335"/>
        <v>1.9931000000000001E-2</v>
      </c>
      <c r="DY260" s="43">
        <f t="shared" si="335"/>
        <v>1.3928000000000001E-2</v>
      </c>
      <c r="DZ260" s="43">
        <f t="shared" si="335"/>
        <v>1.8661999999999998E-2</v>
      </c>
      <c r="EA260" s="43">
        <f t="shared" si="335"/>
        <v>1.2173E-2</v>
      </c>
      <c r="EB260" s="43">
        <f t="shared" si="335"/>
        <v>2.7E-2</v>
      </c>
      <c r="EC260" s="43">
        <f t="shared" si="335"/>
        <v>2.7E-2</v>
      </c>
      <c r="ED260" s="43">
        <f t="shared" si="335"/>
        <v>4.4120000000000001E-3</v>
      </c>
      <c r="EE260" s="43">
        <f t="shared" si="335"/>
        <v>2.7E-2</v>
      </c>
      <c r="EF260" s="43">
        <f t="shared" si="335"/>
        <v>2.0594999999999999E-2</v>
      </c>
      <c r="EG260" s="43">
        <f t="shared" si="335"/>
        <v>2.7E-2</v>
      </c>
      <c r="EH260" s="43">
        <f t="shared" si="335"/>
        <v>2.6053E-2</v>
      </c>
      <c r="EI260" s="43">
        <f t="shared" si="335"/>
        <v>2.7E-2</v>
      </c>
      <c r="EJ260" s="43">
        <f t="shared" si="335"/>
        <v>2.7E-2</v>
      </c>
      <c r="EK260" s="43">
        <f t="shared" si="335"/>
        <v>5.7670000000000004E-3</v>
      </c>
      <c r="EL260" s="43">
        <f t="shared" si="335"/>
        <v>3.1160000000000003E-3</v>
      </c>
      <c r="EM260" s="43">
        <f t="shared" si="335"/>
        <v>1.7308E-2</v>
      </c>
      <c r="EN260" s="43">
        <f t="shared" si="335"/>
        <v>2.7E-2</v>
      </c>
      <c r="EO260" s="43">
        <f t="shared" si="335"/>
        <v>2.7E-2</v>
      </c>
      <c r="EP260" s="43">
        <f t="shared" si="335"/>
        <v>2.1585999999999998E-2</v>
      </c>
      <c r="EQ260" s="43">
        <f>MIN(EQ252,EQ254,EQ257)</f>
        <v>8.2459999999999999E-3</v>
      </c>
      <c r="ER260" s="43">
        <f t="shared" si="335"/>
        <v>2.1283E-2</v>
      </c>
      <c r="ES260" s="43">
        <f t="shared" si="335"/>
        <v>2.4558E-2</v>
      </c>
      <c r="ET260" s="43">
        <f t="shared" si="335"/>
        <v>2.7E-2</v>
      </c>
      <c r="EU260" s="43">
        <f t="shared" si="335"/>
        <v>2.7E-2</v>
      </c>
      <c r="EV260" s="43">
        <f t="shared" si="335"/>
        <v>1.1965E-2</v>
      </c>
      <c r="EW260" s="43">
        <f t="shared" si="335"/>
        <v>7.0530000000000002E-3</v>
      </c>
      <c r="EX260" s="43">
        <f t="shared" si="335"/>
        <v>4.9100000000000003E-3</v>
      </c>
      <c r="EY260" s="43">
        <f t="shared" si="335"/>
        <v>2.7E-2</v>
      </c>
      <c r="EZ260" s="43">
        <f t="shared" si="335"/>
        <v>2.3942000000000001E-2</v>
      </c>
      <c r="FA260" s="43">
        <f t="shared" si="335"/>
        <v>1.0666E-2</v>
      </c>
      <c r="FB260" s="43">
        <f t="shared" si="335"/>
        <v>9.6240000000000006E-3</v>
      </c>
      <c r="FC260" s="43">
        <f t="shared" si="335"/>
        <v>2.3550000000000001E-2</v>
      </c>
      <c r="FD260" s="43">
        <f t="shared" si="335"/>
        <v>2.5437999999999999E-2</v>
      </c>
      <c r="FE260" s="43">
        <f t="shared" si="335"/>
        <v>1.5180999999999998E-2</v>
      </c>
      <c r="FF260" s="43">
        <f t="shared" si="335"/>
        <v>2.7E-2</v>
      </c>
      <c r="FG260" s="43">
        <f t="shared" si="335"/>
        <v>2.7E-2</v>
      </c>
      <c r="FH260" s="43">
        <f t="shared" si="335"/>
        <v>2.0771999999999999E-2</v>
      </c>
      <c r="FI260" s="43">
        <f t="shared" si="335"/>
        <v>7.1999999999999998E-3</v>
      </c>
      <c r="FJ260" s="43">
        <f t="shared" si="335"/>
        <v>2.0437999999999998E-2</v>
      </c>
      <c r="FK260" s="43">
        <f t="shared" si="335"/>
        <v>1.0845E-2</v>
      </c>
      <c r="FL260" s="43">
        <f t="shared" si="335"/>
        <v>2.7E-2</v>
      </c>
      <c r="FM260" s="43">
        <f t="shared" si="335"/>
        <v>1.9414000000000001E-2</v>
      </c>
      <c r="FN260" s="43">
        <f t="shared" si="335"/>
        <v>2.7E-2</v>
      </c>
      <c r="FO260" s="43">
        <f t="shared" si="335"/>
        <v>5.6239999999999997E-3</v>
      </c>
      <c r="FP260" s="43">
        <f t="shared" si="335"/>
        <v>1.2143000000000001E-2</v>
      </c>
      <c r="FQ260" s="43">
        <f t="shared" si="335"/>
        <v>1.788E-2</v>
      </c>
      <c r="FR260" s="43">
        <f t="shared" si="335"/>
        <v>1.2376E-2</v>
      </c>
      <c r="FS260" s="43">
        <f t="shared" si="335"/>
        <v>5.0679999999999996E-3</v>
      </c>
      <c r="FT260" s="43">
        <f t="shared" si="335"/>
        <v>3.6700000000000001E-3</v>
      </c>
      <c r="FU260" s="43">
        <f t="shared" si="335"/>
        <v>1.9344999999999998E-2</v>
      </c>
      <c r="FV260" s="43">
        <f t="shared" si="335"/>
        <v>1.6032000000000001E-2</v>
      </c>
      <c r="FW260" s="43">
        <f t="shared" si="335"/>
        <v>2.2498000000000001E-2</v>
      </c>
      <c r="FX260" s="43">
        <f t="shared" si="335"/>
        <v>2.0675000000000002E-2</v>
      </c>
      <c r="FY260" s="43"/>
      <c r="FZ260" s="43"/>
      <c r="GA260" s="7"/>
      <c r="GB260" s="43"/>
      <c r="GC260" s="43"/>
      <c r="GD260" s="43"/>
      <c r="GE260" s="43"/>
      <c r="GF260" s="43"/>
      <c r="GG260" s="7"/>
      <c r="GH260" s="7"/>
      <c r="GI260" s="7"/>
      <c r="GJ260" s="7"/>
      <c r="GK260" s="7"/>
      <c r="GL260" s="7"/>
      <c r="GM260" s="7"/>
    </row>
    <row r="261" spans="1:195" x14ac:dyDescent="0.2">
      <c r="A261" s="7"/>
      <c r="B261" s="7" t="s">
        <v>815</v>
      </c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  <c r="CD261" s="43"/>
      <c r="CE261" s="43"/>
      <c r="CF261" s="43"/>
      <c r="CG261" s="43"/>
      <c r="CH261" s="43"/>
      <c r="CI261" s="43"/>
      <c r="CJ261" s="43"/>
      <c r="CK261" s="43"/>
      <c r="CL261" s="43"/>
      <c r="CM261" s="43"/>
      <c r="CN261" s="43"/>
      <c r="CO261" s="43"/>
      <c r="CP261" s="43"/>
      <c r="CQ261" s="43"/>
      <c r="CR261" s="43"/>
      <c r="CS261" s="43"/>
      <c r="CT261" s="43"/>
      <c r="CU261" s="43"/>
      <c r="CV261" s="43"/>
      <c r="CW261" s="43"/>
      <c r="CX261" s="43"/>
      <c r="CY261" s="43"/>
      <c r="CZ261" s="43"/>
      <c r="DA261" s="43"/>
      <c r="DB261" s="43"/>
      <c r="DC261" s="43"/>
      <c r="DD261" s="43"/>
      <c r="DE261" s="43"/>
      <c r="DF261" s="43"/>
      <c r="DG261" s="43"/>
      <c r="DH261" s="43"/>
      <c r="DI261" s="43"/>
      <c r="DJ261" s="43"/>
      <c r="DK261" s="43"/>
      <c r="DL261" s="43"/>
      <c r="DM261" s="43"/>
      <c r="DN261" s="43"/>
      <c r="DO261" s="43"/>
      <c r="DP261" s="43"/>
      <c r="DQ261" s="43"/>
      <c r="DR261" s="43"/>
      <c r="DS261" s="43"/>
      <c r="DT261" s="43"/>
      <c r="DU261" s="43"/>
      <c r="DV261" s="43"/>
      <c r="DW261" s="43"/>
      <c r="DX261" s="43"/>
      <c r="DY261" s="43"/>
      <c r="DZ261" s="43"/>
      <c r="EA261" s="43"/>
      <c r="EB261" s="43"/>
      <c r="EC261" s="43"/>
      <c r="ED261" s="43"/>
      <c r="EE261" s="43"/>
      <c r="EF261" s="43"/>
      <c r="EG261" s="43"/>
      <c r="EH261" s="43"/>
      <c r="EI261" s="43"/>
      <c r="EJ261" s="43"/>
      <c r="EK261" s="43"/>
      <c r="EL261" s="43"/>
      <c r="EM261" s="43"/>
      <c r="EN261" s="43"/>
      <c r="EO261" s="43"/>
      <c r="EP261" s="43"/>
      <c r="EQ261" s="43"/>
      <c r="ER261" s="43"/>
      <c r="ES261" s="43"/>
      <c r="ET261" s="43"/>
      <c r="EU261" s="43"/>
      <c r="EV261" s="43"/>
      <c r="EW261" s="43"/>
      <c r="EX261" s="43"/>
      <c r="EY261" s="43"/>
      <c r="EZ261" s="43"/>
      <c r="FA261" s="43"/>
      <c r="FB261" s="43"/>
      <c r="FC261" s="43"/>
      <c r="FD261" s="43"/>
      <c r="FE261" s="43"/>
      <c r="FF261" s="43"/>
      <c r="FG261" s="43"/>
      <c r="FH261" s="43"/>
      <c r="FI261" s="43"/>
      <c r="FJ261" s="43"/>
      <c r="FK261" s="43"/>
      <c r="FL261" s="43"/>
      <c r="FM261" s="43"/>
      <c r="FN261" s="43"/>
      <c r="FO261" s="43"/>
      <c r="FP261" s="43"/>
      <c r="FQ261" s="43"/>
      <c r="FR261" s="43"/>
      <c r="FS261" s="43"/>
      <c r="FT261" s="43"/>
      <c r="FU261" s="43"/>
      <c r="FV261" s="43"/>
      <c r="FW261" s="43"/>
      <c r="FX261" s="43"/>
      <c r="FY261" s="43"/>
      <c r="FZ261" s="43"/>
      <c r="GA261" s="7"/>
      <c r="GB261" s="43"/>
      <c r="GC261" s="43"/>
      <c r="GD261" s="43"/>
      <c r="GE261" s="43"/>
      <c r="GF261" s="43"/>
      <c r="GG261" s="7"/>
      <c r="GH261" s="7"/>
      <c r="GI261" s="7"/>
      <c r="GJ261" s="7"/>
      <c r="GK261" s="7"/>
      <c r="GL261" s="7"/>
      <c r="GM261" s="7"/>
    </row>
    <row r="262" spans="1:195" x14ac:dyDescent="0.2">
      <c r="A262" s="6" t="s">
        <v>816</v>
      </c>
      <c r="B262" s="7" t="s">
        <v>817</v>
      </c>
      <c r="C262" s="98">
        <v>0</v>
      </c>
      <c r="D262" s="98">
        <v>0</v>
      </c>
      <c r="E262" s="98">
        <v>0</v>
      </c>
      <c r="F262" s="98">
        <v>0</v>
      </c>
      <c r="G262" s="98">
        <v>0</v>
      </c>
      <c r="H262" s="98">
        <v>0</v>
      </c>
      <c r="I262" s="98">
        <v>0</v>
      </c>
      <c r="J262" s="98">
        <v>0</v>
      </c>
      <c r="K262" s="98">
        <v>0</v>
      </c>
      <c r="L262" s="98">
        <v>0</v>
      </c>
      <c r="M262" s="98">
        <v>0</v>
      </c>
      <c r="N262" s="98">
        <v>0</v>
      </c>
      <c r="O262" s="98">
        <v>0</v>
      </c>
      <c r="P262" s="98">
        <v>0</v>
      </c>
      <c r="Q262" s="98">
        <v>0</v>
      </c>
      <c r="R262" s="98">
        <v>0</v>
      </c>
      <c r="S262" s="98">
        <v>0</v>
      </c>
      <c r="T262" s="98">
        <v>0</v>
      </c>
      <c r="U262" s="98">
        <v>0</v>
      </c>
      <c r="V262" s="98">
        <v>0</v>
      </c>
      <c r="W262" s="98">
        <v>0</v>
      </c>
      <c r="X262" s="98">
        <v>0</v>
      </c>
      <c r="Y262" s="98">
        <v>0</v>
      </c>
      <c r="Z262" s="98">
        <v>0</v>
      </c>
      <c r="AA262" s="98">
        <v>0</v>
      </c>
      <c r="AB262" s="98">
        <v>0</v>
      </c>
      <c r="AC262" s="98">
        <v>0</v>
      </c>
      <c r="AD262" s="98">
        <v>0</v>
      </c>
      <c r="AE262" s="98">
        <v>0</v>
      </c>
      <c r="AF262" s="98">
        <v>0</v>
      </c>
      <c r="AG262" s="98">
        <v>0</v>
      </c>
      <c r="AH262" s="98">
        <v>0</v>
      </c>
      <c r="AI262" s="98">
        <v>0</v>
      </c>
      <c r="AJ262" s="98">
        <v>0</v>
      </c>
      <c r="AK262" s="98">
        <v>0</v>
      </c>
      <c r="AL262" s="98">
        <v>0</v>
      </c>
      <c r="AM262" s="98">
        <v>0</v>
      </c>
      <c r="AN262" s="98">
        <v>0</v>
      </c>
      <c r="AO262" s="98">
        <v>0</v>
      </c>
      <c r="AP262" s="98">
        <v>0</v>
      </c>
      <c r="AQ262" s="98">
        <v>0</v>
      </c>
      <c r="AR262" s="98">
        <v>0</v>
      </c>
      <c r="AS262" s="98">
        <v>0</v>
      </c>
      <c r="AT262" s="98">
        <v>0</v>
      </c>
      <c r="AU262" s="98">
        <v>0</v>
      </c>
      <c r="AV262" s="98">
        <v>0</v>
      </c>
      <c r="AW262" s="98">
        <v>0</v>
      </c>
      <c r="AX262" s="98">
        <v>0</v>
      </c>
      <c r="AY262" s="98">
        <v>0</v>
      </c>
      <c r="AZ262" s="98">
        <v>0</v>
      </c>
      <c r="BA262" s="98">
        <v>0</v>
      </c>
      <c r="BB262" s="98">
        <v>0</v>
      </c>
      <c r="BC262" s="98">
        <v>0</v>
      </c>
      <c r="BD262" s="98">
        <v>0</v>
      </c>
      <c r="BE262" s="98">
        <v>0</v>
      </c>
      <c r="BF262" s="98">
        <v>0</v>
      </c>
      <c r="BG262" s="98">
        <v>0</v>
      </c>
      <c r="BH262" s="98">
        <v>0</v>
      </c>
      <c r="BI262" s="98">
        <v>0</v>
      </c>
      <c r="BJ262" s="98">
        <v>0</v>
      </c>
      <c r="BK262" s="98">
        <v>0</v>
      </c>
      <c r="BL262" s="98">
        <v>0</v>
      </c>
      <c r="BM262" s="98">
        <v>0</v>
      </c>
      <c r="BN262" s="98">
        <v>0</v>
      </c>
      <c r="BO262" s="98">
        <v>0</v>
      </c>
      <c r="BP262" s="98">
        <v>0</v>
      </c>
      <c r="BQ262" s="98">
        <v>0</v>
      </c>
      <c r="BR262" s="98">
        <v>0</v>
      </c>
      <c r="BS262" s="98">
        <v>0</v>
      </c>
      <c r="BT262" s="98">
        <v>0</v>
      </c>
      <c r="BU262" s="98">
        <v>0</v>
      </c>
      <c r="BV262" s="98">
        <v>0</v>
      </c>
      <c r="BW262" s="98">
        <v>0</v>
      </c>
      <c r="BX262" s="98">
        <v>0</v>
      </c>
      <c r="BY262" s="98">
        <v>0</v>
      </c>
      <c r="BZ262" s="98">
        <v>0</v>
      </c>
      <c r="CA262" s="98">
        <v>0</v>
      </c>
      <c r="CB262" s="98">
        <v>0</v>
      </c>
      <c r="CC262" s="98">
        <v>0</v>
      </c>
      <c r="CD262" s="98">
        <v>0</v>
      </c>
      <c r="CE262" s="98">
        <v>0</v>
      </c>
      <c r="CF262" s="98">
        <v>0</v>
      </c>
      <c r="CG262" s="98">
        <v>0</v>
      </c>
      <c r="CH262" s="98">
        <v>0</v>
      </c>
      <c r="CI262" s="98">
        <v>0</v>
      </c>
      <c r="CJ262" s="98">
        <v>0</v>
      </c>
      <c r="CK262" s="98">
        <v>0</v>
      </c>
      <c r="CL262" s="98">
        <v>0</v>
      </c>
      <c r="CM262" s="98">
        <v>0</v>
      </c>
      <c r="CN262" s="98">
        <v>0</v>
      </c>
      <c r="CO262" s="98">
        <v>0</v>
      </c>
      <c r="CP262" s="98">
        <v>0</v>
      </c>
      <c r="CQ262" s="98">
        <v>0</v>
      </c>
      <c r="CR262" s="98">
        <v>0</v>
      </c>
      <c r="CS262" s="98">
        <v>0</v>
      </c>
      <c r="CT262" s="98">
        <v>0</v>
      </c>
      <c r="CU262" s="98">
        <v>0</v>
      </c>
      <c r="CV262" s="98">
        <v>0</v>
      </c>
      <c r="CW262" s="98">
        <v>0</v>
      </c>
      <c r="CX262" s="98">
        <v>0</v>
      </c>
      <c r="CY262" s="98">
        <v>0</v>
      </c>
      <c r="CZ262" s="98">
        <v>0</v>
      </c>
      <c r="DA262" s="98">
        <v>0</v>
      </c>
      <c r="DB262" s="98">
        <v>0</v>
      </c>
      <c r="DC262" s="98">
        <v>0</v>
      </c>
      <c r="DD262" s="98">
        <v>0</v>
      </c>
      <c r="DE262" s="98">
        <v>0</v>
      </c>
      <c r="DF262" s="98">
        <v>0</v>
      </c>
      <c r="DG262" s="98">
        <v>0</v>
      </c>
      <c r="DH262" s="98">
        <v>0</v>
      </c>
      <c r="DI262" s="98">
        <v>0</v>
      </c>
      <c r="DJ262" s="98">
        <v>0</v>
      </c>
      <c r="DK262" s="98">
        <v>0</v>
      </c>
      <c r="DL262" s="98">
        <v>0</v>
      </c>
      <c r="DM262" s="98">
        <v>0</v>
      </c>
      <c r="DN262" s="98">
        <v>0</v>
      </c>
      <c r="DO262" s="98">
        <v>0</v>
      </c>
      <c r="DP262" s="98">
        <v>0</v>
      </c>
      <c r="DQ262" s="98">
        <v>0</v>
      </c>
      <c r="DR262" s="98">
        <v>0</v>
      </c>
      <c r="DS262" s="98">
        <v>0</v>
      </c>
      <c r="DT262" s="98">
        <v>0</v>
      </c>
      <c r="DU262" s="98">
        <v>0</v>
      </c>
      <c r="DV262" s="98">
        <v>0</v>
      </c>
      <c r="DW262" s="98">
        <v>0</v>
      </c>
      <c r="DX262" s="98">
        <v>0</v>
      </c>
      <c r="DY262" s="98">
        <v>0</v>
      </c>
      <c r="DZ262" s="98">
        <v>0</v>
      </c>
      <c r="EA262" s="98">
        <v>0</v>
      </c>
      <c r="EB262" s="98">
        <v>0</v>
      </c>
      <c r="EC262" s="98">
        <v>0</v>
      </c>
      <c r="ED262" s="98">
        <v>0</v>
      </c>
      <c r="EE262" s="98">
        <v>0</v>
      </c>
      <c r="EF262" s="98">
        <v>0</v>
      </c>
      <c r="EG262" s="98">
        <v>0</v>
      </c>
      <c r="EH262" s="98">
        <v>0</v>
      </c>
      <c r="EI262" s="98">
        <v>0</v>
      </c>
      <c r="EJ262" s="98">
        <v>0</v>
      </c>
      <c r="EK262" s="98">
        <v>0</v>
      </c>
      <c r="EL262" s="98">
        <v>0</v>
      </c>
      <c r="EM262" s="98">
        <v>0</v>
      </c>
      <c r="EN262" s="98">
        <v>0</v>
      </c>
      <c r="EO262" s="98">
        <v>0</v>
      </c>
      <c r="EP262" s="98">
        <v>0</v>
      </c>
      <c r="EQ262" s="98">
        <v>0</v>
      </c>
      <c r="ER262" s="98">
        <v>0</v>
      </c>
      <c r="ES262" s="98">
        <v>0</v>
      </c>
      <c r="ET262" s="98">
        <v>0</v>
      </c>
      <c r="EU262" s="98">
        <v>0</v>
      </c>
      <c r="EV262" s="98">
        <v>0</v>
      </c>
      <c r="EW262" s="98">
        <v>0</v>
      </c>
      <c r="EX262" s="98">
        <v>0</v>
      </c>
      <c r="EY262" s="98">
        <v>0</v>
      </c>
      <c r="EZ262" s="98">
        <v>0</v>
      </c>
      <c r="FA262" s="98">
        <v>0</v>
      </c>
      <c r="FB262" s="98">
        <v>0</v>
      </c>
      <c r="FC262" s="98">
        <v>0</v>
      </c>
      <c r="FD262" s="98">
        <v>0</v>
      </c>
      <c r="FE262" s="98">
        <v>0</v>
      </c>
      <c r="FF262" s="98">
        <v>0</v>
      </c>
      <c r="FG262" s="98">
        <v>0</v>
      </c>
      <c r="FH262" s="98">
        <v>0</v>
      </c>
      <c r="FI262" s="98">
        <v>0</v>
      </c>
      <c r="FJ262" s="98">
        <v>0</v>
      </c>
      <c r="FK262" s="98">
        <v>0</v>
      </c>
      <c r="FL262" s="98">
        <v>0</v>
      </c>
      <c r="FM262" s="98">
        <v>0</v>
      </c>
      <c r="FN262" s="98">
        <v>0</v>
      </c>
      <c r="FO262" s="98">
        <v>0</v>
      </c>
      <c r="FP262" s="98">
        <v>0</v>
      </c>
      <c r="FQ262" s="98">
        <v>0</v>
      </c>
      <c r="FR262" s="98">
        <v>0</v>
      </c>
      <c r="FS262" s="98">
        <v>0</v>
      </c>
      <c r="FT262" s="98">
        <v>0</v>
      </c>
      <c r="FU262" s="98">
        <v>0</v>
      </c>
      <c r="FV262" s="98">
        <v>0</v>
      </c>
      <c r="FW262" s="98">
        <v>0</v>
      </c>
      <c r="FX262" s="98">
        <v>0</v>
      </c>
      <c r="FY262" s="43"/>
      <c r="FZ262" s="43"/>
      <c r="GA262" s="43"/>
      <c r="GB262" s="43"/>
      <c r="GC262" s="43"/>
      <c r="GD262" s="43"/>
      <c r="GE262" s="43"/>
      <c r="GF262" s="43"/>
      <c r="GG262" s="7"/>
      <c r="GH262" s="7"/>
      <c r="GI262" s="7"/>
      <c r="GJ262" s="7"/>
      <c r="GK262" s="7"/>
      <c r="GL262" s="7"/>
      <c r="GM262" s="7"/>
    </row>
    <row r="263" spans="1:195" x14ac:dyDescent="0.2">
      <c r="A263" s="6" t="s">
        <v>818</v>
      </c>
      <c r="B263" s="7" t="s">
        <v>819</v>
      </c>
      <c r="C263" s="43">
        <f t="shared" ref="C263:BN263" si="336">IF(C262&gt;0,C262,C260)</f>
        <v>2.7E-2</v>
      </c>
      <c r="D263" s="43">
        <f t="shared" si="336"/>
        <v>2.7E-2</v>
      </c>
      <c r="E263" s="43">
        <f t="shared" si="336"/>
        <v>2.5687999999999999E-2</v>
      </c>
      <c r="F263" s="43">
        <f t="shared" si="336"/>
        <v>2.7E-2</v>
      </c>
      <c r="G263" s="43">
        <f t="shared" si="336"/>
        <v>2.3285E-2</v>
      </c>
      <c r="H263" s="43">
        <f t="shared" si="336"/>
        <v>2.7E-2</v>
      </c>
      <c r="I263" s="43">
        <f t="shared" si="336"/>
        <v>2.7E-2</v>
      </c>
      <c r="J263" s="43">
        <f t="shared" si="336"/>
        <v>2.7E-2</v>
      </c>
      <c r="K263" s="43">
        <f t="shared" si="336"/>
        <v>2.7E-2</v>
      </c>
      <c r="L263" s="43">
        <f t="shared" si="336"/>
        <v>2.2894999999999999E-2</v>
      </c>
      <c r="M263" s="43">
        <f t="shared" si="336"/>
        <v>2.1946999999999998E-2</v>
      </c>
      <c r="N263" s="43">
        <f t="shared" si="336"/>
        <v>1.8756000000000002E-2</v>
      </c>
      <c r="O263" s="43">
        <f t="shared" si="336"/>
        <v>2.6353000000000001E-2</v>
      </c>
      <c r="P263" s="43">
        <f t="shared" si="336"/>
        <v>2.7E-2</v>
      </c>
      <c r="Q263" s="43">
        <f t="shared" si="336"/>
        <v>2.7E-2</v>
      </c>
      <c r="R263" s="43">
        <f t="shared" si="336"/>
        <v>2.4909000000000001E-2</v>
      </c>
      <c r="S263" s="43">
        <f t="shared" si="336"/>
        <v>2.2013999999999999E-2</v>
      </c>
      <c r="T263" s="43">
        <f t="shared" si="336"/>
        <v>2.0301E-2</v>
      </c>
      <c r="U263" s="43">
        <f t="shared" si="336"/>
        <v>1.9800999999999999E-2</v>
      </c>
      <c r="V263" s="43">
        <f t="shared" si="336"/>
        <v>2.7E-2</v>
      </c>
      <c r="W263" s="43">
        <f t="shared" si="336"/>
        <v>2.7E-2</v>
      </c>
      <c r="X263" s="43">
        <f t="shared" si="336"/>
        <v>1.1756000000000001E-2</v>
      </c>
      <c r="Y263" s="43">
        <f t="shared" si="336"/>
        <v>2.0498000000000002E-2</v>
      </c>
      <c r="Z263" s="43">
        <f t="shared" si="336"/>
        <v>1.9914999999999999E-2</v>
      </c>
      <c r="AA263" s="43">
        <f t="shared" si="336"/>
        <v>2.5995000000000001E-2</v>
      </c>
      <c r="AB263" s="43">
        <f t="shared" si="336"/>
        <v>2.6023000000000001E-2</v>
      </c>
      <c r="AC263" s="43">
        <f t="shared" si="336"/>
        <v>1.6982000000000001E-2</v>
      </c>
      <c r="AD263" s="43">
        <f t="shared" si="336"/>
        <v>1.5692999999999999E-2</v>
      </c>
      <c r="AE263" s="43">
        <f t="shared" si="336"/>
        <v>8.8140000000000007E-3</v>
      </c>
      <c r="AF263" s="43">
        <f t="shared" si="336"/>
        <v>7.6740000000000003E-3</v>
      </c>
      <c r="AG263" s="43">
        <f t="shared" si="336"/>
        <v>1.2485E-2</v>
      </c>
      <c r="AH263" s="43">
        <f t="shared" si="336"/>
        <v>1.8123E-2</v>
      </c>
      <c r="AI263" s="43">
        <f t="shared" si="336"/>
        <v>2.7E-2</v>
      </c>
      <c r="AJ263" s="43">
        <f t="shared" si="336"/>
        <v>1.9788E-2</v>
      </c>
      <c r="AK263" s="43">
        <f t="shared" si="336"/>
        <v>1.728E-2</v>
      </c>
      <c r="AL263" s="43">
        <f t="shared" si="336"/>
        <v>2.7E-2</v>
      </c>
      <c r="AM263" s="43">
        <f t="shared" si="336"/>
        <v>1.7449000000000003E-2</v>
      </c>
      <c r="AN263" s="43">
        <f t="shared" si="336"/>
        <v>2.3902999999999997E-2</v>
      </c>
      <c r="AO263" s="43">
        <f t="shared" si="336"/>
        <v>2.3656E-2</v>
      </c>
      <c r="AP263" s="43">
        <f t="shared" si="336"/>
        <v>2.6541000000000002E-2</v>
      </c>
      <c r="AQ263" s="43">
        <f t="shared" si="336"/>
        <v>1.6558999999999997E-2</v>
      </c>
      <c r="AR263" s="43">
        <f t="shared" si="336"/>
        <v>2.6440000000000002E-2</v>
      </c>
      <c r="AS263" s="43">
        <f t="shared" si="336"/>
        <v>1.2137999999999999E-2</v>
      </c>
      <c r="AT263" s="43">
        <f t="shared" si="336"/>
        <v>2.7E-2</v>
      </c>
      <c r="AU263" s="43">
        <f t="shared" si="336"/>
        <v>2.0187999999999998E-2</v>
      </c>
      <c r="AV263" s="43">
        <f t="shared" si="336"/>
        <v>2.6359E-2</v>
      </c>
      <c r="AW263" s="43">
        <f t="shared" si="336"/>
        <v>2.1596000000000001E-2</v>
      </c>
      <c r="AX263" s="43">
        <f t="shared" si="336"/>
        <v>1.7797999999999998E-2</v>
      </c>
      <c r="AY263" s="43">
        <f t="shared" si="336"/>
        <v>2.7E-2</v>
      </c>
      <c r="AZ263" s="43">
        <f t="shared" si="336"/>
        <v>1.5720000000000001E-2</v>
      </c>
      <c r="BA263" s="43">
        <f t="shared" si="336"/>
        <v>2.2893999999999998E-2</v>
      </c>
      <c r="BB263" s="43">
        <f t="shared" si="336"/>
        <v>2.0684000000000001E-2</v>
      </c>
      <c r="BC263" s="43">
        <f t="shared" si="336"/>
        <v>2.0715000000000001E-2</v>
      </c>
      <c r="BD263" s="43">
        <f t="shared" si="336"/>
        <v>2.7E-2</v>
      </c>
      <c r="BE263" s="43">
        <f t="shared" si="336"/>
        <v>2.3816E-2</v>
      </c>
      <c r="BF263" s="43">
        <f t="shared" si="336"/>
        <v>2.7E-2</v>
      </c>
      <c r="BG263" s="43">
        <f t="shared" si="336"/>
        <v>2.7E-2</v>
      </c>
      <c r="BH263" s="43">
        <f t="shared" si="336"/>
        <v>2.2419000000000001E-2</v>
      </c>
      <c r="BI263" s="43">
        <f t="shared" si="336"/>
        <v>9.4330000000000004E-3</v>
      </c>
      <c r="BJ263" s="43">
        <f t="shared" si="336"/>
        <v>2.4164000000000001E-2</v>
      </c>
      <c r="BK263" s="43">
        <f t="shared" si="336"/>
        <v>2.5458999999999999E-2</v>
      </c>
      <c r="BL263" s="43">
        <f t="shared" si="336"/>
        <v>2.7E-2</v>
      </c>
      <c r="BM263" s="43">
        <f t="shared" si="336"/>
        <v>2.1833999999999999E-2</v>
      </c>
      <c r="BN263" s="43">
        <f t="shared" si="336"/>
        <v>2.7E-2</v>
      </c>
      <c r="BO263" s="43">
        <f t="shared" ref="BO263:DZ263" si="337">IF(BO262&gt;0,BO262,BO260)</f>
        <v>1.6202999999999999E-2</v>
      </c>
      <c r="BP263" s="43">
        <f t="shared" si="337"/>
        <v>2.2702000000000003E-2</v>
      </c>
      <c r="BQ263" s="43">
        <f t="shared" si="337"/>
        <v>2.2759000000000001E-2</v>
      </c>
      <c r="BR263" s="43">
        <f t="shared" si="337"/>
        <v>5.7000000000000002E-3</v>
      </c>
      <c r="BS263" s="43">
        <f t="shared" si="337"/>
        <v>3.2309999999999999E-3</v>
      </c>
      <c r="BT263" s="43">
        <f t="shared" si="337"/>
        <v>5.0750000000000005E-3</v>
      </c>
      <c r="BU263" s="43">
        <f t="shared" si="337"/>
        <v>1.3811E-2</v>
      </c>
      <c r="BV263" s="43">
        <f t="shared" si="337"/>
        <v>1.2775E-2</v>
      </c>
      <c r="BW263" s="43">
        <f t="shared" si="337"/>
        <v>1.5736E-2</v>
      </c>
      <c r="BX263" s="43">
        <f t="shared" si="337"/>
        <v>1.7599E-2</v>
      </c>
      <c r="BY263" s="43">
        <f t="shared" si="337"/>
        <v>2.4780999999999997E-2</v>
      </c>
      <c r="BZ263" s="43">
        <f t="shared" si="337"/>
        <v>2.7E-2</v>
      </c>
      <c r="CA263" s="43">
        <f t="shared" si="337"/>
        <v>2.3040999999999999E-2</v>
      </c>
      <c r="CB263" s="43">
        <f t="shared" si="337"/>
        <v>2.7E-2</v>
      </c>
      <c r="CC263" s="43">
        <f t="shared" si="337"/>
        <v>2.3199000000000001E-2</v>
      </c>
      <c r="CD263" s="43">
        <f t="shared" si="337"/>
        <v>2.052E-2</v>
      </c>
      <c r="CE263" s="43">
        <f t="shared" si="337"/>
        <v>2.7E-2</v>
      </c>
      <c r="CF263" s="43">
        <f t="shared" si="337"/>
        <v>2.3463000000000001E-2</v>
      </c>
      <c r="CG263" s="43">
        <f t="shared" si="337"/>
        <v>2.7E-2</v>
      </c>
      <c r="CH263" s="43">
        <f t="shared" si="337"/>
        <v>2.3188E-2</v>
      </c>
      <c r="CI263" s="43">
        <f t="shared" si="337"/>
        <v>2.5180000000000001E-2</v>
      </c>
      <c r="CJ263" s="43">
        <f t="shared" si="337"/>
        <v>2.4469000000000001E-2</v>
      </c>
      <c r="CK263" s="43">
        <f t="shared" si="337"/>
        <v>7.6010000000000001E-3</v>
      </c>
      <c r="CL263" s="43">
        <f t="shared" si="337"/>
        <v>9.2289999999999994E-3</v>
      </c>
      <c r="CM263" s="43">
        <f t="shared" si="337"/>
        <v>3.274E-3</v>
      </c>
      <c r="CN263" s="43">
        <f t="shared" si="337"/>
        <v>2.7E-2</v>
      </c>
      <c r="CO263" s="43">
        <f t="shared" si="337"/>
        <v>2.3359999999999999E-2</v>
      </c>
      <c r="CP263" s="43">
        <f t="shared" si="337"/>
        <v>2.0548999999999998E-2</v>
      </c>
      <c r="CQ263" s="43">
        <f t="shared" si="337"/>
        <v>1.3427E-2</v>
      </c>
      <c r="CR263" s="43">
        <f t="shared" si="337"/>
        <v>2.6799999999999997E-3</v>
      </c>
      <c r="CS263" s="43">
        <f t="shared" si="337"/>
        <v>2.3658000000000002E-2</v>
      </c>
      <c r="CT263" s="43">
        <f t="shared" si="337"/>
        <v>9.5199999999999989E-3</v>
      </c>
      <c r="CU263" s="43">
        <f t="shared" si="337"/>
        <v>2.0615999999999999E-2</v>
      </c>
      <c r="CV263" s="43">
        <f t="shared" si="337"/>
        <v>1.1979E-2</v>
      </c>
      <c r="CW263" s="43">
        <f t="shared" si="337"/>
        <v>1.7379000000000002E-2</v>
      </c>
      <c r="CX263" s="43">
        <f t="shared" si="337"/>
        <v>2.2824000000000001E-2</v>
      </c>
      <c r="CY263" s="43">
        <f t="shared" si="337"/>
        <v>2.7E-2</v>
      </c>
      <c r="CZ263" s="43">
        <f t="shared" si="337"/>
        <v>2.7E-2</v>
      </c>
      <c r="DA263" s="43">
        <f t="shared" si="337"/>
        <v>2.7E-2</v>
      </c>
      <c r="DB263" s="43">
        <f t="shared" si="337"/>
        <v>2.7E-2</v>
      </c>
      <c r="DC263" s="43">
        <f t="shared" si="337"/>
        <v>1.8418E-2</v>
      </c>
      <c r="DD263" s="43">
        <f t="shared" si="337"/>
        <v>3.4300000000000003E-3</v>
      </c>
      <c r="DE263" s="43">
        <f t="shared" si="337"/>
        <v>1.1894999999999999E-2</v>
      </c>
      <c r="DF263" s="43">
        <f t="shared" si="337"/>
        <v>2.5214E-2</v>
      </c>
      <c r="DG263" s="43">
        <f t="shared" si="337"/>
        <v>2.1453E-2</v>
      </c>
      <c r="DH263" s="43">
        <f t="shared" si="337"/>
        <v>2.1515999999999997E-2</v>
      </c>
      <c r="DI263" s="43">
        <f t="shared" si="337"/>
        <v>1.9844999999999998E-2</v>
      </c>
      <c r="DJ263" s="43">
        <f t="shared" si="337"/>
        <v>2.1883E-2</v>
      </c>
      <c r="DK263" s="43">
        <f t="shared" si="337"/>
        <v>1.6658000000000003E-2</v>
      </c>
      <c r="DL263" s="43">
        <f t="shared" si="337"/>
        <v>2.2966999999999998E-2</v>
      </c>
      <c r="DM263" s="43">
        <f t="shared" si="337"/>
        <v>2.0899000000000001E-2</v>
      </c>
      <c r="DN263" s="43">
        <f t="shared" si="337"/>
        <v>2.7E-2</v>
      </c>
      <c r="DO263" s="43">
        <f t="shared" si="337"/>
        <v>2.7E-2</v>
      </c>
      <c r="DP263" s="43">
        <f t="shared" si="337"/>
        <v>2.7E-2</v>
      </c>
      <c r="DQ263" s="43">
        <f t="shared" si="337"/>
        <v>2.4545000000000001E-2</v>
      </c>
      <c r="DR263" s="43">
        <f t="shared" si="337"/>
        <v>2.5417000000000002E-2</v>
      </c>
      <c r="DS263" s="43">
        <f t="shared" si="337"/>
        <v>2.6924E-2</v>
      </c>
      <c r="DT263" s="43">
        <f t="shared" si="337"/>
        <v>2.2728999999999999E-2</v>
      </c>
      <c r="DU263" s="43">
        <f t="shared" si="337"/>
        <v>2.7E-2</v>
      </c>
      <c r="DV263" s="43">
        <f t="shared" si="337"/>
        <v>2.7E-2</v>
      </c>
      <c r="DW263" s="43">
        <f t="shared" si="337"/>
        <v>2.2997E-2</v>
      </c>
      <c r="DX263" s="43">
        <f t="shared" si="337"/>
        <v>1.9931000000000001E-2</v>
      </c>
      <c r="DY263" s="43">
        <f t="shared" si="337"/>
        <v>1.3928000000000001E-2</v>
      </c>
      <c r="DZ263" s="43">
        <f t="shared" si="337"/>
        <v>1.8661999999999998E-2</v>
      </c>
      <c r="EA263" s="43">
        <f t="shared" ref="EA263:FO263" si="338">IF(EA262&gt;0,EA262,EA260)</f>
        <v>1.2173E-2</v>
      </c>
      <c r="EB263" s="43">
        <f t="shared" si="338"/>
        <v>2.7E-2</v>
      </c>
      <c r="EC263" s="43">
        <f t="shared" si="338"/>
        <v>2.7E-2</v>
      </c>
      <c r="ED263" s="43">
        <f t="shared" si="338"/>
        <v>4.4120000000000001E-3</v>
      </c>
      <c r="EE263" s="43">
        <f t="shared" si="338"/>
        <v>2.7E-2</v>
      </c>
      <c r="EF263" s="43">
        <f t="shared" si="338"/>
        <v>2.0594999999999999E-2</v>
      </c>
      <c r="EG263" s="43">
        <f t="shared" si="338"/>
        <v>2.7E-2</v>
      </c>
      <c r="EH263" s="43">
        <f t="shared" si="338"/>
        <v>2.6053E-2</v>
      </c>
      <c r="EI263" s="43">
        <f t="shared" si="338"/>
        <v>2.7E-2</v>
      </c>
      <c r="EJ263" s="43">
        <f t="shared" si="338"/>
        <v>2.7E-2</v>
      </c>
      <c r="EK263" s="43">
        <f t="shared" si="338"/>
        <v>5.7670000000000004E-3</v>
      </c>
      <c r="EL263" s="43">
        <f t="shared" si="338"/>
        <v>3.1160000000000003E-3</v>
      </c>
      <c r="EM263" s="43">
        <f t="shared" si="338"/>
        <v>1.7308E-2</v>
      </c>
      <c r="EN263" s="43">
        <f t="shared" si="338"/>
        <v>2.7E-2</v>
      </c>
      <c r="EO263" s="43">
        <f t="shared" si="338"/>
        <v>2.7E-2</v>
      </c>
      <c r="EP263" s="43">
        <f t="shared" si="338"/>
        <v>2.1585999999999998E-2</v>
      </c>
      <c r="EQ263" s="43">
        <f t="shared" si="338"/>
        <v>8.2459999999999999E-3</v>
      </c>
      <c r="ER263" s="43">
        <f t="shared" si="338"/>
        <v>2.1283E-2</v>
      </c>
      <c r="ES263" s="43">
        <f t="shared" si="338"/>
        <v>2.4558E-2</v>
      </c>
      <c r="ET263" s="43">
        <f t="shared" si="338"/>
        <v>2.7E-2</v>
      </c>
      <c r="EU263" s="43">
        <f t="shared" si="338"/>
        <v>2.7E-2</v>
      </c>
      <c r="EV263" s="43">
        <f t="shared" si="338"/>
        <v>1.1965E-2</v>
      </c>
      <c r="EW263" s="43">
        <f t="shared" si="338"/>
        <v>7.0530000000000002E-3</v>
      </c>
      <c r="EX263" s="43">
        <f t="shared" si="338"/>
        <v>4.9100000000000003E-3</v>
      </c>
      <c r="EY263" s="43">
        <f t="shared" si="338"/>
        <v>2.7E-2</v>
      </c>
      <c r="EZ263" s="43">
        <f t="shared" si="338"/>
        <v>2.3942000000000001E-2</v>
      </c>
      <c r="FA263" s="43">
        <f t="shared" si="338"/>
        <v>1.0666E-2</v>
      </c>
      <c r="FB263" s="43">
        <f t="shared" si="338"/>
        <v>9.6240000000000006E-3</v>
      </c>
      <c r="FC263" s="43">
        <f t="shared" si="338"/>
        <v>2.3550000000000001E-2</v>
      </c>
      <c r="FD263" s="43">
        <f t="shared" si="338"/>
        <v>2.5437999999999999E-2</v>
      </c>
      <c r="FE263" s="43">
        <f t="shared" si="338"/>
        <v>1.5180999999999998E-2</v>
      </c>
      <c r="FF263" s="43">
        <f t="shared" si="338"/>
        <v>2.7E-2</v>
      </c>
      <c r="FG263" s="43">
        <f t="shared" si="338"/>
        <v>2.7E-2</v>
      </c>
      <c r="FH263" s="43">
        <f t="shared" si="338"/>
        <v>2.0771999999999999E-2</v>
      </c>
      <c r="FI263" s="43">
        <f t="shared" si="338"/>
        <v>7.1999999999999998E-3</v>
      </c>
      <c r="FJ263" s="43">
        <f t="shared" si="338"/>
        <v>2.0437999999999998E-2</v>
      </c>
      <c r="FK263" s="43">
        <f t="shared" si="338"/>
        <v>1.0845E-2</v>
      </c>
      <c r="FL263" s="43">
        <f t="shared" si="338"/>
        <v>2.7E-2</v>
      </c>
      <c r="FM263" s="43">
        <f t="shared" si="338"/>
        <v>1.9414000000000001E-2</v>
      </c>
      <c r="FN263" s="43">
        <f t="shared" si="338"/>
        <v>2.7E-2</v>
      </c>
      <c r="FO263" s="43">
        <f t="shared" si="338"/>
        <v>5.6239999999999997E-3</v>
      </c>
      <c r="FP263" s="43">
        <f>IF(FP262&gt;0,FP262,FP260)</f>
        <v>1.2143000000000001E-2</v>
      </c>
      <c r="FQ263" s="43">
        <f t="shared" ref="FQ263:FX263" si="339">IF(FQ262&gt;0,FQ262,FQ260)</f>
        <v>1.788E-2</v>
      </c>
      <c r="FR263" s="43">
        <f t="shared" si="339"/>
        <v>1.2376E-2</v>
      </c>
      <c r="FS263" s="43">
        <f t="shared" si="339"/>
        <v>5.0679999999999996E-3</v>
      </c>
      <c r="FT263" s="43">
        <f t="shared" si="339"/>
        <v>3.6700000000000001E-3</v>
      </c>
      <c r="FU263" s="43">
        <f t="shared" si="339"/>
        <v>1.9344999999999998E-2</v>
      </c>
      <c r="FV263" s="43">
        <f t="shared" si="339"/>
        <v>1.6032000000000001E-2</v>
      </c>
      <c r="FW263" s="43">
        <f t="shared" si="339"/>
        <v>2.2498000000000001E-2</v>
      </c>
      <c r="FX263" s="43">
        <f t="shared" si="339"/>
        <v>2.0675000000000002E-2</v>
      </c>
      <c r="FY263" s="43"/>
      <c r="FZ263" s="43">
        <f>AVERAGE(C263:FX263)</f>
        <v>2.0280814606741596E-2</v>
      </c>
      <c r="GA263" s="43"/>
      <c r="GB263" s="43"/>
      <c r="GC263" s="43"/>
      <c r="GD263" s="43"/>
      <c r="GE263" s="43"/>
      <c r="GF263" s="43"/>
      <c r="GG263" s="7"/>
      <c r="GH263" s="7"/>
      <c r="GI263" s="7"/>
      <c r="GJ263" s="7"/>
      <c r="GK263" s="7"/>
      <c r="GL263" s="7"/>
      <c r="GM263" s="7"/>
    </row>
    <row r="264" spans="1:195" x14ac:dyDescent="0.2">
      <c r="A264" s="7"/>
      <c r="B264" s="7" t="s">
        <v>820</v>
      </c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  <c r="EQ264" s="43"/>
      <c r="ER264" s="43"/>
      <c r="ES264" s="43"/>
      <c r="ET264" s="43"/>
      <c r="EU264" s="43"/>
      <c r="EV264" s="43"/>
      <c r="EW264" s="43"/>
      <c r="EX264" s="43"/>
      <c r="EY264" s="43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98"/>
      <c r="FZ264" s="97"/>
      <c r="GA264" s="43"/>
      <c r="GB264" s="43"/>
      <c r="GC264" s="43"/>
      <c r="GD264" s="43"/>
      <c r="GE264" s="43"/>
      <c r="GF264" s="43"/>
      <c r="GG264" s="7"/>
      <c r="GH264" s="7"/>
      <c r="GI264" s="7"/>
      <c r="GJ264" s="7"/>
      <c r="GK264" s="7"/>
      <c r="GL264" s="7"/>
      <c r="GM264" s="7"/>
    </row>
    <row r="265" spans="1:195" x14ac:dyDescent="0.2">
      <c r="A265" s="6" t="s">
        <v>821</v>
      </c>
      <c r="B265" s="7" t="s">
        <v>822</v>
      </c>
      <c r="C265" s="43">
        <f>C252-C263-C271</f>
        <v>0</v>
      </c>
      <c r="D265" s="43">
        <f t="shared" ref="D265:BO265" si="340">D252-D263-D271</f>
        <v>0</v>
      </c>
      <c r="E265" s="43">
        <f t="shared" si="340"/>
        <v>0</v>
      </c>
      <c r="F265" s="43">
        <f t="shared" si="340"/>
        <v>0</v>
      </c>
      <c r="G265" s="43">
        <f t="shared" si="340"/>
        <v>0</v>
      </c>
      <c r="H265" s="43">
        <f t="shared" si="340"/>
        <v>0</v>
      </c>
      <c r="I265" s="43">
        <f t="shared" si="340"/>
        <v>0</v>
      </c>
      <c r="J265" s="43">
        <f t="shared" si="340"/>
        <v>0</v>
      </c>
      <c r="K265" s="43">
        <f t="shared" si="340"/>
        <v>0</v>
      </c>
      <c r="L265" s="43">
        <f t="shared" si="340"/>
        <v>0</v>
      </c>
      <c r="M265" s="43">
        <f t="shared" si="340"/>
        <v>0</v>
      </c>
      <c r="N265" s="43">
        <f t="shared" si="340"/>
        <v>0</v>
      </c>
      <c r="O265" s="43">
        <f t="shared" si="340"/>
        <v>0</v>
      </c>
      <c r="P265" s="43">
        <f t="shared" si="340"/>
        <v>0</v>
      </c>
      <c r="Q265" s="43">
        <f t="shared" si="340"/>
        <v>0</v>
      </c>
      <c r="R265" s="43">
        <f t="shared" si="340"/>
        <v>0</v>
      </c>
      <c r="S265" s="43">
        <f t="shared" si="340"/>
        <v>0</v>
      </c>
      <c r="T265" s="43">
        <f t="shared" si="340"/>
        <v>0</v>
      </c>
      <c r="U265" s="43">
        <f t="shared" si="340"/>
        <v>0</v>
      </c>
      <c r="V265" s="43">
        <f t="shared" si="340"/>
        <v>0</v>
      </c>
      <c r="W265" s="43">
        <f t="shared" si="340"/>
        <v>0</v>
      </c>
      <c r="X265" s="43">
        <f t="shared" si="340"/>
        <v>0</v>
      </c>
      <c r="Y265" s="43">
        <f t="shared" si="340"/>
        <v>0</v>
      </c>
      <c r="Z265" s="43">
        <f t="shared" si="340"/>
        <v>0</v>
      </c>
      <c r="AA265" s="43">
        <f t="shared" si="340"/>
        <v>0</v>
      </c>
      <c r="AB265" s="43">
        <f t="shared" si="340"/>
        <v>0</v>
      </c>
      <c r="AC265" s="43">
        <f t="shared" si="340"/>
        <v>0</v>
      </c>
      <c r="AD265" s="43">
        <f t="shared" si="340"/>
        <v>0</v>
      </c>
      <c r="AE265" s="43">
        <f t="shared" si="340"/>
        <v>0</v>
      </c>
      <c r="AF265" s="43">
        <f t="shared" si="340"/>
        <v>0</v>
      </c>
      <c r="AG265" s="43">
        <f t="shared" si="340"/>
        <v>0</v>
      </c>
      <c r="AH265" s="43">
        <f t="shared" si="340"/>
        <v>0</v>
      </c>
      <c r="AI265" s="43">
        <f t="shared" si="340"/>
        <v>0</v>
      </c>
      <c r="AJ265" s="43">
        <f t="shared" si="340"/>
        <v>0</v>
      </c>
      <c r="AK265" s="43">
        <f t="shared" si="340"/>
        <v>0</v>
      </c>
      <c r="AL265" s="43">
        <f t="shared" si="340"/>
        <v>0</v>
      </c>
      <c r="AM265" s="43">
        <f t="shared" si="340"/>
        <v>0</v>
      </c>
      <c r="AN265" s="43">
        <f t="shared" si="340"/>
        <v>0</v>
      </c>
      <c r="AO265" s="43">
        <f t="shared" si="340"/>
        <v>0</v>
      </c>
      <c r="AP265" s="43">
        <f t="shared" si="340"/>
        <v>0</v>
      </c>
      <c r="AQ265" s="43">
        <f t="shared" si="340"/>
        <v>0</v>
      </c>
      <c r="AR265" s="43">
        <f t="shared" si="340"/>
        <v>0</v>
      </c>
      <c r="AS265" s="43">
        <f t="shared" si="340"/>
        <v>0</v>
      </c>
      <c r="AT265" s="43">
        <f t="shared" si="340"/>
        <v>0</v>
      </c>
      <c r="AU265" s="43">
        <f t="shared" si="340"/>
        <v>0</v>
      </c>
      <c r="AV265" s="43">
        <f t="shared" si="340"/>
        <v>0</v>
      </c>
      <c r="AW265" s="43">
        <f t="shared" si="340"/>
        <v>0</v>
      </c>
      <c r="AX265" s="43">
        <f t="shared" si="340"/>
        <v>0</v>
      </c>
      <c r="AY265" s="43">
        <f t="shared" si="340"/>
        <v>0</v>
      </c>
      <c r="AZ265" s="43">
        <f t="shared" si="340"/>
        <v>0</v>
      </c>
      <c r="BA265" s="43">
        <f t="shared" si="340"/>
        <v>0</v>
      </c>
      <c r="BB265" s="43">
        <f t="shared" si="340"/>
        <v>0</v>
      </c>
      <c r="BC265" s="43">
        <f t="shared" si="340"/>
        <v>0</v>
      </c>
      <c r="BD265" s="43">
        <f t="shared" si="340"/>
        <v>0</v>
      </c>
      <c r="BE265" s="43">
        <f t="shared" si="340"/>
        <v>0</v>
      </c>
      <c r="BF265" s="43">
        <f t="shared" si="340"/>
        <v>0</v>
      </c>
      <c r="BG265" s="43">
        <f t="shared" si="340"/>
        <v>0</v>
      </c>
      <c r="BH265" s="43">
        <f t="shared" si="340"/>
        <v>0</v>
      </c>
      <c r="BI265" s="43">
        <f t="shared" si="340"/>
        <v>0</v>
      </c>
      <c r="BJ265" s="43">
        <f t="shared" si="340"/>
        <v>0</v>
      </c>
      <c r="BK265" s="43">
        <f t="shared" si="340"/>
        <v>0</v>
      </c>
      <c r="BL265" s="43">
        <f t="shared" si="340"/>
        <v>0</v>
      </c>
      <c r="BM265" s="43">
        <f t="shared" si="340"/>
        <v>0</v>
      </c>
      <c r="BN265" s="43">
        <f t="shared" si="340"/>
        <v>0</v>
      </c>
      <c r="BO265" s="43">
        <f t="shared" si="340"/>
        <v>0</v>
      </c>
      <c r="BP265" s="43">
        <f t="shared" ref="BP265:EA265" si="341">BP252-BP263-BP271</f>
        <v>0</v>
      </c>
      <c r="BQ265" s="43">
        <f t="shared" si="341"/>
        <v>0</v>
      </c>
      <c r="BR265" s="43">
        <f t="shared" si="341"/>
        <v>0</v>
      </c>
      <c r="BS265" s="43">
        <f t="shared" si="341"/>
        <v>0</v>
      </c>
      <c r="BT265" s="43">
        <f t="shared" si="341"/>
        <v>0</v>
      </c>
      <c r="BU265" s="43">
        <f t="shared" si="341"/>
        <v>0</v>
      </c>
      <c r="BV265" s="43">
        <f t="shared" si="341"/>
        <v>0</v>
      </c>
      <c r="BW265" s="43">
        <f t="shared" si="341"/>
        <v>0</v>
      </c>
      <c r="BX265" s="43">
        <f t="shared" si="341"/>
        <v>0</v>
      </c>
      <c r="BY265" s="43">
        <f t="shared" si="341"/>
        <v>0</v>
      </c>
      <c r="BZ265" s="43">
        <f t="shared" si="341"/>
        <v>0</v>
      </c>
      <c r="CA265" s="43">
        <f t="shared" si="341"/>
        <v>0</v>
      </c>
      <c r="CB265" s="43">
        <f t="shared" si="341"/>
        <v>0</v>
      </c>
      <c r="CC265" s="43">
        <f t="shared" si="341"/>
        <v>0</v>
      </c>
      <c r="CD265" s="43">
        <f t="shared" si="341"/>
        <v>0</v>
      </c>
      <c r="CE265" s="43">
        <f t="shared" si="341"/>
        <v>0</v>
      </c>
      <c r="CF265" s="43">
        <f t="shared" si="341"/>
        <v>0</v>
      </c>
      <c r="CG265" s="43">
        <f t="shared" si="341"/>
        <v>0</v>
      </c>
      <c r="CH265" s="43">
        <f t="shared" si="341"/>
        <v>0</v>
      </c>
      <c r="CI265" s="43">
        <f t="shared" si="341"/>
        <v>0</v>
      </c>
      <c r="CJ265" s="43">
        <f t="shared" si="341"/>
        <v>0</v>
      </c>
      <c r="CK265" s="43">
        <f t="shared" si="341"/>
        <v>0</v>
      </c>
      <c r="CL265" s="43">
        <f t="shared" si="341"/>
        <v>0</v>
      </c>
      <c r="CM265" s="43">
        <f t="shared" si="341"/>
        <v>0</v>
      </c>
      <c r="CN265" s="43">
        <f t="shared" si="341"/>
        <v>0</v>
      </c>
      <c r="CO265" s="43">
        <f t="shared" si="341"/>
        <v>0</v>
      </c>
      <c r="CP265" s="43">
        <f t="shared" si="341"/>
        <v>0</v>
      </c>
      <c r="CQ265" s="43">
        <f t="shared" si="341"/>
        <v>0</v>
      </c>
      <c r="CR265" s="43">
        <f t="shared" si="341"/>
        <v>0</v>
      </c>
      <c r="CS265" s="43">
        <f t="shared" si="341"/>
        <v>0</v>
      </c>
      <c r="CT265" s="43">
        <f t="shared" si="341"/>
        <v>0</v>
      </c>
      <c r="CU265" s="43">
        <f t="shared" si="341"/>
        <v>0</v>
      </c>
      <c r="CV265" s="43">
        <f t="shared" si="341"/>
        <v>0</v>
      </c>
      <c r="CW265" s="43">
        <f t="shared" si="341"/>
        <v>0</v>
      </c>
      <c r="CX265" s="43">
        <f t="shared" si="341"/>
        <v>0</v>
      </c>
      <c r="CY265" s="43">
        <f t="shared" si="341"/>
        <v>0</v>
      </c>
      <c r="CZ265" s="43">
        <f t="shared" si="341"/>
        <v>0</v>
      </c>
      <c r="DA265" s="43">
        <f t="shared" si="341"/>
        <v>0</v>
      </c>
      <c r="DB265" s="43">
        <f t="shared" si="341"/>
        <v>0</v>
      </c>
      <c r="DC265" s="43">
        <f t="shared" si="341"/>
        <v>0</v>
      </c>
      <c r="DD265" s="43">
        <f t="shared" si="341"/>
        <v>0</v>
      </c>
      <c r="DE265" s="43">
        <f t="shared" si="341"/>
        <v>0</v>
      </c>
      <c r="DF265" s="43">
        <f t="shared" si="341"/>
        <v>0</v>
      </c>
      <c r="DG265" s="43">
        <f t="shared" si="341"/>
        <v>0</v>
      </c>
      <c r="DH265" s="43">
        <f t="shared" si="341"/>
        <v>0</v>
      </c>
      <c r="DI265" s="43">
        <f t="shared" si="341"/>
        <v>0</v>
      </c>
      <c r="DJ265" s="43">
        <f t="shared" si="341"/>
        <v>0</v>
      </c>
      <c r="DK265" s="43">
        <f t="shared" si="341"/>
        <v>0</v>
      </c>
      <c r="DL265" s="43">
        <f t="shared" si="341"/>
        <v>0</v>
      </c>
      <c r="DM265" s="43">
        <f t="shared" si="341"/>
        <v>0</v>
      </c>
      <c r="DN265" s="43">
        <f t="shared" si="341"/>
        <v>0</v>
      </c>
      <c r="DO265" s="43">
        <f t="shared" si="341"/>
        <v>0</v>
      </c>
      <c r="DP265" s="43">
        <f t="shared" si="341"/>
        <v>0</v>
      </c>
      <c r="DQ265" s="43">
        <f t="shared" si="341"/>
        <v>0</v>
      </c>
      <c r="DR265" s="43">
        <f t="shared" si="341"/>
        <v>0</v>
      </c>
      <c r="DS265" s="43">
        <f t="shared" si="341"/>
        <v>0</v>
      </c>
      <c r="DT265" s="43">
        <f t="shared" si="341"/>
        <v>0</v>
      </c>
      <c r="DU265" s="43">
        <f t="shared" si="341"/>
        <v>0</v>
      </c>
      <c r="DV265" s="43">
        <f t="shared" si="341"/>
        <v>0</v>
      </c>
      <c r="DW265" s="43">
        <f t="shared" si="341"/>
        <v>0</v>
      </c>
      <c r="DX265" s="43">
        <f t="shared" si="341"/>
        <v>0</v>
      </c>
      <c r="DY265" s="43">
        <f t="shared" si="341"/>
        <v>0</v>
      </c>
      <c r="DZ265" s="43">
        <f t="shared" si="341"/>
        <v>0</v>
      </c>
      <c r="EA265" s="43">
        <f t="shared" si="341"/>
        <v>0</v>
      </c>
      <c r="EB265" s="43">
        <f t="shared" ref="EB265:FX265" si="342">EB252-EB263-EB271</f>
        <v>0</v>
      </c>
      <c r="EC265" s="43">
        <f t="shared" si="342"/>
        <v>0</v>
      </c>
      <c r="ED265" s="43">
        <f t="shared" si="342"/>
        <v>0</v>
      </c>
      <c r="EE265" s="43">
        <f t="shared" si="342"/>
        <v>0</v>
      </c>
      <c r="EF265" s="43">
        <f t="shared" si="342"/>
        <v>0</v>
      </c>
      <c r="EG265" s="43">
        <f t="shared" si="342"/>
        <v>0</v>
      </c>
      <c r="EH265" s="43">
        <f t="shared" si="342"/>
        <v>0</v>
      </c>
      <c r="EI265" s="43">
        <f t="shared" si="342"/>
        <v>0</v>
      </c>
      <c r="EJ265" s="43">
        <f t="shared" si="342"/>
        <v>0</v>
      </c>
      <c r="EK265" s="43">
        <f t="shared" si="342"/>
        <v>0</v>
      </c>
      <c r="EL265" s="43">
        <f t="shared" si="342"/>
        <v>0</v>
      </c>
      <c r="EM265" s="43">
        <f t="shared" si="342"/>
        <v>0</v>
      </c>
      <c r="EN265" s="43">
        <f t="shared" si="342"/>
        <v>0</v>
      </c>
      <c r="EO265" s="43">
        <f t="shared" si="342"/>
        <v>0</v>
      </c>
      <c r="EP265" s="43">
        <f t="shared" si="342"/>
        <v>0</v>
      </c>
      <c r="EQ265" s="43">
        <v>0</v>
      </c>
      <c r="ER265" s="43">
        <f t="shared" si="342"/>
        <v>0</v>
      </c>
      <c r="ES265" s="43">
        <f t="shared" si="342"/>
        <v>0</v>
      </c>
      <c r="ET265" s="43">
        <f t="shared" si="342"/>
        <v>0</v>
      </c>
      <c r="EU265" s="43">
        <f t="shared" si="342"/>
        <v>0</v>
      </c>
      <c r="EV265" s="43">
        <f t="shared" si="342"/>
        <v>0</v>
      </c>
      <c r="EW265" s="43">
        <f t="shared" si="342"/>
        <v>0</v>
      </c>
      <c r="EX265" s="43">
        <f t="shared" si="342"/>
        <v>0</v>
      </c>
      <c r="EY265" s="43">
        <f t="shared" si="342"/>
        <v>0</v>
      </c>
      <c r="EZ265" s="43">
        <f t="shared" si="342"/>
        <v>0</v>
      </c>
      <c r="FA265" s="43">
        <f t="shared" si="342"/>
        <v>0</v>
      </c>
      <c r="FB265" s="43">
        <f t="shared" si="342"/>
        <v>0</v>
      </c>
      <c r="FC265" s="43">
        <f t="shared" si="342"/>
        <v>0</v>
      </c>
      <c r="FD265" s="43">
        <f t="shared" si="342"/>
        <v>0</v>
      </c>
      <c r="FE265" s="43">
        <f t="shared" si="342"/>
        <v>0</v>
      </c>
      <c r="FF265" s="43">
        <f t="shared" si="342"/>
        <v>0</v>
      </c>
      <c r="FG265" s="43">
        <f t="shared" si="342"/>
        <v>0</v>
      </c>
      <c r="FH265" s="43">
        <f t="shared" si="342"/>
        <v>0</v>
      </c>
      <c r="FI265" s="43">
        <f t="shared" si="342"/>
        <v>0</v>
      </c>
      <c r="FJ265" s="43">
        <f t="shared" si="342"/>
        <v>0</v>
      </c>
      <c r="FK265" s="43">
        <f t="shared" si="342"/>
        <v>0</v>
      </c>
      <c r="FL265" s="43">
        <f t="shared" si="342"/>
        <v>0</v>
      </c>
      <c r="FM265" s="43">
        <f t="shared" si="342"/>
        <v>0</v>
      </c>
      <c r="FN265" s="43">
        <f t="shared" si="342"/>
        <v>0</v>
      </c>
      <c r="FO265" s="43">
        <f t="shared" si="342"/>
        <v>0</v>
      </c>
      <c r="FP265" s="43">
        <f t="shared" si="342"/>
        <v>0</v>
      </c>
      <c r="FQ265" s="43">
        <f t="shared" si="342"/>
        <v>0</v>
      </c>
      <c r="FR265" s="43">
        <f t="shared" si="342"/>
        <v>0</v>
      </c>
      <c r="FS265" s="43">
        <f t="shared" si="342"/>
        <v>0</v>
      </c>
      <c r="FT265" s="43">
        <f>FT252-FT263-FT271</f>
        <v>4.2299999999999987E-4</v>
      </c>
      <c r="FU265" s="43">
        <f t="shared" si="342"/>
        <v>0</v>
      </c>
      <c r="FV265" s="43">
        <f t="shared" si="342"/>
        <v>0</v>
      </c>
      <c r="FW265" s="43">
        <f t="shared" si="342"/>
        <v>0</v>
      </c>
      <c r="FX265" s="43">
        <f t="shared" si="342"/>
        <v>0</v>
      </c>
      <c r="FY265" s="98"/>
      <c r="FZ265" s="43">
        <f>ROUND(SUM(C265:FX265)*1000,6)</f>
        <v>0.42299999999999999</v>
      </c>
      <c r="GA265" s="43"/>
      <c r="GB265" s="43"/>
      <c r="GC265" s="43"/>
      <c r="GD265" s="43"/>
      <c r="GE265" s="43"/>
      <c r="GF265" s="43"/>
      <c r="GG265" s="7"/>
      <c r="GH265" s="7"/>
      <c r="GI265" s="7"/>
      <c r="GJ265" s="7"/>
      <c r="GK265" s="7"/>
      <c r="GL265" s="7"/>
      <c r="GM265" s="7"/>
    </row>
    <row r="266" spans="1:195" x14ac:dyDescent="0.2">
      <c r="A266" s="6" t="s">
        <v>602</v>
      </c>
      <c r="B266" s="7" t="s">
        <v>602</v>
      </c>
      <c r="C266" s="43">
        <f>C263*1000</f>
        <v>27</v>
      </c>
      <c r="D266" s="43">
        <f t="shared" ref="D266:BO266" si="343">D263*1000</f>
        <v>27</v>
      </c>
      <c r="E266" s="43">
        <f t="shared" si="343"/>
        <v>25.687999999999999</v>
      </c>
      <c r="F266" s="43">
        <f t="shared" si="343"/>
        <v>27</v>
      </c>
      <c r="G266" s="43">
        <f t="shared" si="343"/>
        <v>23.285</v>
      </c>
      <c r="H266" s="43">
        <f t="shared" si="343"/>
        <v>27</v>
      </c>
      <c r="I266" s="43">
        <f t="shared" si="343"/>
        <v>27</v>
      </c>
      <c r="J266" s="43">
        <f t="shared" si="343"/>
        <v>27</v>
      </c>
      <c r="K266" s="43">
        <f t="shared" si="343"/>
        <v>27</v>
      </c>
      <c r="L266" s="43">
        <f t="shared" si="343"/>
        <v>22.895</v>
      </c>
      <c r="M266" s="43">
        <f t="shared" si="343"/>
        <v>21.946999999999999</v>
      </c>
      <c r="N266" s="43">
        <f t="shared" si="343"/>
        <v>18.756</v>
      </c>
      <c r="O266" s="43">
        <f t="shared" si="343"/>
        <v>26.353000000000002</v>
      </c>
      <c r="P266" s="43">
        <f t="shared" si="343"/>
        <v>27</v>
      </c>
      <c r="Q266" s="43">
        <f t="shared" si="343"/>
        <v>27</v>
      </c>
      <c r="R266" s="43">
        <f t="shared" si="343"/>
        <v>24.908999999999999</v>
      </c>
      <c r="S266" s="43">
        <f t="shared" si="343"/>
        <v>22.013999999999999</v>
      </c>
      <c r="T266" s="43">
        <f t="shared" si="343"/>
        <v>20.300999999999998</v>
      </c>
      <c r="U266" s="43">
        <f t="shared" si="343"/>
        <v>19.800999999999998</v>
      </c>
      <c r="V266" s="43">
        <f t="shared" si="343"/>
        <v>27</v>
      </c>
      <c r="W266" s="43">
        <f t="shared" si="343"/>
        <v>27</v>
      </c>
      <c r="X266" s="43">
        <f t="shared" si="343"/>
        <v>11.756</v>
      </c>
      <c r="Y266" s="43">
        <f t="shared" si="343"/>
        <v>20.498000000000001</v>
      </c>
      <c r="Z266" s="43">
        <f t="shared" si="343"/>
        <v>19.914999999999999</v>
      </c>
      <c r="AA266" s="43">
        <f t="shared" si="343"/>
        <v>25.995000000000001</v>
      </c>
      <c r="AB266" s="43">
        <f t="shared" si="343"/>
        <v>26.023</v>
      </c>
      <c r="AC266" s="43">
        <f t="shared" si="343"/>
        <v>16.981999999999999</v>
      </c>
      <c r="AD266" s="43">
        <f t="shared" si="343"/>
        <v>15.692999999999998</v>
      </c>
      <c r="AE266" s="43">
        <f t="shared" si="343"/>
        <v>8.8140000000000001</v>
      </c>
      <c r="AF266" s="43">
        <f t="shared" si="343"/>
        <v>7.6740000000000004</v>
      </c>
      <c r="AG266" s="43">
        <f t="shared" si="343"/>
        <v>12.484999999999999</v>
      </c>
      <c r="AH266" s="43">
        <f t="shared" si="343"/>
        <v>18.123000000000001</v>
      </c>
      <c r="AI266" s="43">
        <f t="shared" si="343"/>
        <v>27</v>
      </c>
      <c r="AJ266" s="43">
        <f t="shared" si="343"/>
        <v>19.788</v>
      </c>
      <c r="AK266" s="43">
        <f t="shared" si="343"/>
        <v>17.28</v>
      </c>
      <c r="AL266" s="43">
        <f t="shared" si="343"/>
        <v>27</v>
      </c>
      <c r="AM266" s="43">
        <f t="shared" si="343"/>
        <v>17.449000000000002</v>
      </c>
      <c r="AN266" s="43">
        <f t="shared" si="343"/>
        <v>23.902999999999999</v>
      </c>
      <c r="AO266" s="43">
        <f t="shared" si="343"/>
        <v>23.655999999999999</v>
      </c>
      <c r="AP266" s="43">
        <f t="shared" si="343"/>
        <v>26.541</v>
      </c>
      <c r="AQ266" s="43">
        <f t="shared" si="343"/>
        <v>16.558999999999997</v>
      </c>
      <c r="AR266" s="43">
        <f t="shared" si="343"/>
        <v>26.44</v>
      </c>
      <c r="AS266" s="43">
        <f t="shared" si="343"/>
        <v>12.138</v>
      </c>
      <c r="AT266" s="43">
        <f t="shared" si="343"/>
        <v>27</v>
      </c>
      <c r="AU266" s="43">
        <f t="shared" si="343"/>
        <v>20.187999999999999</v>
      </c>
      <c r="AV266" s="43">
        <f t="shared" si="343"/>
        <v>26.359000000000002</v>
      </c>
      <c r="AW266" s="43">
        <f t="shared" si="343"/>
        <v>21.596</v>
      </c>
      <c r="AX266" s="43">
        <f t="shared" si="343"/>
        <v>17.797999999999998</v>
      </c>
      <c r="AY266" s="43">
        <f t="shared" si="343"/>
        <v>27</v>
      </c>
      <c r="AZ266" s="43">
        <f t="shared" si="343"/>
        <v>15.72</v>
      </c>
      <c r="BA266" s="43">
        <f t="shared" si="343"/>
        <v>22.893999999999998</v>
      </c>
      <c r="BB266" s="43">
        <f t="shared" si="343"/>
        <v>20.684000000000001</v>
      </c>
      <c r="BC266" s="43">
        <f t="shared" si="343"/>
        <v>20.715</v>
      </c>
      <c r="BD266" s="43">
        <f t="shared" si="343"/>
        <v>27</v>
      </c>
      <c r="BE266" s="43">
        <f t="shared" si="343"/>
        <v>23.815999999999999</v>
      </c>
      <c r="BF266" s="43">
        <f t="shared" si="343"/>
        <v>27</v>
      </c>
      <c r="BG266" s="43">
        <f t="shared" si="343"/>
        <v>27</v>
      </c>
      <c r="BH266" s="43">
        <f t="shared" si="343"/>
        <v>22.419</v>
      </c>
      <c r="BI266" s="43">
        <f t="shared" si="343"/>
        <v>9.4329999999999998</v>
      </c>
      <c r="BJ266" s="43">
        <f t="shared" si="343"/>
        <v>24.164000000000001</v>
      </c>
      <c r="BK266" s="43">
        <f t="shared" si="343"/>
        <v>25.459</v>
      </c>
      <c r="BL266" s="43">
        <f t="shared" si="343"/>
        <v>27</v>
      </c>
      <c r="BM266" s="43">
        <f t="shared" si="343"/>
        <v>21.834</v>
      </c>
      <c r="BN266" s="43">
        <f t="shared" si="343"/>
        <v>27</v>
      </c>
      <c r="BO266" s="43">
        <f t="shared" si="343"/>
        <v>16.202999999999999</v>
      </c>
      <c r="BP266" s="43">
        <f t="shared" ref="BP266:EA266" si="344">BP263*1000</f>
        <v>22.702000000000002</v>
      </c>
      <c r="BQ266" s="43">
        <f t="shared" si="344"/>
        <v>22.759</v>
      </c>
      <c r="BR266" s="43">
        <f t="shared" si="344"/>
        <v>5.7</v>
      </c>
      <c r="BS266" s="43">
        <f t="shared" si="344"/>
        <v>3.2309999999999999</v>
      </c>
      <c r="BT266" s="43">
        <f t="shared" si="344"/>
        <v>5.0750000000000002</v>
      </c>
      <c r="BU266" s="43">
        <f t="shared" si="344"/>
        <v>13.811</v>
      </c>
      <c r="BV266" s="43">
        <f t="shared" si="344"/>
        <v>12.775</v>
      </c>
      <c r="BW266" s="43">
        <f t="shared" si="344"/>
        <v>15.736000000000001</v>
      </c>
      <c r="BX266" s="43">
        <f t="shared" si="344"/>
        <v>17.599</v>
      </c>
      <c r="BY266" s="43">
        <f t="shared" si="344"/>
        <v>24.780999999999999</v>
      </c>
      <c r="BZ266" s="43">
        <f t="shared" si="344"/>
        <v>27</v>
      </c>
      <c r="CA266" s="43">
        <f t="shared" si="344"/>
        <v>23.041</v>
      </c>
      <c r="CB266" s="43">
        <f t="shared" si="344"/>
        <v>27</v>
      </c>
      <c r="CC266" s="43">
        <f t="shared" si="344"/>
        <v>23.199000000000002</v>
      </c>
      <c r="CD266" s="43">
        <f t="shared" si="344"/>
        <v>20.52</v>
      </c>
      <c r="CE266" s="43">
        <f t="shared" si="344"/>
        <v>27</v>
      </c>
      <c r="CF266" s="43">
        <f t="shared" si="344"/>
        <v>23.463000000000001</v>
      </c>
      <c r="CG266" s="43">
        <f t="shared" si="344"/>
        <v>27</v>
      </c>
      <c r="CH266" s="43">
        <f t="shared" si="344"/>
        <v>23.187999999999999</v>
      </c>
      <c r="CI266" s="43">
        <f t="shared" si="344"/>
        <v>25.18</v>
      </c>
      <c r="CJ266" s="43">
        <f t="shared" si="344"/>
        <v>24.469000000000001</v>
      </c>
      <c r="CK266" s="43">
        <f t="shared" si="344"/>
        <v>7.601</v>
      </c>
      <c r="CL266" s="43">
        <f t="shared" si="344"/>
        <v>9.2289999999999992</v>
      </c>
      <c r="CM266" s="43">
        <f t="shared" si="344"/>
        <v>3.274</v>
      </c>
      <c r="CN266" s="43">
        <f t="shared" si="344"/>
        <v>27</v>
      </c>
      <c r="CO266" s="43">
        <f t="shared" si="344"/>
        <v>23.36</v>
      </c>
      <c r="CP266" s="43">
        <f t="shared" si="344"/>
        <v>20.548999999999999</v>
      </c>
      <c r="CQ266" s="43">
        <f t="shared" si="344"/>
        <v>13.427</v>
      </c>
      <c r="CR266" s="43">
        <f t="shared" si="344"/>
        <v>2.6799999999999997</v>
      </c>
      <c r="CS266" s="43">
        <f t="shared" si="344"/>
        <v>23.658000000000001</v>
      </c>
      <c r="CT266" s="43">
        <f t="shared" si="344"/>
        <v>9.52</v>
      </c>
      <c r="CU266" s="43">
        <f t="shared" si="344"/>
        <v>20.616</v>
      </c>
      <c r="CV266" s="43">
        <f t="shared" si="344"/>
        <v>11.978999999999999</v>
      </c>
      <c r="CW266" s="43">
        <f t="shared" si="344"/>
        <v>17.379000000000001</v>
      </c>
      <c r="CX266" s="43">
        <f t="shared" si="344"/>
        <v>22.824000000000002</v>
      </c>
      <c r="CY266" s="43">
        <f t="shared" si="344"/>
        <v>27</v>
      </c>
      <c r="CZ266" s="43">
        <f t="shared" si="344"/>
        <v>27</v>
      </c>
      <c r="DA266" s="43">
        <f t="shared" si="344"/>
        <v>27</v>
      </c>
      <c r="DB266" s="43">
        <f t="shared" si="344"/>
        <v>27</v>
      </c>
      <c r="DC266" s="43">
        <f t="shared" si="344"/>
        <v>18.417999999999999</v>
      </c>
      <c r="DD266" s="43">
        <f t="shared" si="344"/>
        <v>3.43</v>
      </c>
      <c r="DE266" s="43">
        <f t="shared" si="344"/>
        <v>11.895</v>
      </c>
      <c r="DF266" s="43">
        <f t="shared" si="344"/>
        <v>25.213999999999999</v>
      </c>
      <c r="DG266" s="43">
        <f t="shared" si="344"/>
        <v>21.452999999999999</v>
      </c>
      <c r="DH266" s="43">
        <f t="shared" si="344"/>
        <v>21.515999999999998</v>
      </c>
      <c r="DI266" s="43">
        <f t="shared" si="344"/>
        <v>19.844999999999999</v>
      </c>
      <c r="DJ266" s="43">
        <f t="shared" si="344"/>
        <v>21.882999999999999</v>
      </c>
      <c r="DK266" s="43">
        <f t="shared" si="344"/>
        <v>16.658000000000001</v>
      </c>
      <c r="DL266" s="43">
        <f t="shared" si="344"/>
        <v>22.966999999999999</v>
      </c>
      <c r="DM266" s="43">
        <f t="shared" si="344"/>
        <v>20.899000000000001</v>
      </c>
      <c r="DN266" s="43">
        <f t="shared" si="344"/>
        <v>27</v>
      </c>
      <c r="DO266" s="43">
        <f t="shared" si="344"/>
        <v>27</v>
      </c>
      <c r="DP266" s="43">
        <f t="shared" si="344"/>
        <v>27</v>
      </c>
      <c r="DQ266" s="43">
        <f t="shared" si="344"/>
        <v>24.545000000000002</v>
      </c>
      <c r="DR266" s="43">
        <f t="shared" si="344"/>
        <v>25.417000000000002</v>
      </c>
      <c r="DS266" s="43">
        <f t="shared" si="344"/>
        <v>26.923999999999999</v>
      </c>
      <c r="DT266" s="43">
        <f t="shared" si="344"/>
        <v>22.728999999999999</v>
      </c>
      <c r="DU266" s="43">
        <f t="shared" si="344"/>
        <v>27</v>
      </c>
      <c r="DV266" s="43">
        <f t="shared" si="344"/>
        <v>27</v>
      </c>
      <c r="DW266" s="43">
        <f t="shared" si="344"/>
        <v>22.997</v>
      </c>
      <c r="DX266" s="43">
        <f t="shared" si="344"/>
        <v>19.931000000000001</v>
      </c>
      <c r="DY266" s="43">
        <f t="shared" si="344"/>
        <v>13.928000000000001</v>
      </c>
      <c r="DZ266" s="43">
        <f t="shared" si="344"/>
        <v>18.661999999999999</v>
      </c>
      <c r="EA266" s="43">
        <f t="shared" si="344"/>
        <v>12.173</v>
      </c>
      <c r="EB266" s="43">
        <f t="shared" ref="EB266:FX266" si="345">EB263*1000</f>
        <v>27</v>
      </c>
      <c r="EC266" s="43">
        <f t="shared" si="345"/>
        <v>27</v>
      </c>
      <c r="ED266" s="43">
        <f t="shared" si="345"/>
        <v>4.4119999999999999</v>
      </c>
      <c r="EE266" s="43">
        <f t="shared" si="345"/>
        <v>27</v>
      </c>
      <c r="EF266" s="43">
        <f t="shared" si="345"/>
        <v>20.594999999999999</v>
      </c>
      <c r="EG266" s="43">
        <f t="shared" si="345"/>
        <v>27</v>
      </c>
      <c r="EH266" s="43">
        <f t="shared" si="345"/>
        <v>26.053000000000001</v>
      </c>
      <c r="EI266" s="43">
        <f t="shared" si="345"/>
        <v>27</v>
      </c>
      <c r="EJ266" s="43">
        <f t="shared" si="345"/>
        <v>27</v>
      </c>
      <c r="EK266" s="43">
        <f t="shared" si="345"/>
        <v>5.7670000000000003</v>
      </c>
      <c r="EL266" s="43">
        <f t="shared" si="345"/>
        <v>3.1160000000000001</v>
      </c>
      <c r="EM266" s="43">
        <f t="shared" si="345"/>
        <v>17.308</v>
      </c>
      <c r="EN266" s="43">
        <f t="shared" si="345"/>
        <v>27</v>
      </c>
      <c r="EO266" s="43">
        <f t="shared" si="345"/>
        <v>27</v>
      </c>
      <c r="EP266" s="43">
        <f t="shared" si="345"/>
        <v>21.585999999999999</v>
      </c>
      <c r="EQ266" s="43">
        <f t="shared" si="345"/>
        <v>8.2460000000000004</v>
      </c>
      <c r="ER266" s="43">
        <f t="shared" si="345"/>
        <v>21.283000000000001</v>
      </c>
      <c r="ES266" s="43">
        <f t="shared" si="345"/>
        <v>24.558</v>
      </c>
      <c r="ET266" s="43">
        <f t="shared" si="345"/>
        <v>27</v>
      </c>
      <c r="EU266" s="43">
        <f t="shared" si="345"/>
        <v>27</v>
      </c>
      <c r="EV266" s="43">
        <f t="shared" si="345"/>
        <v>11.965</v>
      </c>
      <c r="EW266" s="43">
        <f t="shared" si="345"/>
        <v>7.0529999999999999</v>
      </c>
      <c r="EX266" s="43">
        <f t="shared" si="345"/>
        <v>4.91</v>
      </c>
      <c r="EY266" s="43">
        <f t="shared" si="345"/>
        <v>27</v>
      </c>
      <c r="EZ266" s="43">
        <f t="shared" si="345"/>
        <v>23.942</v>
      </c>
      <c r="FA266" s="43">
        <f t="shared" si="345"/>
        <v>10.666</v>
      </c>
      <c r="FB266" s="43">
        <f t="shared" si="345"/>
        <v>9.6240000000000006</v>
      </c>
      <c r="FC266" s="43">
        <f t="shared" si="345"/>
        <v>23.55</v>
      </c>
      <c r="FD266" s="43">
        <f t="shared" si="345"/>
        <v>25.437999999999999</v>
      </c>
      <c r="FE266" s="43">
        <f t="shared" si="345"/>
        <v>15.180999999999999</v>
      </c>
      <c r="FF266" s="43">
        <f t="shared" si="345"/>
        <v>27</v>
      </c>
      <c r="FG266" s="43">
        <f t="shared" si="345"/>
        <v>27</v>
      </c>
      <c r="FH266" s="43">
        <f t="shared" si="345"/>
        <v>20.771999999999998</v>
      </c>
      <c r="FI266" s="43">
        <f t="shared" si="345"/>
        <v>7.2</v>
      </c>
      <c r="FJ266" s="43">
        <f t="shared" si="345"/>
        <v>20.437999999999999</v>
      </c>
      <c r="FK266" s="43">
        <f t="shared" si="345"/>
        <v>10.845000000000001</v>
      </c>
      <c r="FL266" s="43">
        <f t="shared" si="345"/>
        <v>27</v>
      </c>
      <c r="FM266" s="43">
        <f t="shared" si="345"/>
        <v>19.414000000000001</v>
      </c>
      <c r="FN266" s="43">
        <f t="shared" si="345"/>
        <v>27</v>
      </c>
      <c r="FO266" s="43">
        <f t="shared" si="345"/>
        <v>5.6239999999999997</v>
      </c>
      <c r="FP266" s="43">
        <f t="shared" si="345"/>
        <v>12.143000000000001</v>
      </c>
      <c r="FQ266" s="43">
        <f t="shared" si="345"/>
        <v>17.88</v>
      </c>
      <c r="FR266" s="43">
        <f t="shared" si="345"/>
        <v>12.375999999999999</v>
      </c>
      <c r="FS266" s="43">
        <f t="shared" si="345"/>
        <v>5.0679999999999996</v>
      </c>
      <c r="FT266" s="43">
        <f t="shared" si="345"/>
        <v>3.67</v>
      </c>
      <c r="FU266" s="43">
        <f t="shared" si="345"/>
        <v>19.344999999999999</v>
      </c>
      <c r="FV266" s="43">
        <f t="shared" si="345"/>
        <v>16.032</v>
      </c>
      <c r="FW266" s="43">
        <f t="shared" si="345"/>
        <v>22.498000000000001</v>
      </c>
      <c r="FX266" s="43">
        <f t="shared" si="345"/>
        <v>20.675000000000001</v>
      </c>
      <c r="FY266" s="43"/>
      <c r="FZ266" s="43"/>
      <c r="GA266" s="43"/>
      <c r="GB266" s="43"/>
      <c r="GC266" s="43"/>
      <c r="GD266" s="43"/>
      <c r="GE266" s="43"/>
      <c r="GF266" s="43"/>
      <c r="GG266" s="7"/>
      <c r="GH266" s="7"/>
      <c r="GI266" s="7"/>
      <c r="GJ266" s="7"/>
      <c r="GK266" s="7"/>
      <c r="GL266" s="7"/>
      <c r="GM266" s="7"/>
    </row>
    <row r="267" spans="1:195" ht="15.75" x14ac:dyDescent="0.25">
      <c r="A267" s="6" t="s">
        <v>602</v>
      </c>
      <c r="B267" s="44" t="s">
        <v>823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99"/>
      <c r="FZ267" s="7"/>
      <c r="GA267" s="43"/>
      <c r="GB267" s="97"/>
      <c r="GC267" s="97"/>
      <c r="GD267" s="97"/>
      <c r="GE267" s="28"/>
      <c r="GF267" s="28"/>
      <c r="GG267" s="7"/>
      <c r="GH267" s="7"/>
      <c r="GI267" s="7"/>
      <c r="GJ267" s="7"/>
      <c r="GK267" s="7"/>
      <c r="GL267" s="7"/>
      <c r="GM267" s="7"/>
    </row>
    <row r="268" spans="1:195" x14ac:dyDescent="0.2">
      <c r="A268" s="6" t="s">
        <v>824</v>
      </c>
      <c r="B268" s="7" t="s">
        <v>825</v>
      </c>
      <c r="C268" s="7">
        <f t="shared" ref="C268:BN268" si="346">C63</f>
        <v>2989243.25</v>
      </c>
      <c r="D268" s="7">
        <f t="shared" si="346"/>
        <v>15109341.648786496</v>
      </c>
      <c r="E268" s="7">
        <f t="shared" si="346"/>
        <v>2778751.412799146</v>
      </c>
      <c r="F268" s="7">
        <f t="shared" si="346"/>
        <v>7066675.6897133831</v>
      </c>
      <c r="G268" s="7">
        <f t="shared" si="346"/>
        <v>513835.11020857358</v>
      </c>
      <c r="H268" s="7">
        <f t="shared" si="346"/>
        <v>528433.34317083505</v>
      </c>
      <c r="I268" s="7">
        <f t="shared" si="346"/>
        <v>4069819.5268124281</v>
      </c>
      <c r="J268" s="7">
        <f t="shared" si="346"/>
        <v>768872.30665807752</v>
      </c>
      <c r="K268" s="7">
        <f t="shared" si="346"/>
        <v>138931.85131248558</v>
      </c>
      <c r="L268" s="7">
        <f t="shared" si="346"/>
        <v>1259709.3421401826</v>
      </c>
      <c r="M268" s="7">
        <f t="shared" si="346"/>
        <v>591120.03459180228</v>
      </c>
      <c r="N268" s="7">
        <f t="shared" si="346"/>
        <v>25007777.942934327</v>
      </c>
      <c r="O268" s="7">
        <f t="shared" si="346"/>
        <v>5454806.9319438953</v>
      </c>
      <c r="P268" s="7">
        <f t="shared" si="346"/>
        <v>147391.45312966849</v>
      </c>
      <c r="Q268" s="7">
        <f t="shared" si="346"/>
        <v>16605961.588521831</v>
      </c>
      <c r="R268" s="7">
        <f t="shared" si="346"/>
        <v>945929.27112855972</v>
      </c>
      <c r="S268" s="7">
        <f t="shared" si="346"/>
        <v>579324.82536895154</v>
      </c>
      <c r="T268" s="7">
        <f t="shared" si="346"/>
        <v>101587.77572076149</v>
      </c>
      <c r="U268" s="7">
        <f t="shared" si="346"/>
        <v>23814.449262805039</v>
      </c>
      <c r="V268" s="7">
        <f t="shared" si="346"/>
        <v>151923.90695287476</v>
      </c>
      <c r="W268" s="7">
        <f t="shared" si="346"/>
        <v>40503.16011105747</v>
      </c>
      <c r="X268" s="7">
        <f t="shared" si="346"/>
        <v>25259.941373384285</v>
      </c>
      <c r="Y268" s="7">
        <f t="shared" si="346"/>
        <v>679861.03250517067</v>
      </c>
      <c r="Z268" s="7">
        <f t="shared" si="346"/>
        <v>125042.19257743935</v>
      </c>
      <c r="AA268" s="7">
        <f t="shared" si="346"/>
        <v>12345073.932581346</v>
      </c>
      <c r="AB268" s="7">
        <f t="shared" si="346"/>
        <v>13234835.730776291</v>
      </c>
      <c r="AC268" s="7">
        <f t="shared" si="346"/>
        <v>392063.49568843766</v>
      </c>
      <c r="AD268" s="7">
        <f t="shared" si="346"/>
        <v>370641.52486113983</v>
      </c>
      <c r="AE268" s="7">
        <f t="shared" si="346"/>
        <v>117218.30637264215</v>
      </c>
      <c r="AF268" s="7">
        <f t="shared" si="346"/>
        <v>123041.93931544742</v>
      </c>
      <c r="AG268" s="7">
        <f t="shared" si="346"/>
        <v>344886.31904524739</v>
      </c>
      <c r="AH268" s="7">
        <f t="shared" si="346"/>
        <v>423195.20439272712</v>
      </c>
      <c r="AI268" s="7">
        <f t="shared" si="346"/>
        <v>83287.1214287654</v>
      </c>
      <c r="AJ268" s="7">
        <f t="shared" si="346"/>
        <v>56767.830247606747</v>
      </c>
      <c r="AK268" s="7">
        <f t="shared" si="346"/>
        <v>73832.041727755612</v>
      </c>
      <c r="AL268" s="7">
        <f t="shared" si="346"/>
        <v>110293.82198916773</v>
      </c>
      <c r="AM268" s="7">
        <f t="shared" si="346"/>
        <v>160115.48237210407</v>
      </c>
      <c r="AN268" s="7">
        <f t="shared" si="346"/>
        <v>116415.17655238864</v>
      </c>
      <c r="AO268" s="7">
        <f t="shared" si="346"/>
        <v>1889400.5060282969</v>
      </c>
      <c r="AP268" s="7">
        <f t="shared" si="346"/>
        <v>36111548.104739688</v>
      </c>
      <c r="AQ268" s="7">
        <f t="shared" si="346"/>
        <v>141232.51916963933</v>
      </c>
      <c r="AR268" s="7">
        <f t="shared" si="346"/>
        <v>22394224.294205327</v>
      </c>
      <c r="AS268" s="7">
        <f t="shared" si="346"/>
        <v>2588505.1771191969</v>
      </c>
      <c r="AT268" s="7">
        <f t="shared" si="346"/>
        <v>910273.1292436138</v>
      </c>
      <c r="AU268" s="7">
        <f t="shared" si="346"/>
        <v>122556.37148424295</v>
      </c>
      <c r="AV268" s="7">
        <f t="shared" si="346"/>
        <v>173383.24581341475</v>
      </c>
      <c r="AW268" s="7">
        <f t="shared" si="346"/>
        <v>113326.10930388534</v>
      </c>
      <c r="AX268" s="7">
        <f t="shared" si="346"/>
        <v>47703.281238714917</v>
      </c>
      <c r="AY268" s="7">
        <f t="shared" si="346"/>
        <v>265974.37057094387</v>
      </c>
      <c r="AZ268" s="7">
        <f t="shared" si="346"/>
        <v>4416681.1176730767</v>
      </c>
      <c r="BA268" s="7">
        <f t="shared" si="346"/>
        <v>3629246.4744027629</v>
      </c>
      <c r="BB268" s="7">
        <f t="shared" si="346"/>
        <v>4566807.5448047956</v>
      </c>
      <c r="BC268" s="7">
        <f t="shared" si="346"/>
        <v>7987712.0399168432</v>
      </c>
      <c r="BD268" s="7">
        <f t="shared" si="346"/>
        <v>1198427.1223483109</v>
      </c>
      <c r="BE268" s="7">
        <f t="shared" si="346"/>
        <v>596394.15091476298</v>
      </c>
      <c r="BF268" s="7">
        <f t="shared" si="346"/>
        <v>7332782.6731835436</v>
      </c>
      <c r="BG268" s="7">
        <f t="shared" si="346"/>
        <v>472382.2768301249</v>
      </c>
      <c r="BH268" s="7">
        <f t="shared" si="346"/>
        <v>255916.7249330495</v>
      </c>
      <c r="BI268" s="7">
        <f t="shared" si="346"/>
        <v>183319.28432131332</v>
      </c>
      <c r="BJ268" s="7">
        <f t="shared" si="346"/>
        <v>2114205.8510510204</v>
      </c>
      <c r="BK268" s="7">
        <f t="shared" si="346"/>
        <v>6871976.6472460274</v>
      </c>
      <c r="BL268" s="7">
        <f t="shared" si="346"/>
        <v>71218.473062246572</v>
      </c>
      <c r="BM268" s="7">
        <f t="shared" si="346"/>
        <v>229862.60131009194</v>
      </c>
      <c r="BN268" s="7">
        <f t="shared" si="346"/>
        <v>1406884.1922511214</v>
      </c>
      <c r="BO268" s="7">
        <f t="shared" ref="BO268:DZ268" si="347">BO63</f>
        <v>650483.49468742101</v>
      </c>
      <c r="BP268" s="7">
        <f t="shared" si="347"/>
        <v>111805.76450523813</v>
      </c>
      <c r="BQ268" s="7">
        <f t="shared" si="347"/>
        <v>1950049.7299249808</v>
      </c>
      <c r="BR268" s="7">
        <f t="shared" si="347"/>
        <v>1805179.4363691334</v>
      </c>
      <c r="BS268" s="7">
        <f t="shared" si="347"/>
        <v>353849.80800261517</v>
      </c>
      <c r="BT268" s="7">
        <f t="shared" si="347"/>
        <v>168498.38552846209</v>
      </c>
      <c r="BU268" s="7">
        <f t="shared" si="347"/>
        <v>193579.76519629237</v>
      </c>
      <c r="BV268" s="7">
        <f t="shared" si="347"/>
        <v>483243.92996727093</v>
      </c>
      <c r="BW268" s="7">
        <f t="shared" si="347"/>
        <v>710750.34927752439</v>
      </c>
      <c r="BX268" s="7">
        <f t="shared" si="347"/>
        <v>14893.258592761475</v>
      </c>
      <c r="BY268" s="7">
        <f t="shared" si="347"/>
        <v>366617.84996745538</v>
      </c>
      <c r="BZ268" s="7">
        <f t="shared" si="347"/>
        <v>49605.474029286284</v>
      </c>
      <c r="CA268" s="7">
        <f t="shared" si="347"/>
        <v>47513.792449535249</v>
      </c>
      <c r="CB268" s="7">
        <f t="shared" si="347"/>
        <v>29410946.890864365</v>
      </c>
      <c r="CC268" s="7">
        <f t="shared" si="347"/>
        <v>75839.297430233637</v>
      </c>
      <c r="CD268" s="7">
        <f t="shared" si="347"/>
        <v>34941.720792723696</v>
      </c>
      <c r="CE268" s="7">
        <f t="shared" si="347"/>
        <v>115698.55649730792</v>
      </c>
      <c r="CF268" s="7">
        <f t="shared" si="347"/>
        <v>63136.389843586185</v>
      </c>
      <c r="CG268" s="7">
        <f t="shared" si="347"/>
        <v>92021.685705342243</v>
      </c>
      <c r="CH268" s="7">
        <f t="shared" si="347"/>
        <v>42667.63041185023</v>
      </c>
      <c r="CI268" s="7">
        <f t="shared" si="347"/>
        <v>351589.42276014644</v>
      </c>
      <c r="CJ268" s="7">
        <f t="shared" si="347"/>
        <v>516695.00012962311</v>
      </c>
      <c r="CK268" s="7">
        <f t="shared" si="347"/>
        <v>2171433.4205950117</v>
      </c>
      <c r="CL268" s="7">
        <f t="shared" si="347"/>
        <v>663937.7384053031</v>
      </c>
      <c r="CM268" s="7">
        <f t="shared" si="347"/>
        <v>434638.45267461333</v>
      </c>
      <c r="CN268" s="7">
        <f t="shared" si="347"/>
        <v>10153557.997974584</v>
      </c>
      <c r="CO268" s="7">
        <f t="shared" si="347"/>
        <v>5778234.5317615941</v>
      </c>
      <c r="CP268" s="7">
        <f t="shared" si="347"/>
        <v>337930.05245295778</v>
      </c>
      <c r="CQ268" s="7">
        <f t="shared" si="347"/>
        <v>335156.26381010766</v>
      </c>
      <c r="CR268" s="7">
        <f t="shared" si="347"/>
        <v>109121.05429803987</v>
      </c>
      <c r="CS268" s="7">
        <f t="shared" si="347"/>
        <v>111832.4388331091</v>
      </c>
      <c r="CT268" s="7">
        <f t="shared" si="347"/>
        <v>87106.100511083554</v>
      </c>
      <c r="CU268" s="7">
        <f t="shared" si="347"/>
        <v>136027.19423559998</v>
      </c>
      <c r="CV268" s="7">
        <f t="shared" si="347"/>
        <v>27501.467996795142</v>
      </c>
      <c r="CW268" s="7">
        <f t="shared" si="347"/>
        <v>90453.148013626196</v>
      </c>
      <c r="CX268" s="7">
        <f t="shared" si="347"/>
        <v>298336.08415958245</v>
      </c>
      <c r="CY268" s="7">
        <f t="shared" si="347"/>
        <v>46839.134958023918</v>
      </c>
      <c r="CZ268" s="7">
        <f t="shared" si="347"/>
        <v>1268988.2738840403</v>
      </c>
      <c r="DA268" s="7">
        <f t="shared" si="347"/>
        <v>88899.463841677265</v>
      </c>
      <c r="DB268" s="7">
        <f t="shared" si="347"/>
        <v>204925.38687948108</v>
      </c>
      <c r="DC268" s="7">
        <f t="shared" si="347"/>
        <v>141867.51460404476</v>
      </c>
      <c r="DD268" s="7">
        <f t="shared" si="347"/>
        <v>55170.120737076359</v>
      </c>
      <c r="DE268" s="7">
        <f t="shared" si="347"/>
        <v>118170.62258430861</v>
      </c>
      <c r="DF268" s="7">
        <f t="shared" si="347"/>
        <v>10340773.637349613</v>
      </c>
      <c r="DG268" s="7">
        <f t="shared" si="347"/>
        <v>18645.356383697341</v>
      </c>
      <c r="DH268" s="7">
        <f t="shared" si="347"/>
        <v>832939.43828149431</v>
      </c>
      <c r="DI268" s="7">
        <f t="shared" si="347"/>
        <v>1219891.9703453896</v>
      </c>
      <c r="DJ268" s="7">
        <f t="shared" si="347"/>
        <v>273523.0481396981</v>
      </c>
      <c r="DK268" s="7">
        <f t="shared" si="347"/>
        <v>157035.16442900358</v>
      </c>
      <c r="DL268" s="7">
        <f t="shared" si="347"/>
        <v>2184618.160526332</v>
      </c>
      <c r="DM268" s="7">
        <f t="shared" si="347"/>
        <v>208737.53858925926</v>
      </c>
      <c r="DN268" s="7">
        <f t="shared" si="347"/>
        <v>543322.0648110396</v>
      </c>
      <c r="DO268" s="7">
        <f t="shared" si="347"/>
        <v>1401489.906744722</v>
      </c>
      <c r="DP268" s="7">
        <f t="shared" si="347"/>
        <v>100444.61684763762</v>
      </c>
      <c r="DQ268" s="7">
        <f t="shared" si="347"/>
        <v>199614.58443301666</v>
      </c>
      <c r="DR268" s="7">
        <f t="shared" si="347"/>
        <v>552341.90183774778</v>
      </c>
      <c r="DS268" s="7">
        <f t="shared" si="347"/>
        <v>316714.96832061856</v>
      </c>
      <c r="DT268" s="7">
        <f t="shared" si="347"/>
        <v>43815.769370988055</v>
      </c>
      <c r="DU268" s="7">
        <f t="shared" si="347"/>
        <v>157365.67195773509</v>
      </c>
      <c r="DV268" s="7">
        <f t="shared" si="347"/>
        <v>77937.259412792933</v>
      </c>
      <c r="DW268" s="7">
        <f t="shared" si="347"/>
        <v>83941.272353573091</v>
      </c>
      <c r="DX268" s="7">
        <f t="shared" si="347"/>
        <v>62923.717965143587</v>
      </c>
      <c r="DY268" s="7">
        <f t="shared" si="347"/>
        <v>162844.50501824988</v>
      </c>
      <c r="DZ268" s="7">
        <f t="shared" si="347"/>
        <v>411361.0605895617</v>
      </c>
      <c r="EA268" s="7">
        <f t="shared" ref="EA268:FX268" si="348">EA63</f>
        <v>448378.86383408442</v>
      </c>
      <c r="EB268" s="7">
        <f t="shared" si="348"/>
        <v>328183.06782371842</v>
      </c>
      <c r="EC268" s="7">
        <f t="shared" si="348"/>
        <v>209283.88141587467</v>
      </c>
      <c r="ED268" s="7">
        <f t="shared" si="348"/>
        <v>698114.46741002053</v>
      </c>
      <c r="EE268" s="7">
        <f t="shared" si="348"/>
        <v>55622.985677835874</v>
      </c>
      <c r="EF268" s="7">
        <f t="shared" si="348"/>
        <v>506335.96154623933</v>
      </c>
      <c r="EG268" s="7">
        <f t="shared" si="348"/>
        <v>109206.87591766336</v>
      </c>
      <c r="EH268" s="7">
        <f t="shared" si="348"/>
        <v>24828.429320442043</v>
      </c>
      <c r="EI268" s="7">
        <f t="shared" si="348"/>
        <v>5852316.6936435178</v>
      </c>
      <c r="EJ268" s="7">
        <f t="shared" si="348"/>
        <v>4008668.0616480438</v>
      </c>
      <c r="EK268" s="7">
        <f t="shared" si="348"/>
        <v>263798.92151358631</v>
      </c>
      <c r="EL268" s="7">
        <f t="shared" si="348"/>
        <v>230319.53245193633</v>
      </c>
      <c r="EM268" s="7">
        <f t="shared" si="348"/>
        <v>100119.63789246105</v>
      </c>
      <c r="EN268" s="7">
        <f t="shared" si="348"/>
        <v>442342.30301461957</v>
      </c>
      <c r="EO268" s="7">
        <f t="shared" si="348"/>
        <v>86443.462669101937</v>
      </c>
      <c r="EP268" s="7">
        <f t="shared" si="348"/>
        <v>180487.64041185292</v>
      </c>
      <c r="EQ268" s="7">
        <f t="shared" si="348"/>
        <v>1058707.3605789689</v>
      </c>
      <c r="ER268" s="7">
        <f t="shared" si="348"/>
        <v>152896.76155649641</v>
      </c>
      <c r="ES268" s="7">
        <f t="shared" si="348"/>
        <v>50753.025486168393</v>
      </c>
      <c r="ET268" s="7">
        <f t="shared" si="348"/>
        <v>93990.259741966613</v>
      </c>
      <c r="EU268" s="7">
        <f t="shared" si="348"/>
        <v>217544.52054737738</v>
      </c>
      <c r="EV268" s="7">
        <f t="shared" si="348"/>
        <v>9726.2101238866635</v>
      </c>
      <c r="EW268" s="7">
        <f t="shared" si="348"/>
        <v>349173.13566704426</v>
      </c>
      <c r="EX268" s="7">
        <f t="shared" si="348"/>
        <v>56109.185030902372</v>
      </c>
      <c r="EY268" s="7">
        <f t="shared" si="348"/>
        <v>362919.40912833443</v>
      </c>
      <c r="EZ268" s="7">
        <f t="shared" si="348"/>
        <v>89660.421614683728</v>
      </c>
      <c r="FA268" s="7">
        <f t="shared" si="348"/>
        <v>1220111.1472096422</v>
      </c>
      <c r="FB268" s="7">
        <f t="shared" si="348"/>
        <v>221486.46002608477</v>
      </c>
      <c r="FC268" s="7">
        <f t="shared" si="348"/>
        <v>798798.25589044951</v>
      </c>
      <c r="FD268" s="7">
        <f t="shared" si="348"/>
        <v>240522.6166973002</v>
      </c>
      <c r="FE268" s="7">
        <f t="shared" si="348"/>
        <v>71800.549284636698</v>
      </c>
      <c r="FF268" s="7">
        <f t="shared" si="348"/>
        <v>134391.24599275147</v>
      </c>
      <c r="FG268" s="7">
        <f t="shared" si="348"/>
        <v>69308.851577843452</v>
      </c>
      <c r="FH268" s="7">
        <f t="shared" si="348"/>
        <v>64148.68299109293</v>
      </c>
      <c r="FI268" s="7">
        <f t="shared" si="348"/>
        <v>796370.74590884568</v>
      </c>
      <c r="FJ268" s="7">
        <f t="shared" si="348"/>
        <v>613585.11898157059</v>
      </c>
      <c r="FK268" s="7">
        <f t="shared" si="348"/>
        <v>891560.88222473906</v>
      </c>
      <c r="FL268" s="7">
        <f t="shared" si="348"/>
        <v>2041482.6751604192</v>
      </c>
      <c r="FM268" s="7">
        <f t="shared" si="348"/>
        <v>1213878.4908219569</v>
      </c>
      <c r="FN268" s="7">
        <f t="shared" si="348"/>
        <v>7648250.2126730755</v>
      </c>
      <c r="FO268" s="7">
        <f t="shared" si="348"/>
        <v>608189.25574605749</v>
      </c>
      <c r="FP268" s="7">
        <f t="shared" si="348"/>
        <v>990018.95313815936</v>
      </c>
      <c r="FQ268" s="7">
        <f t="shared" si="348"/>
        <v>464000.47199959995</v>
      </c>
      <c r="FR268" s="7">
        <f t="shared" si="348"/>
        <v>103847.77898385741</v>
      </c>
      <c r="FS268" s="7">
        <f t="shared" si="348"/>
        <v>100353.07640671563</v>
      </c>
      <c r="FT268" s="7">
        <f t="shared" si="348"/>
        <v>71064.317603969321</v>
      </c>
      <c r="FU268" s="7">
        <f t="shared" si="348"/>
        <v>421858.44005295518</v>
      </c>
      <c r="FV268" s="7">
        <f t="shared" si="348"/>
        <v>346115.53504769783</v>
      </c>
      <c r="FW268" s="7">
        <f t="shared" si="348"/>
        <v>89584.285534614231</v>
      </c>
      <c r="FX268" s="7">
        <f t="shared" si="348"/>
        <v>42939.399519053339</v>
      </c>
      <c r="FY268" s="7"/>
      <c r="FZ268" s="7"/>
      <c r="GA268" s="43"/>
      <c r="GB268" s="43"/>
      <c r="GC268" s="43"/>
      <c r="GD268" s="43"/>
      <c r="GE268" s="43"/>
      <c r="GF268" s="43"/>
      <c r="GG268" s="7"/>
      <c r="GH268" s="7"/>
      <c r="GI268" s="7"/>
      <c r="GJ268" s="7"/>
      <c r="GK268" s="7"/>
      <c r="GL268" s="7"/>
      <c r="GM268" s="7"/>
    </row>
    <row r="269" spans="1:195" x14ac:dyDescent="0.2">
      <c r="A269" s="6" t="s">
        <v>826</v>
      </c>
      <c r="B269" s="7" t="s">
        <v>827</v>
      </c>
      <c r="C269" s="43">
        <f t="shared" ref="C269:BN269" si="349">ROUND(C268/C47,6)</f>
        <v>3.1259999999999999E-3</v>
      </c>
      <c r="D269" s="43">
        <f t="shared" si="349"/>
        <v>4.5300000000000002E-3</v>
      </c>
      <c r="E269" s="43">
        <f t="shared" si="349"/>
        <v>2.82E-3</v>
      </c>
      <c r="F269" s="43">
        <f t="shared" si="349"/>
        <v>3.2039999999999998E-3</v>
      </c>
      <c r="G269" s="43">
        <f t="shared" si="349"/>
        <v>2.1080000000000001E-3</v>
      </c>
      <c r="H269" s="43">
        <f t="shared" si="349"/>
        <v>4.4770000000000001E-3</v>
      </c>
      <c r="I269" s="43">
        <f t="shared" si="349"/>
        <v>4.4029999999999998E-3</v>
      </c>
      <c r="J269" s="43">
        <f t="shared" si="349"/>
        <v>4.9919999999999999E-3</v>
      </c>
      <c r="K269" s="43">
        <f t="shared" si="349"/>
        <v>3.1359999999999999E-3</v>
      </c>
      <c r="L269" s="43">
        <f t="shared" si="349"/>
        <v>1.738E-3</v>
      </c>
      <c r="M269" s="43">
        <f t="shared" si="349"/>
        <v>2.1810000000000002E-3</v>
      </c>
      <c r="N269" s="43">
        <f t="shared" si="349"/>
        <v>3.3010000000000001E-3</v>
      </c>
      <c r="O269" s="43">
        <f t="shared" si="349"/>
        <v>2.624E-3</v>
      </c>
      <c r="P269" s="43">
        <f t="shared" si="349"/>
        <v>2.751E-3</v>
      </c>
      <c r="Q269" s="43">
        <f t="shared" si="349"/>
        <v>4.4650000000000002E-3</v>
      </c>
      <c r="R269" s="43">
        <f t="shared" si="349"/>
        <v>1.3797E-2</v>
      </c>
      <c r="S269" s="43">
        <f t="shared" si="349"/>
        <v>1.5900000000000001E-3</v>
      </c>
      <c r="T269" s="43">
        <f t="shared" si="349"/>
        <v>3.408E-3</v>
      </c>
      <c r="U269" s="43">
        <f t="shared" si="349"/>
        <v>8.5899999999999995E-4</v>
      </c>
      <c r="V269" s="43">
        <f t="shared" si="349"/>
        <v>4.5719999999999997E-3</v>
      </c>
      <c r="W269" s="43">
        <f t="shared" si="349"/>
        <v>5.3090000000000004E-3</v>
      </c>
      <c r="X269" s="43">
        <f t="shared" si="349"/>
        <v>1.4369999999999999E-3</v>
      </c>
      <c r="Y269" s="43">
        <f t="shared" si="349"/>
        <v>9.4359999999999999E-3</v>
      </c>
      <c r="Z269" s="43">
        <f t="shared" si="349"/>
        <v>4.6379999999999998E-3</v>
      </c>
      <c r="AA269" s="43">
        <f t="shared" si="349"/>
        <v>3.0019999999999999E-3</v>
      </c>
      <c r="AB269" s="43">
        <f t="shared" si="349"/>
        <v>1.8649999999999999E-3</v>
      </c>
      <c r="AC269" s="43">
        <f t="shared" si="349"/>
        <v>1.3810000000000001E-3</v>
      </c>
      <c r="AD269" s="43">
        <f t="shared" si="349"/>
        <v>1.0640000000000001E-3</v>
      </c>
      <c r="AE269" s="43">
        <f t="shared" si="349"/>
        <v>2.8530000000000001E-3</v>
      </c>
      <c r="AF269" s="43">
        <f t="shared" si="349"/>
        <v>1.5770000000000001E-3</v>
      </c>
      <c r="AG269" s="43">
        <f t="shared" si="349"/>
        <v>1.021E-3</v>
      </c>
      <c r="AH269" s="43">
        <f t="shared" si="349"/>
        <v>1.1181E-2</v>
      </c>
      <c r="AI269" s="43">
        <f t="shared" si="349"/>
        <v>8.0619999999999997E-3</v>
      </c>
      <c r="AJ269" s="43">
        <f t="shared" si="349"/>
        <v>1.7589999999999999E-3</v>
      </c>
      <c r="AK269" s="43">
        <f t="shared" si="349"/>
        <v>1.3309999999999999E-3</v>
      </c>
      <c r="AL269" s="43">
        <f t="shared" si="349"/>
        <v>1.6149999999999999E-3</v>
      </c>
      <c r="AM269" s="43">
        <f t="shared" si="349"/>
        <v>2.9559999999999999E-3</v>
      </c>
      <c r="AN269" s="43">
        <f t="shared" si="349"/>
        <v>9.6900000000000003E-4</v>
      </c>
      <c r="AO269" s="43">
        <f t="shared" si="349"/>
        <v>4.4219999999999997E-3</v>
      </c>
      <c r="AP269" s="43">
        <f t="shared" si="349"/>
        <v>1.5950000000000001E-3</v>
      </c>
      <c r="AQ269" s="43">
        <f t="shared" si="349"/>
        <v>1.1969999999999999E-3</v>
      </c>
      <c r="AR269" s="43">
        <f t="shared" si="349"/>
        <v>2.7590000000000002E-3</v>
      </c>
      <c r="AS269" s="43">
        <f t="shared" si="349"/>
        <v>7.94E-4</v>
      </c>
      <c r="AT269" s="43">
        <f t="shared" si="349"/>
        <v>3.3089999999999999E-3</v>
      </c>
      <c r="AU269" s="43">
        <f t="shared" si="349"/>
        <v>2.3149999999999998E-3</v>
      </c>
      <c r="AV269" s="43">
        <f t="shared" si="349"/>
        <v>4.1009999999999996E-3</v>
      </c>
      <c r="AW269" s="43">
        <f t="shared" si="349"/>
        <v>4.0610000000000004E-3</v>
      </c>
      <c r="AX269" s="43">
        <f t="shared" si="349"/>
        <v>1.9369999999999999E-3</v>
      </c>
      <c r="AY269" s="43">
        <f t="shared" si="349"/>
        <v>5.0759999999999998E-3</v>
      </c>
      <c r="AZ269" s="43">
        <f t="shared" si="349"/>
        <v>5.3229999999999996E-3</v>
      </c>
      <c r="BA269" s="43">
        <f t="shared" si="349"/>
        <v>5.7840000000000001E-3</v>
      </c>
      <c r="BB269" s="43">
        <f t="shared" si="349"/>
        <v>2.2429000000000001E-2</v>
      </c>
      <c r="BC269" s="43">
        <f t="shared" si="349"/>
        <v>2.2750000000000001E-3</v>
      </c>
      <c r="BD269" s="43">
        <f t="shared" si="349"/>
        <v>2.529E-3</v>
      </c>
      <c r="BE269" s="43">
        <f t="shared" si="349"/>
        <v>3.9509999999999997E-3</v>
      </c>
      <c r="BF269" s="43">
        <f t="shared" si="349"/>
        <v>3.349E-3</v>
      </c>
      <c r="BG269" s="43">
        <f t="shared" si="349"/>
        <v>1.0333999999999999E-2</v>
      </c>
      <c r="BH269" s="43">
        <f t="shared" si="349"/>
        <v>4.1960000000000001E-3</v>
      </c>
      <c r="BI269" s="43">
        <f t="shared" si="349"/>
        <v>4.0990000000000002E-3</v>
      </c>
      <c r="BJ269" s="43">
        <f t="shared" si="349"/>
        <v>3.0370000000000002E-3</v>
      </c>
      <c r="BK269" s="43">
        <f t="shared" si="349"/>
        <v>5.3340000000000002E-3</v>
      </c>
      <c r="BL269" s="43">
        <f t="shared" si="349"/>
        <v>1.1783E-2</v>
      </c>
      <c r="BM269" s="43">
        <f t="shared" si="349"/>
        <v>6.5770000000000004E-3</v>
      </c>
      <c r="BN269" s="43">
        <f t="shared" si="349"/>
        <v>4.4419999999999998E-3</v>
      </c>
      <c r="BO269" s="43">
        <f t="shared" ref="BO269:DZ269" si="350">ROUND(BO268/BO47,6)</f>
        <v>3.774E-3</v>
      </c>
      <c r="BP269" s="43">
        <f t="shared" si="350"/>
        <v>1.4480000000000001E-3</v>
      </c>
      <c r="BQ269" s="43">
        <f t="shared" si="350"/>
        <v>1.5380000000000001E-3</v>
      </c>
      <c r="BR269" s="43">
        <f t="shared" si="350"/>
        <v>2.7070000000000002E-3</v>
      </c>
      <c r="BS269" s="43">
        <f t="shared" si="350"/>
        <v>6.9899999999999997E-4</v>
      </c>
      <c r="BT269" s="43">
        <f t="shared" si="350"/>
        <v>4.4200000000000001E-4</v>
      </c>
      <c r="BU269" s="43">
        <f t="shared" si="350"/>
        <v>1.572E-3</v>
      </c>
      <c r="BV269" s="43">
        <f t="shared" si="350"/>
        <v>5.8200000000000005E-4</v>
      </c>
      <c r="BW269" s="43">
        <f t="shared" si="350"/>
        <v>9.2400000000000002E-4</v>
      </c>
      <c r="BX269" s="43">
        <f t="shared" si="350"/>
        <v>2.5900000000000001E-4</v>
      </c>
      <c r="BY269" s="43">
        <f t="shared" si="350"/>
        <v>3.339E-3</v>
      </c>
      <c r="BZ269" s="43">
        <f t="shared" si="350"/>
        <v>1.4530000000000001E-3</v>
      </c>
      <c r="CA269" s="43">
        <f t="shared" si="350"/>
        <v>5.8E-4</v>
      </c>
      <c r="CB269" s="43">
        <f t="shared" si="350"/>
        <v>2.5019999999999999E-3</v>
      </c>
      <c r="CC269" s="43">
        <f t="shared" si="350"/>
        <v>3.5569999999999998E-3</v>
      </c>
      <c r="CD269" s="43">
        <f t="shared" si="350"/>
        <v>2.0890000000000001E-3</v>
      </c>
      <c r="CE269" s="43">
        <f t="shared" si="350"/>
        <v>2.823E-3</v>
      </c>
      <c r="CF269" s="43">
        <f t="shared" si="350"/>
        <v>1.8730000000000001E-3</v>
      </c>
      <c r="CG269" s="43">
        <f t="shared" si="350"/>
        <v>3.5590000000000001E-3</v>
      </c>
      <c r="CH269" s="43">
        <f t="shared" si="350"/>
        <v>2.1849999999999999E-3</v>
      </c>
      <c r="CI269" s="43">
        <f t="shared" si="350"/>
        <v>3.1849999999999999E-3</v>
      </c>
      <c r="CJ269" s="43">
        <f t="shared" si="350"/>
        <v>2.31E-3</v>
      </c>
      <c r="CK269" s="43">
        <f t="shared" si="350"/>
        <v>1.604E-3</v>
      </c>
      <c r="CL269" s="43">
        <f t="shared" si="350"/>
        <v>3.2629999999999998E-3</v>
      </c>
      <c r="CM269" s="43">
        <f t="shared" si="350"/>
        <v>2.395E-3</v>
      </c>
      <c r="CN269" s="43">
        <f t="shared" si="350"/>
        <v>2.5739999999999999E-3</v>
      </c>
      <c r="CO269" s="43">
        <f t="shared" si="350"/>
        <v>2.3519999999999999E-3</v>
      </c>
      <c r="CP269" s="43">
        <f t="shared" si="350"/>
        <v>7.1100000000000004E-4</v>
      </c>
      <c r="CQ269" s="43">
        <f t="shared" si="350"/>
        <v>2.4650000000000002E-3</v>
      </c>
      <c r="CR269" s="43">
        <f t="shared" si="350"/>
        <v>1.333E-3</v>
      </c>
      <c r="CS269" s="43">
        <f t="shared" si="350"/>
        <v>2.0579999999999999E-3</v>
      </c>
      <c r="CT269" s="43">
        <f t="shared" si="350"/>
        <v>1.892E-3</v>
      </c>
      <c r="CU269" s="43">
        <f t="shared" si="350"/>
        <v>7.1679999999999999E-3</v>
      </c>
      <c r="CV269" s="43">
        <f t="shared" si="350"/>
        <v>1.111E-3</v>
      </c>
      <c r="CW269" s="43">
        <f t="shared" si="350"/>
        <v>1.33E-3</v>
      </c>
      <c r="CX269" s="43">
        <f t="shared" si="350"/>
        <v>3.3279999999999998E-3</v>
      </c>
      <c r="CY269" s="43">
        <f t="shared" si="350"/>
        <v>6.8659999999999997E-3</v>
      </c>
      <c r="CZ269" s="43">
        <f t="shared" si="350"/>
        <v>5.5209999999999999E-3</v>
      </c>
      <c r="DA269" s="43">
        <f t="shared" si="350"/>
        <v>1.8730000000000001E-3</v>
      </c>
      <c r="DB269" s="43">
        <f t="shared" si="350"/>
        <v>7.4879999999999999E-3</v>
      </c>
      <c r="DC269" s="43">
        <f t="shared" si="350"/>
        <v>2.3960000000000001E-3</v>
      </c>
      <c r="DD269" s="43">
        <f t="shared" si="350"/>
        <v>2.33E-4</v>
      </c>
      <c r="DE269" s="43">
        <f t="shared" si="350"/>
        <v>8.4900000000000004E-4</v>
      </c>
      <c r="DF269" s="43">
        <f t="shared" si="350"/>
        <v>4.9040000000000004E-3</v>
      </c>
      <c r="DG269" s="43">
        <f t="shared" si="350"/>
        <v>3.8499999999999998E-4</v>
      </c>
      <c r="DH269" s="43">
        <f t="shared" si="350"/>
        <v>1.952E-3</v>
      </c>
      <c r="DI269" s="43">
        <f t="shared" si="350"/>
        <v>2.5739999999999999E-3</v>
      </c>
      <c r="DJ269" s="43">
        <f t="shared" si="350"/>
        <v>4.1830000000000001E-3</v>
      </c>
      <c r="DK269" s="43">
        <f t="shared" si="350"/>
        <v>2.977E-3</v>
      </c>
      <c r="DL269" s="43">
        <f t="shared" si="350"/>
        <v>3.3860000000000001E-3</v>
      </c>
      <c r="DM269" s="43">
        <f t="shared" si="350"/>
        <v>8.0700000000000008E-3</v>
      </c>
      <c r="DN269" s="43">
        <f t="shared" si="350"/>
        <v>2.0349999999999999E-3</v>
      </c>
      <c r="DO269" s="43">
        <f t="shared" si="350"/>
        <v>4.5170000000000002E-3</v>
      </c>
      <c r="DP269" s="43">
        <f t="shared" si="350"/>
        <v>3.1900000000000001E-3</v>
      </c>
      <c r="DQ269" s="43">
        <f t="shared" si="350"/>
        <v>8.6700000000000004E-4</v>
      </c>
      <c r="DR269" s="43">
        <f t="shared" si="350"/>
        <v>6.8999999999999999E-3</v>
      </c>
      <c r="DS269" s="43">
        <f t="shared" si="350"/>
        <v>8.0009999999999994E-3</v>
      </c>
      <c r="DT269" s="43">
        <f t="shared" si="350"/>
        <v>3.8779999999999999E-3</v>
      </c>
      <c r="DU269" s="43">
        <f t="shared" si="350"/>
        <v>5.6820000000000004E-3</v>
      </c>
      <c r="DV269" s="43">
        <f t="shared" si="350"/>
        <v>9.0760000000000007E-3</v>
      </c>
      <c r="DW269" s="43">
        <f t="shared" si="350"/>
        <v>4.3239999999999997E-3</v>
      </c>
      <c r="DX269" s="43">
        <f t="shared" si="350"/>
        <v>8.8800000000000001E-4</v>
      </c>
      <c r="DY269" s="43">
        <f t="shared" si="350"/>
        <v>1.281E-3</v>
      </c>
      <c r="DZ269" s="43">
        <f t="shared" si="350"/>
        <v>2.2659999999999998E-3</v>
      </c>
      <c r="EA269" s="43">
        <f t="shared" ref="EA269:FX269" si="351">ROUND(EA268/EA47,6)</f>
        <v>1.1540000000000001E-3</v>
      </c>
      <c r="EB269" s="43">
        <f t="shared" si="351"/>
        <v>4.091E-3</v>
      </c>
      <c r="EC269" s="43">
        <f t="shared" si="351"/>
        <v>5.8329999999999996E-3</v>
      </c>
      <c r="ED269" s="43">
        <f t="shared" si="351"/>
        <v>2.1800000000000001E-4</v>
      </c>
      <c r="EE269" s="43">
        <f t="shared" si="351"/>
        <v>3.3340000000000002E-3</v>
      </c>
      <c r="EF269" s="43">
        <f t="shared" si="351"/>
        <v>5.3429999999999997E-3</v>
      </c>
      <c r="EG269" s="43">
        <f t="shared" si="351"/>
        <v>3.9230000000000003E-3</v>
      </c>
      <c r="EH269" s="43">
        <f t="shared" si="351"/>
        <v>1.761E-3</v>
      </c>
      <c r="EI269" s="43">
        <f t="shared" si="351"/>
        <v>4.8570000000000002E-3</v>
      </c>
      <c r="EJ269" s="43">
        <f t="shared" si="351"/>
        <v>4.744E-3</v>
      </c>
      <c r="EK269" s="43">
        <f t="shared" si="351"/>
        <v>5.53E-4</v>
      </c>
      <c r="EL269" s="43">
        <f t="shared" si="351"/>
        <v>1.0139999999999999E-3</v>
      </c>
      <c r="EM269" s="43">
        <f t="shared" si="351"/>
        <v>1.0139999999999999E-3</v>
      </c>
      <c r="EN269" s="43">
        <f t="shared" si="351"/>
        <v>6.7369999999999999E-3</v>
      </c>
      <c r="EO269" s="43">
        <f t="shared" si="351"/>
        <v>1.864E-3</v>
      </c>
      <c r="EP269" s="43">
        <f t="shared" si="351"/>
        <v>1.3600000000000001E-3</v>
      </c>
      <c r="EQ269" s="43">
        <f t="shared" si="351"/>
        <v>9.3599999999999998E-4</v>
      </c>
      <c r="ER269" s="43">
        <f t="shared" si="351"/>
        <v>1.5790000000000001E-3</v>
      </c>
      <c r="ES269" s="43">
        <f t="shared" si="351"/>
        <v>2.0149999999999999E-3</v>
      </c>
      <c r="ET269" s="43">
        <f t="shared" si="351"/>
        <v>2.9320000000000001E-3</v>
      </c>
      <c r="EU269" s="43">
        <f t="shared" si="351"/>
        <v>5.5300000000000002E-3</v>
      </c>
      <c r="EV269" s="43">
        <f t="shared" si="351"/>
        <v>1.8100000000000001E-4</v>
      </c>
      <c r="EW269" s="43">
        <f t="shared" si="351"/>
        <v>3.8299999999999999E-4</v>
      </c>
      <c r="EX269" s="43">
        <f t="shared" si="351"/>
        <v>1.0709999999999999E-3</v>
      </c>
      <c r="EY269" s="43">
        <f t="shared" si="351"/>
        <v>1.1261999999999999E-2</v>
      </c>
      <c r="EZ269" s="43">
        <f t="shared" si="351"/>
        <v>3.2590000000000002E-3</v>
      </c>
      <c r="FA269" s="43">
        <f t="shared" si="351"/>
        <v>5.0000000000000001E-4</v>
      </c>
      <c r="FB269" s="43">
        <f t="shared" si="351"/>
        <v>5.9199999999999997E-4</v>
      </c>
      <c r="FC269" s="43">
        <f t="shared" si="351"/>
        <v>2.3909999999999999E-3</v>
      </c>
      <c r="FD269" s="43">
        <f t="shared" si="351"/>
        <v>5.0520000000000001E-3</v>
      </c>
      <c r="FE269" s="43">
        <f t="shared" si="351"/>
        <v>2.3449999999999999E-3</v>
      </c>
      <c r="FF269" s="43">
        <f t="shared" si="351"/>
        <v>6.6829999999999997E-3</v>
      </c>
      <c r="FG269" s="43">
        <f t="shared" si="351"/>
        <v>3.5820000000000001E-3</v>
      </c>
      <c r="FH269" s="43">
        <f t="shared" si="351"/>
        <v>1.6149999999999999E-3</v>
      </c>
      <c r="FI269" s="43">
        <f t="shared" si="351"/>
        <v>8.0000000000000004E-4</v>
      </c>
      <c r="FJ269" s="43">
        <f t="shared" si="351"/>
        <v>1.1329999999999999E-3</v>
      </c>
      <c r="FK269" s="43">
        <f t="shared" si="351"/>
        <v>6.9099999999999999E-4</v>
      </c>
      <c r="FL269" s="43">
        <f t="shared" si="351"/>
        <v>1.7290000000000001E-3</v>
      </c>
      <c r="FM269" s="43">
        <f t="shared" si="351"/>
        <v>2.5309999999999998E-3</v>
      </c>
      <c r="FN269" s="43">
        <f t="shared" si="351"/>
        <v>3.8340000000000002E-3</v>
      </c>
      <c r="FO269" s="43">
        <f t="shared" si="351"/>
        <v>4.3399999999999998E-4</v>
      </c>
      <c r="FP269" s="43">
        <f t="shared" si="351"/>
        <v>9.0300000000000005E-4</v>
      </c>
      <c r="FQ269" s="43">
        <f t="shared" si="351"/>
        <v>1.436E-3</v>
      </c>
      <c r="FR269" s="43">
        <f t="shared" si="351"/>
        <v>7.7700000000000002E-4</v>
      </c>
      <c r="FS269" s="43">
        <f t="shared" si="351"/>
        <v>4.46E-4</v>
      </c>
      <c r="FT269" s="43">
        <f>ROUND(FT268/FT47,6)</f>
        <v>2.0000000000000001E-4</v>
      </c>
      <c r="FU269" s="43">
        <f t="shared" si="351"/>
        <v>3.4120000000000001E-3</v>
      </c>
      <c r="FV269" s="43">
        <f t="shared" si="351"/>
        <v>3.0339999999999998E-3</v>
      </c>
      <c r="FW269" s="43">
        <f t="shared" si="351"/>
        <v>4.8719999999999996E-3</v>
      </c>
      <c r="FX269" s="43">
        <f t="shared" si="351"/>
        <v>2.3440000000000002E-3</v>
      </c>
      <c r="FY269" s="7"/>
      <c r="FZ269" s="7"/>
      <c r="GA269" s="43"/>
      <c r="GB269" s="7"/>
      <c r="GC269" s="7"/>
      <c r="GD269" s="7"/>
      <c r="GE269" s="7"/>
      <c r="GF269" s="7"/>
      <c r="GG269" s="7"/>
      <c r="GH269" s="7"/>
      <c r="GI269" s="7"/>
      <c r="GJ269" s="7"/>
      <c r="GK269" s="7"/>
      <c r="GL269" s="7"/>
      <c r="GM269" s="7"/>
    </row>
    <row r="270" spans="1:195" x14ac:dyDescent="0.2">
      <c r="A270" s="7"/>
      <c r="B270" s="7" t="s">
        <v>828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  <c r="EQ270" s="43"/>
      <c r="ER270" s="43"/>
      <c r="ES270" s="43"/>
      <c r="ET270" s="43"/>
      <c r="EU270" s="43"/>
      <c r="EV270" s="43"/>
      <c r="EW270" s="43"/>
      <c r="EX270" s="43"/>
      <c r="EY270" s="43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>
        <f>IF(FT262&gt;0,FT262,FT260)</f>
        <v>3.6700000000000001E-3</v>
      </c>
      <c r="FQ270" s="43"/>
      <c r="FR270" s="43"/>
      <c r="FS270" s="43"/>
      <c r="FT270" s="43"/>
      <c r="FU270" s="43"/>
      <c r="FV270" s="43"/>
      <c r="FW270" s="43"/>
      <c r="FX270" s="43"/>
      <c r="FY270" s="7"/>
      <c r="FZ270" s="7"/>
      <c r="GA270" s="7"/>
      <c r="GB270" s="7"/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</row>
    <row r="271" spans="1:195" x14ac:dyDescent="0.2">
      <c r="A271" s="6" t="s">
        <v>829</v>
      </c>
      <c r="B271" s="7" t="s">
        <v>830</v>
      </c>
      <c r="C271" s="43">
        <f t="shared" ref="C271:BB271" si="352">IF(ROUND(MIN(C269,(C252-C263),(C257-C263)),6)&lt;0,0,(ROUND(MIN(C269,(C252-C263),(C257-C263)),6)))</f>
        <v>0</v>
      </c>
      <c r="D271" s="43">
        <f t="shared" si="352"/>
        <v>0</v>
      </c>
      <c r="E271" s="43">
        <f t="shared" si="352"/>
        <v>0</v>
      </c>
      <c r="F271" s="43">
        <f t="shared" si="352"/>
        <v>0</v>
      </c>
      <c r="G271" s="43">
        <f t="shared" si="352"/>
        <v>0</v>
      </c>
      <c r="H271" s="43">
        <f t="shared" si="352"/>
        <v>0</v>
      </c>
      <c r="I271" s="43">
        <f t="shared" si="352"/>
        <v>0</v>
      </c>
      <c r="J271" s="43">
        <f t="shared" si="352"/>
        <v>0</v>
      </c>
      <c r="K271" s="43">
        <f t="shared" si="352"/>
        <v>0</v>
      </c>
      <c r="L271" s="43">
        <f t="shared" si="352"/>
        <v>0</v>
      </c>
      <c r="M271" s="43">
        <f t="shared" si="352"/>
        <v>0</v>
      </c>
      <c r="N271" s="43">
        <f t="shared" si="352"/>
        <v>0</v>
      </c>
      <c r="O271" s="43">
        <f t="shared" si="352"/>
        <v>0</v>
      </c>
      <c r="P271" s="43">
        <f t="shared" si="352"/>
        <v>0</v>
      </c>
      <c r="Q271" s="43">
        <f t="shared" si="352"/>
        <v>0</v>
      </c>
      <c r="R271" s="43">
        <f t="shared" si="352"/>
        <v>0</v>
      </c>
      <c r="S271" s="43">
        <f t="shared" si="352"/>
        <v>0</v>
      </c>
      <c r="T271" s="43">
        <f t="shared" si="352"/>
        <v>0</v>
      </c>
      <c r="U271" s="43">
        <f t="shared" si="352"/>
        <v>0</v>
      </c>
      <c r="V271" s="43">
        <f t="shared" si="352"/>
        <v>0</v>
      </c>
      <c r="W271" s="43">
        <f t="shared" si="352"/>
        <v>0</v>
      </c>
      <c r="X271" s="43">
        <f t="shared" si="352"/>
        <v>0</v>
      </c>
      <c r="Y271" s="43">
        <f t="shared" si="352"/>
        <v>0</v>
      </c>
      <c r="Z271" s="43">
        <f t="shared" si="352"/>
        <v>0</v>
      </c>
      <c r="AA271" s="43">
        <f t="shared" si="352"/>
        <v>0</v>
      </c>
      <c r="AB271" s="43">
        <f t="shared" si="352"/>
        <v>0</v>
      </c>
      <c r="AC271" s="43">
        <f t="shared" si="352"/>
        <v>0</v>
      </c>
      <c r="AD271" s="43">
        <f t="shared" si="352"/>
        <v>0</v>
      </c>
      <c r="AE271" s="43">
        <f t="shared" si="352"/>
        <v>0</v>
      </c>
      <c r="AF271" s="43">
        <f t="shared" si="352"/>
        <v>0</v>
      </c>
      <c r="AG271" s="43">
        <f t="shared" si="352"/>
        <v>0</v>
      </c>
      <c r="AH271" s="43">
        <f t="shared" si="352"/>
        <v>0</v>
      </c>
      <c r="AI271" s="43">
        <f t="shared" si="352"/>
        <v>0</v>
      </c>
      <c r="AJ271" s="43">
        <f t="shared" si="352"/>
        <v>0</v>
      </c>
      <c r="AK271" s="43">
        <f t="shared" si="352"/>
        <v>0</v>
      </c>
      <c r="AL271" s="43">
        <f t="shared" si="352"/>
        <v>0</v>
      </c>
      <c r="AM271" s="43">
        <f t="shared" si="352"/>
        <v>0</v>
      </c>
      <c r="AN271" s="43">
        <f t="shared" si="352"/>
        <v>0</v>
      </c>
      <c r="AO271" s="43">
        <f t="shared" si="352"/>
        <v>0</v>
      </c>
      <c r="AP271" s="43">
        <f t="shared" si="352"/>
        <v>0</v>
      </c>
      <c r="AQ271" s="43">
        <f t="shared" si="352"/>
        <v>0</v>
      </c>
      <c r="AR271" s="43">
        <f t="shared" si="352"/>
        <v>0</v>
      </c>
      <c r="AS271" s="43">
        <f t="shared" si="352"/>
        <v>0</v>
      </c>
      <c r="AT271" s="43">
        <f t="shared" si="352"/>
        <v>0</v>
      </c>
      <c r="AU271" s="43">
        <f t="shared" si="352"/>
        <v>0</v>
      </c>
      <c r="AV271" s="43">
        <f t="shared" si="352"/>
        <v>0</v>
      </c>
      <c r="AW271" s="43">
        <f t="shared" si="352"/>
        <v>0</v>
      </c>
      <c r="AX271" s="43">
        <f t="shared" si="352"/>
        <v>0</v>
      </c>
      <c r="AY271" s="43">
        <f t="shared" si="352"/>
        <v>0</v>
      </c>
      <c r="AZ271" s="43">
        <f>IF(ROUND(MIN(AZ269,(AZ252-AZ263),(AZ257-AZ263)),6)&lt;0,0,(ROUND(MIN(AZ269,(AZ252-AZ263),(AZ257-AZ263)),6)))</f>
        <v>0</v>
      </c>
      <c r="BA271" s="43">
        <f t="shared" si="352"/>
        <v>0</v>
      </c>
      <c r="BB271" s="43">
        <f t="shared" si="352"/>
        <v>0</v>
      </c>
      <c r="BC271" s="43">
        <f>IF(ROUND(MIN(BC269,(BC252-BC263),(BC257-BC263)),6)&lt;0,0,(ROUND(MIN(BC269,(BC252-BC263),(BC257-BC263)),6)))</f>
        <v>0</v>
      </c>
      <c r="BD271" s="43">
        <f t="shared" ref="BD271:DO271" si="353">IF(ROUND(MIN(BD269,(BD252-BD263),(BD257-BD263)),6)&lt;0,0,(ROUND(MIN(BD269,(BD252-BD263),(BD257-BD263)),6)))</f>
        <v>0</v>
      </c>
      <c r="BE271" s="43">
        <f t="shared" si="353"/>
        <v>0</v>
      </c>
      <c r="BF271" s="43">
        <f t="shared" si="353"/>
        <v>0</v>
      </c>
      <c r="BG271" s="43">
        <f t="shared" si="353"/>
        <v>0</v>
      </c>
      <c r="BH271" s="43">
        <f t="shared" si="353"/>
        <v>0</v>
      </c>
      <c r="BI271" s="43">
        <f t="shared" si="353"/>
        <v>0</v>
      </c>
      <c r="BJ271" s="43">
        <f t="shared" si="353"/>
        <v>0</v>
      </c>
      <c r="BK271" s="43">
        <f t="shared" si="353"/>
        <v>0</v>
      </c>
      <c r="BL271" s="43">
        <f t="shared" si="353"/>
        <v>0</v>
      </c>
      <c r="BM271" s="43">
        <f t="shared" si="353"/>
        <v>0</v>
      </c>
      <c r="BN271" s="43">
        <f t="shared" si="353"/>
        <v>0</v>
      </c>
      <c r="BO271" s="43">
        <f t="shared" si="353"/>
        <v>0</v>
      </c>
      <c r="BP271" s="43">
        <f t="shared" si="353"/>
        <v>0</v>
      </c>
      <c r="BQ271" s="43">
        <f t="shared" si="353"/>
        <v>0</v>
      </c>
      <c r="BR271" s="43">
        <f t="shared" si="353"/>
        <v>0</v>
      </c>
      <c r="BS271" s="43">
        <f t="shared" si="353"/>
        <v>0</v>
      </c>
      <c r="BT271" s="43">
        <f t="shared" si="353"/>
        <v>0</v>
      </c>
      <c r="BU271" s="43">
        <f t="shared" si="353"/>
        <v>0</v>
      </c>
      <c r="BV271" s="43">
        <f t="shared" si="353"/>
        <v>0</v>
      </c>
      <c r="BW271" s="43">
        <f t="shared" si="353"/>
        <v>0</v>
      </c>
      <c r="BX271" s="43">
        <f t="shared" si="353"/>
        <v>0</v>
      </c>
      <c r="BY271" s="43">
        <f t="shared" si="353"/>
        <v>0</v>
      </c>
      <c r="BZ271" s="43">
        <f t="shared" si="353"/>
        <v>0</v>
      </c>
      <c r="CA271" s="43">
        <f t="shared" si="353"/>
        <v>0</v>
      </c>
      <c r="CB271" s="43">
        <f t="shared" si="353"/>
        <v>0</v>
      </c>
      <c r="CC271" s="43">
        <f t="shared" si="353"/>
        <v>0</v>
      </c>
      <c r="CD271" s="43">
        <f t="shared" si="353"/>
        <v>0</v>
      </c>
      <c r="CE271" s="43">
        <f t="shared" si="353"/>
        <v>0</v>
      </c>
      <c r="CF271" s="43">
        <f t="shared" si="353"/>
        <v>0</v>
      </c>
      <c r="CG271" s="43">
        <f t="shared" si="353"/>
        <v>0</v>
      </c>
      <c r="CH271" s="43">
        <f t="shared" si="353"/>
        <v>0</v>
      </c>
      <c r="CI271" s="43">
        <f t="shared" si="353"/>
        <v>0</v>
      </c>
      <c r="CJ271" s="43">
        <f t="shared" si="353"/>
        <v>0</v>
      </c>
      <c r="CK271" s="43">
        <f t="shared" si="353"/>
        <v>0</v>
      </c>
      <c r="CL271" s="43">
        <f t="shared" si="353"/>
        <v>0</v>
      </c>
      <c r="CM271" s="43">
        <f t="shared" si="353"/>
        <v>0</v>
      </c>
      <c r="CN271" s="43">
        <f t="shared" si="353"/>
        <v>0</v>
      </c>
      <c r="CO271" s="43">
        <f t="shared" si="353"/>
        <v>0</v>
      </c>
      <c r="CP271" s="43">
        <f t="shared" si="353"/>
        <v>0</v>
      </c>
      <c r="CQ271" s="43">
        <f t="shared" si="353"/>
        <v>0</v>
      </c>
      <c r="CR271" s="43">
        <f t="shared" si="353"/>
        <v>0</v>
      </c>
      <c r="CS271" s="43">
        <f t="shared" si="353"/>
        <v>0</v>
      </c>
      <c r="CT271" s="43">
        <f t="shared" si="353"/>
        <v>0</v>
      </c>
      <c r="CU271" s="43">
        <f t="shared" si="353"/>
        <v>0</v>
      </c>
      <c r="CV271" s="43">
        <f t="shared" si="353"/>
        <v>0</v>
      </c>
      <c r="CW271" s="43">
        <f t="shared" si="353"/>
        <v>0</v>
      </c>
      <c r="CX271" s="43">
        <f t="shared" si="353"/>
        <v>0</v>
      </c>
      <c r="CY271" s="43">
        <f t="shared" si="353"/>
        <v>0</v>
      </c>
      <c r="CZ271" s="43">
        <f t="shared" si="353"/>
        <v>0</v>
      </c>
      <c r="DA271" s="43">
        <f t="shared" si="353"/>
        <v>0</v>
      </c>
      <c r="DB271" s="43">
        <f t="shared" si="353"/>
        <v>0</v>
      </c>
      <c r="DC271" s="43">
        <f t="shared" si="353"/>
        <v>0</v>
      </c>
      <c r="DD271" s="43">
        <f t="shared" si="353"/>
        <v>0</v>
      </c>
      <c r="DE271" s="43">
        <f t="shared" si="353"/>
        <v>0</v>
      </c>
      <c r="DF271" s="43">
        <f t="shared" si="353"/>
        <v>0</v>
      </c>
      <c r="DG271" s="43">
        <f t="shared" si="353"/>
        <v>0</v>
      </c>
      <c r="DH271" s="43">
        <f t="shared" si="353"/>
        <v>0</v>
      </c>
      <c r="DI271" s="43">
        <f t="shared" si="353"/>
        <v>0</v>
      </c>
      <c r="DJ271" s="43">
        <f t="shared" si="353"/>
        <v>0</v>
      </c>
      <c r="DK271" s="43">
        <f t="shared" si="353"/>
        <v>0</v>
      </c>
      <c r="DL271" s="43">
        <f t="shared" si="353"/>
        <v>0</v>
      </c>
      <c r="DM271" s="43">
        <f t="shared" si="353"/>
        <v>0</v>
      </c>
      <c r="DN271" s="43">
        <f t="shared" si="353"/>
        <v>0</v>
      </c>
      <c r="DO271" s="43">
        <f t="shared" si="353"/>
        <v>0</v>
      </c>
      <c r="DP271" s="43">
        <f t="shared" ref="DP271:FX271" si="354">IF(ROUND(MIN(DP269,(DP252-DP263),(DP257-DP263)),6)&lt;0,0,(ROUND(MIN(DP269,(DP252-DP263),(DP257-DP263)),6)))</f>
        <v>0</v>
      </c>
      <c r="DQ271" s="43">
        <f t="shared" si="354"/>
        <v>0</v>
      </c>
      <c r="DR271" s="43">
        <f t="shared" si="354"/>
        <v>0</v>
      </c>
      <c r="DS271" s="43">
        <f t="shared" si="354"/>
        <v>0</v>
      </c>
      <c r="DT271" s="43">
        <f t="shared" si="354"/>
        <v>0</v>
      </c>
      <c r="DU271" s="43">
        <f t="shared" si="354"/>
        <v>0</v>
      </c>
      <c r="DV271" s="43">
        <f t="shared" si="354"/>
        <v>0</v>
      </c>
      <c r="DW271" s="43">
        <f t="shared" si="354"/>
        <v>0</v>
      </c>
      <c r="DX271" s="43">
        <f t="shared" si="354"/>
        <v>0</v>
      </c>
      <c r="DY271" s="43">
        <f t="shared" si="354"/>
        <v>0</v>
      </c>
      <c r="DZ271" s="43">
        <f t="shared" si="354"/>
        <v>0</v>
      </c>
      <c r="EA271" s="43">
        <f t="shared" si="354"/>
        <v>0</v>
      </c>
      <c r="EB271" s="43">
        <f t="shared" si="354"/>
        <v>0</v>
      </c>
      <c r="EC271" s="43">
        <f t="shared" si="354"/>
        <v>0</v>
      </c>
      <c r="ED271" s="43">
        <f t="shared" si="354"/>
        <v>0</v>
      </c>
      <c r="EE271" s="43">
        <f t="shared" si="354"/>
        <v>0</v>
      </c>
      <c r="EF271" s="43">
        <f t="shared" si="354"/>
        <v>0</v>
      </c>
      <c r="EG271" s="43">
        <f t="shared" si="354"/>
        <v>0</v>
      </c>
      <c r="EH271" s="43">
        <f t="shared" si="354"/>
        <v>0</v>
      </c>
      <c r="EI271" s="43">
        <f t="shared" si="354"/>
        <v>0</v>
      </c>
      <c r="EJ271" s="43">
        <f t="shared" si="354"/>
        <v>0</v>
      </c>
      <c r="EK271" s="43">
        <f t="shared" si="354"/>
        <v>0</v>
      </c>
      <c r="EL271" s="43">
        <f t="shared" si="354"/>
        <v>0</v>
      </c>
      <c r="EM271" s="43">
        <f t="shared" si="354"/>
        <v>0</v>
      </c>
      <c r="EN271" s="43">
        <f t="shared" si="354"/>
        <v>0</v>
      </c>
      <c r="EO271" s="43">
        <f t="shared" si="354"/>
        <v>0</v>
      </c>
      <c r="EP271" s="43">
        <f t="shared" si="354"/>
        <v>0</v>
      </c>
      <c r="EQ271" s="43">
        <f t="shared" si="354"/>
        <v>0</v>
      </c>
      <c r="ER271" s="43">
        <f t="shared" si="354"/>
        <v>0</v>
      </c>
      <c r="ES271" s="43">
        <f t="shared" si="354"/>
        <v>0</v>
      </c>
      <c r="ET271" s="43">
        <f t="shared" si="354"/>
        <v>0</v>
      </c>
      <c r="EU271" s="43">
        <f t="shared" si="354"/>
        <v>0</v>
      </c>
      <c r="EV271" s="43">
        <f t="shared" si="354"/>
        <v>0</v>
      </c>
      <c r="EW271" s="43">
        <f t="shared" si="354"/>
        <v>0</v>
      </c>
      <c r="EX271" s="43">
        <f t="shared" si="354"/>
        <v>0</v>
      </c>
      <c r="EY271" s="43">
        <f t="shared" si="354"/>
        <v>0</v>
      </c>
      <c r="EZ271" s="43">
        <f t="shared" si="354"/>
        <v>0</v>
      </c>
      <c r="FA271" s="43">
        <f t="shared" si="354"/>
        <v>0</v>
      </c>
      <c r="FB271" s="43">
        <f t="shared" si="354"/>
        <v>0</v>
      </c>
      <c r="FC271" s="43">
        <f t="shared" si="354"/>
        <v>0</v>
      </c>
      <c r="FD271" s="43">
        <f t="shared" si="354"/>
        <v>0</v>
      </c>
      <c r="FE271" s="43">
        <f t="shared" si="354"/>
        <v>0</v>
      </c>
      <c r="FF271" s="43">
        <f t="shared" si="354"/>
        <v>0</v>
      </c>
      <c r="FG271" s="43">
        <f t="shared" si="354"/>
        <v>0</v>
      </c>
      <c r="FH271" s="43">
        <f t="shared" si="354"/>
        <v>0</v>
      </c>
      <c r="FI271" s="43">
        <f t="shared" si="354"/>
        <v>0</v>
      </c>
      <c r="FJ271" s="43">
        <f t="shared" si="354"/>
        <v>0</v>
      </c>
      <c r="FK271" s="43">
        <f t="shared" si="354"/>
        <v>0</v>
      </c>
      <c r="FL271" s="43">
        <f t="shared" si="354"/>
        <v>0</v>
      </c>
      <c r="FM271" s="43">
        <f t="shared" si="354"/>
        <v>0</v>
      </c>
      <c r="FN271" s="43">
        <f t="shared" si="354"/>
        <v>0</v>
      </c>
      <c r="FO271" s="43">
        <f t="shared" si="354"/>
        <v>0</v>
      </c>
      <c r="FP271" s="43">
        <f t="shared" si="354"/>
        <v>0</v>
      </c>
      <c r="FQ271" s="43">
        <f t="shared" si="354"/>
        <v>0</v>
      </c>
      <c r="FR271" s="43">
        <f t="shared" si="354"/>
        <v>0</v>
      </c>
      <c r="FS271" s="43">
        <f t="shared" si="354"/>
        <v>0</v>
      </c>
      <c r="FT271" s="43">
        <f t="shared" si="354"/>
        <v>2.0000000000000001E-4</v>
      </c>
      <c r="FU271" s="43">
        <f t="shared" si="354"/>
        <v>0</v>
      </c>
      <c r="FV271" s="43">
        <f t="shared" si="354"/>
        <v>0</v>
      </c>
      <c r="FW271" s="43">
        <f t="shared" si="354"/>
        <v>0</v>
      </c>
      <c r="FX271" s="43">
        <f t="shared" si="354"/>
        <v>0</v>
      </c>
      <c r="FY271" s="43"/>
      <c r="FZ271" s="43">
        <f>SUM(C271:FX271)</f>
        <v>2.0000000000000001E-4</v>
      </c>
      <c r="GA271" s="7"/>
      <c r="GB271" s="7"/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</row>
    <row r="272" spans="1:195" x14ac:dyDescent="0.2">
      <c r="A272" s="7"/>
      <c r="B272" s="7" t="s">
        <v>831</v>
      </c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  <c r="EQ272" s="43"/>
      <c r="ER272" s="43"/>
      <c r="ES272" s="43"/>
      <c r="ET272" s="43"/>
      <c r="EU272" s="43"/>
      <c r="EV272" s="43"/>
      <c r="EW272" s="43"/>
      <c r="EX272" s="43"/>
      <c r="EY272" s="43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7"/>
      <c r="GB272" s="7"/>
      <c r="GC272" s="7"/>
      <c r="GD272" s="7"/>
      <c r="GE272" s="7"/>
      <c r="GF272" s="7"/>
      <c r="GG272" s="7"/>
      <c r="GH272" s="7"/>
      <c r="GI272" s="7"/>
      <c r="GJ272" s="7"/>
      <c r="GK272" s="7"/>
      <c r="GL272" s="7"/>
      <c r="GM272" s="7"/>
    </row>
    <row r="273" spans="1:195" x14ac:dyDescent="0.2">
      <c r="A273" s="7"/>
      <c r="B273" s="7" t="s">
        <v>832</v>
      </c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  <c r="EQ273" s="43"/>
      <c r="ER273" s="43"/>
      <c r="ES273" s="43"/>
      <c r="ET273" s="43"/>
      <c r="EU273" s="43"/>
      <c r="EV273" s="43"/>
      <c r="EW273" s="43"/>
      <c r="EX273" s="43"/>
      <c r="EY273" s="43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43"/>
      <c r="FZ273" s="43"/>
      <c r="GA273" s="7"/>
      <c r="GB273" s="43"/>
      <c r="GC273" s="43"/>
      <c r="GD273" s="43"/>
      <c r="GE273" s="43"/>
      <c r="GF273" s="43"/>
      <c r="GG273" s="7"/>
      <c r="GH273" s="7"/>
      <c r="GI273" s="7"/>
      <c r="GJ273" s="7"/>
      <c r="GK273" s="7"/>
      <c r="GL273" s="7"/>
      <c r="GM273" s="7"/>
    </row>
    <row r="274" spans="1:195" x14ac:dyDescent="0.2">
      <c r="A274" s="6" t="s">
        <v>833</v>
      </c>
      <c r="B274" s="7" t="s">
        <v>834</v>
      </c>
      <c r="C274" s="43">
        <v>0</v>
      </c>
      <c r="D274" s="43">
        <v>0</v>
      </c>
      <c r="E274" s="43">
        <v>0</v>
      </c>
      <c r="F274" s="43">
        <v>0</v>
      </c>
      <c r="G274" s="43">
        <v>0</v>
      </c>
      <c r="H274" s="43">
        <v>0</v>
      </c>
      <c r="I274" s="43">
        <v>0</v>
      </c>
      <c r="J274" s="43">
        <v>0</v>
      </c>
      <c r="K274" s="43">
        <v>0</v>
      </c>
      <c r="L274" s="43">
        <v>0</v>
      </c>
      <c r="M274" s="43">
        <v>0</v>
      </c>
      <c r="N274" s="43">
        <v>0</v>
      </c>
      <c r="O274" s="43">
        <v>0</v>
      </c>
      <c r="P274" s="43">
        <v>0</v>
      </c>
      <c r="Q274" s="43">
        <v>0</v>
      </c>
      <c r="R274" s="43">
        <v>0</v>
      </c>
      <c r="S274" s="43">
        <v>0</v>
      </c>
      <c r="T274" s="43">
        <v>0</v>
      </c>
      <c r="U274" s="43">
        <v>0</v>
      </c>
      <c r="V274" s="43">
        <v>0</v>
      </c>
      <c r="W274" s="43">
        <v>0</v>
      </c>
      <c r="X274" s="43">
        <v>0</v>
      </c>
      <c r="Y274" s="43">
        <v>0</v>
      </c>
      <c r="Z274" s="43">
        <v>0</v>
      </c>
      <c r="AA274" s="43">
        <v>0</v>
      </c>
      <c r="AB274" s="43">
        <v>0</v>
      </c>
      <c r="AC274" s="43">
        <v>0</v>
      </c>
      <c r="AD274" s="43">
        <v>0</v>
      </c>
      <c r="AE274" s="43">
        <v>0</v>
      </c>
      <c r="AF274" s="43">
        <v>0</v>
      </c>
      <c r="AG274" s="43">
        <v>0</v>
      </c>
      <c r="AH274" s="43">
        <v>0</v>
      </c>
      <c r="AI274" s="43">
        <v>0</v>
      </c>
      <c r="AJ274" s="43">
        <v>0</v>
      </c>
      <c r="AK274" s="43">
        <v>0</v>
      </c>
      <c r="AL274" s="43">
        <v>0</v>
      </c>
      <c r="AM274" s="43">
        <v>0</v>
      </c>
      <c r="AN274" s="43">
        <v>0</v>
      </c>
      <c r="AO274" s="43">
        <v>0</v>
      </c>
      <c r="AP274" s="43">
        <v>0</v>
      </c>
      <c r="AQ274" s="43">
        <v>0</v>
      </c>
      <c r="AR274" s="43">
        <v>0</v>
      </c>
      <c r="AS274" s="43">
        <v>0</v>
      </c>
      <c r="AT274" s="43">
        <v>0</v>
      </c>
      <c r="AU274" s="43">
        <v>0</v>
      </c>
      <c r="AV274" s="43">
        <v>0</v>
      </c>
      <c r="AW274" s="43">
        <v>0</v>
      </c>
      <c r="AX274" s="43">
        <v>0</v>
      </c>
      <c r="AY274" s="43">
        <v>0</v>
      </c>
      <c r="AZ274" s="43">
        <v>0</v>
      </c>
      <c r="BA274" s="43">
        <v>0</v>
      </c>
      <c r="BB274" s="43">
        <v>0</v>
      </c>
      <c r="BC274" s="43">
        <v>0</v>
      </c>
      <c r="BD274" s="43">
        <v>0</v>
      </c>
      <c r="BE274" s="43">
        <v>0</v>
      </c>
      <c r="BF274" s="43">
        <v>0</v>
      </c>
      <c r="BG274" s="43">
        <v>0</v>
      </c>
      <c r="BH274" s="43">
        <v>0</v>
      </c>
      <c r="BI274" s="43">
        <v>0</v>
      </c>
      <c r="BJ274" s="43">
        <v>0</v>
      </c>
      <c r="BK274" s="43">
        <v>0</v>
      </c>
      <c r="BL274" s="43">
        <v>0</v>
      </c>
      <c r="BM274" s="43">
        <v>0</v>
      </c>
      <c r="BN274" s="43">
        <v>0</v>
      </c>
      <c r="BO274" s="43">
        <v>0</v>
      </c>
      <c r="BP274" s="43">
        <v>0</v>
      </c>
      <c r="BQ274" s="43">
        <v>0</v>
      </c>
      <c r="BR274" s="43">
        <v>0</v>
      </c>
      <c r="BS274" s="43">
        <v>0</v>
      </c>
      <c r="BT274" s="43">
        <v>0</v>
      </c>
      <c r="BU274" s="43">
        <v>0</v>
      </c>
      <c r="BV274" s="43">
        <v>0</v>
      </c>
      <c r="BW274" s="43">
        <v>0</v>
      </c>
      <c r="BX274" s="43">
        <v>0</v>
      </c>
      <c r="BY274" s="43">
        <v>0</v>
      </c>
      <c r="BZ274" s="43">
        <v>0</v>
      </c>
      <c r="CA274" s="43">
        <v>0</v>
      </c>
      <c r="CB274" s="43">
        <v>0</v>
      </c>
      <c r="CC274" s="43">
        <v>0</v>
      </c>
      <c r="CD274" s="43">
        <v>0</v>
      </c>
      <c r="CE274" s="43">
        <v>0</v>
      </c>
      <c r="CF274" s="43">
        <v>0</v>
      </c>
      <c r="CG274" s="43">
        <v>0</v>
      </c>
      <c r="CH274" s="43">
        <v>0</v>
      </c>
      <c r="CI274" s="43">
        <v>0</v>
      </c>
      <c r="CJ274" s="43">
        <v>0</v>
      </c>
      <c r="CK274" s="43">
        <v>0</v>
      </c>
      <c r="CL274" s="43">
        <v>0</v>
      </c>
      <c r="CM274" s="43">
        <v>0</v>
      </c>
      <c r="CN274" s="43">
        <v>0</v>
      </c>
      <c r="CO274" s="43">
        <v>0</v>
      </c>
      <c r="CP274" s="43">
        <v>0</v>
      </c>
      <c r="CQ274" s="43">
        <v>0</v>
      </c>
      <c r="CR274" s="43">
        <v>0</v>
      </c>
      <c r="CS274" s="43">
        <v>0</v>
      </c>
      <c r="CT274" s="43">
        <v>0</v>
      </c>
      <c r="CU274" s="43">
        <v>0</v>
      </c>
      <c r="CV274" s="43">
        <v>0</v>
      </c>
      <c r="CW274" s="43">
        <v>0</v>
      </c>
      <c r="CX274" s="43">
        <v>0</v>
      </c>
      <c r="CY274" s="43">
        <v>0</v>
      </c>
      <c r="CZ274" s="43">
        <v>0</v>
      </c>
      <c r="DA274" s="43">
        <v>0</v>
      </c>
      <c r="DB274" s="43">
        <v>0</v>
      </c>
      <c r="DC274" s="43">
        <v>0</v>
      </c>
      <c r="DD274" s="43">
        <v>0</v>
      </c>
      <c r="DE274" s="43">
        <v>0</v>
      </c>
      <c r="DF274" s="43">
        <v>0</v>
      </c>
      <c r="DG274" s="43">
        <v>0</v>
      </c>
      <c r="DH274" s="43">
        <v>0</v>
      </c>
      <c r="DI274" s="43">
        <v>0</v>
      </c>
      <c r="DJ274" s="43">
        <v>0</v>
      </c>
      <c r="DK274" s="43">
        <v>0</v>
      </c>
      <c r="DL274" s="43">
        <v>0</v>
      </c>
      <c r="DM274" s="43">
        <v>0</v>
      </c>
      <c r="DN274" s="43">
        <v>0</v>
      </c>
      <c r="DO274" s="43">
        <v>0</v>
      </c>
      <c r="DP274" s="43">
        <v>0</v>
      </c>
      <c r="DQ274" s="43">
        <v>0</v>
      </c>
      <c r="DR274" s="43">
        <v>0</v>
      </c>
      <c r="DS274" s="43">
        <v>0</v>
      </c>
      <c r="DT274" s="43">
        <v>0</v>
      </c>
      <c r="DU274" s="43">
        <v>0</v>
      </c>
      <c r="DV274" s="43">
        <v>0</v>
      </c>
      <c r="DW274" s="43">
        <v>0</v>
      </c>
      <c r="DX274" s="43">
        <v>0</v>
      </c>
      <c r="DY274" s="43">
        <v>0</v>
      </c>
      <c r="DZ274" s="43">
        <v>0</v>
      </c>
      <c r="EA274" s="43">
        <v>0</v>
      </c>
      <c r="EB274" s="43">
        <v>0</v>
      </c>
      <c r="EC274" s="43">
        <v>0</v>
      </c>
      <c r="ED274" s="43">
        <v>0</v>
      </c>
      <c r="EE274" s="43">
        <v>0</v>
      </c>
      <c r="EF274" s="43">
        <v>0</v>
      </c>
      <c r="EG274" s="43">
        <v>0</v>
      </c>
      <c r="EH274" s="43">
        <v>0</v>
      </c>
      <c r="EI274" s="43">
        <v>0</v>
      </c>
      <c r="EJ274" s="43">
        <v>0</v>
      </c>
      <c r="EK274" s="43">
        <v>0</v>
      </c>
      <c r="EL274" s="43">
        <v>0</v>
      </c>
      <c r="EM274" s="43">
        <v>0</v>
      </c>
      <c r="EN274" s="43">
        <v>0</v>
      </c>
      <c r="EO274" s="43">
        <v>0</v>
      </c>
      <c r="EP274" s="43">
        <v>0</v>
      </c>
      <c r="EQ274" s="43">
        <v>0</v>
      </c>
      <c r="ER274" s="43">
        <v>0</v>
      </c>
      <c r="ES274" s="43">
        <v>0</v>
      </c>
      <c r="ET274" s="43">
        <v>0</v>
      </c>
      <c r="EU274" s="43">
        <v>0</v>
      </c>
      <c r="EV274" s="43">
        <v>0</v>
      </c>
      <c r="EW274" s="43">
        <v>0</v>
      </c>
      <c r="EX274" s="43">
        <v>0</v>
      </c>
      <c r="EY274" s="43">
        <v>0</v>
      </c>
      <c r="EZ274" s="43">
        <v>0</v>
      </c>
      <c r="FA274" s="43">
        <v>0</v>
      </c>
      <c r="FB274" s="43">
        <v>0</v>
      </c>
      <c r="FC274" s="43">
        <v>0</v>
      </c>
      <c r="FD274" s="43">
        <v>0</v>
      </c>
      <c r="FE274" s="43">
        <v>0</v>
      </c>
      <c r="FF274" s="43">
        <v>0</v>
      </c>
      <c r="FG274" s="43">
        <v>0</v>
      </c>
      <c r="FH274" s="43">
        <v>0</v>
      </c>
      <c r="FI274" s="43">
        <v>0</v>
      </c>
      <c r="FJ274" s="43">
        <v>0</v>
      </c>
      <c r="FK274" s="43">
        <v>0</v>
      </c>
      <c r="FL274" s="43">
        <v>0</v>
      </c>
      <c r="FM274" s="43">
        <v>0</v>
      </c>
      <c r="FN274" s="43">
        <v>0</v>
      </c>
      <c r="FO274" s="43">
        <v>0</v>
      </c>
      <c r="FP274" s="43">
        <v>0</v>
      </c>
      <c r="FQ274" s="43">
        <v>0</v>
      </c>
      <c r="FR274" s="43">
        <v>0</v>
      </c>
      <c r="FS274" s="43">
        <v>0</v>
      </c>
      <c r="FT274" s="43">
        <v>0</v>
      </c>
      <c r="FU274" s="43">
        <v>0</v>
      </c>
      <c r="FV274" s="43">
        <v>0</v>
      </c>
      <c r="FW274" s="43">
        <v>0</v>
      </c>
      <c r="FX274" s="43">
        <v>0</v>
      </c>
      <c r="FY274" s="43"/>
      <c r="FZ274" s="43"/>
      <c r="GA274" s="7"/>
      <c r="GB274" s="43"/>
      <c r="GC274" s="43"/>
      <c r="GD274" s="43"/>
      <c r="GE274" s="43"/>
      <c r="GF274" s="43"/>
      <c r="GG274" s="7"/>
      <c r="GH274" s="7"/>
      <c r="GI274" s="7"/>
      <c r="GJ274" s="7"/>
      <c r="GK274" s="7"/>
      <c r="GL274" s="7"/>
      <c r="GM274" s="7"/>
    </row>
    <row r="275" spans="1:195" x14ac:dyDescent="0.2">
      <c r="A275" s="6" t="s">
        <v>835</v>
      </c>
      <c r="B275" s="7" t="s">
        <v>836</v>
      </c>
      <c r="C275" s="43">
        <f t="shared" ref="C275:BN275" si="355">IF(C262&gt;0,C274,C271)</f>
        <v>0</v>
      </c>
      <c r="D275" s="43">
        <f t="shared" si="355"/>
        <v>0</v>
      </c>
      <c r="E275" s="43">
        <f t="shared" si="355"/>
        <v>0</v>
      </c>
      <c r="F275" s="43">
        <f t="shared" si="355"/>
        <v>0</v>
      </c>
      <c r="G275" s="43">
        <f t="shared" si="355"/>
        <v>0</v>
      </c>
      <c r="H275" s="43">
        <f t="shared" si="355"/>
        <v>0</v>
      </c>
      <c r="I275" s="43">
        <f t="shared" si="355"/>
        <v>0</v>
      </c>
      <c r="J275" s="43">
        <f t="shared" si="355"/>
        <v>0</v>
      </c>
      <c r="K275" s="43">
        <f t="shared" si="355"/>
        <v>0</v>
      </c>
      <c r="L275" s="43">
        <f t="shared" si="355"/>
        <v>0</v>
      </c>
      <c r="M275" s="43">
        <f t="shared" si="355"/>
        <v>0</v>
      </c>
      <c r="N275" s="43">
        <f t="shared" si="355"/>
        <v>0</v>
      </c>
      <c r="O275" s="43">
        <f t="shared" si="355"/>
        <v>0</v>
      </c>
      <c r="P275" s="43">
        <f t="shared" si="355"/>
        <v>0</v>
      </c>
      <c r="Q275" s="43">
        <f t="shared" si="355"/>
        <v>0</v>
      </c>
      <c r="R275" s="43">
        <f t="shared" si="355"/>
        <v>0</v>
      </c>
      <c r="S275" s="43">
        <f t="shared" si="355"/>
        <v>0</v>
      </c>
      <c r="T275" s="43">
        <f t="shared" si="355"/>
        <v>0</v>
      </c>
      <c r="U275" s="43">
        <f t="shared" si="355"/>
        <v>0</v>
      </c>
      <c r="V275" s="43">
        <f t="shared" si="355"/>
        <v>0</v>
      </c>
      <c r="W275" s="43">
        <f t="shared" si="355"/>
        <v>0</v>
      </c>
      <c r="X275" s="43">
        <f t="shared" si="355"/>
        <v>0</v>
      </c>
      <c r="Y275" s="43">
        <f t="shared" si="355"/>
        <v>0</v>
      </c>
      <c r="Z275" s="43">
        <f t="shared" si="355"/>
        <v>0</v>
      </c>
      <c r="AA275" s="43">
        <f t="shared" si="355"/>
        <v>0</v>
      </c>
      <c r="AB275" s="43">
        <f t="shared" si="355"/>
        <v>0</v>
      </c>
      <c r="AC275" s="43">
        <f t="shared" si="355"/>
        <v>0</v>
      </c>
      <c r="AD275" s="43">
        <f t="shared" si="355"/>
        <v>0</v>
      </c>
      <c r="AE275" s="43">
        <f t="shared" si="355"/>
        <v>0</v>
      </c>
      <c r="AF275" s="43">
        <f t="shared" si="355"/>
        <v>0</v>
      </c>
      <c r="AG275" s="43">
        <f t="shared" si="355"/>
        <v>0</v>
      </c>
      <c r="AH275" s="43">
        <f t="shared" si="355"/>
        <v>0</v>
      </c>
      <c r="AI275" s="43">
        <f t="shared" si="355"/>
        <v>0</v>
      </c>
      <c r="AJ275" s="43">
        <f t="shared" si="355"/>
        <v>0</v>
      </c>
      <c r="AK275" s="43">
        <f t="shared" si="355"/>
        <v>0</v>
      </c>
      <c r="AL275" s="43">
        <f t="shared" si="355"/>
        <v>0</v>
      </c>
      <c r="AM275" s="43">
        <f t="shared" si="355"/>
        <v>0</v>
      </c>
      <c r="AN275" s="43">
        <f t="shared" si="355"/>
        <v>0</v>
      </c>
      <c r="AO275" s="43">
        <f t="shared" si="355"/>
        <v>0</v>
      </c>
      <c r="AP275" s="43">
        <f t="shared" si="355"/>
        <v>0</v>
      </c>
      <c r="AQ275" s="43">
        <f t="shared" si="355"/>
        <v>0</v>
      </c>
      <c r="AR275" s="43">
        <f t="shared" si="355"/>
        <v>0</v>
      </c>
      <c r="AS275" s="43">
        <f t="shared" si="355"/>
        <v>0</v>
      </c>
      <c r="AT275" s="43">
        <f t="shared" si="355"/>
        <v>0</v>
      </c>
      <c r="AU275" s="43">
        <f t="shared" si="355"/>
        <v>0</v>
      </c>
      <c r="AV275" s="43">
        <f t="shared" si="355"/>
        <v>0</v>
      </c>
      <c r="AW275" s="43">
        <f t="shared" si="355"/>
        <v>0</v>
      </c>
      <c r="AX275" s="43">
        <f t="shared" si="355"/>
        <v>0</v>
      </c>
      <c r="AY275" s="43">
        <f t="shared" si="355"/>
        <v>0</v>
      </c>
      <c r="AZ275" s="43">
        <f t="shared" si="355"/>
        <v>0</v>
      </c>
      <c r="BA275" s="43">
        <f t="shared" si="355"/>
        <v>0</v>
      </c>
      <c r="BB275" s="43">
        <f t="shared" si="355"/>
        <v>0</v>
      </c>
      <c r="BC275" s="43">
        <f t="shared" si="355"/>
        <v>0</v>
      </c>
      <c r="BD275" s="43">
        <f t="shared" si="355"/>
        <v>0</v>
      </c>
      <c r="BE275" s="43">
        <f t="shared" si="355"/>
        <v>0</v>
      </c>
      <c r="BF275" s="43">
        <f t="shared" si="355"/>
        <v>0</v>
      </c>
      <c r="BG275" s="43">
        <f t="shared" si="355"/>
        <v>0</v>
      </c>
      <c r="BH275" s="43">
        <f t="shared" si="355"/>
        <v>0</v>
      </c>
      <c r="BI275" s="43">
        <f t="shared" si="355"/>
        <v>0</v>
      </c>
      <c r="BJ275" s="43">
        <f t="shared" si="355"/>
        <v>0</v>
      </c>
      <c r="BK275" s="43">
        <f t="shared" si="355"/>
        <v>0</v>
      </c>
      <c r="BL275" s="43">
        <f t="shared" si="355"/>
        <v>0</v>
      </c>
      <c r="BM275" s="43">
        <f t="shared" si="355"/>
        <v>0</v>
      </c>
      <c r="BN275" s="43">
        <f t="shared" si="355"/>
        <v>0</v>
      </c>
      <c r="BO275" s="43">
        <f t="shared" ref="BO275:DZ275" si="356">IF(BO262&gt;0,BO274,BO271)</f>
        <v>0</v>
      </c>
      <c r="BP275" s="43">
        <f t="shared" si="356"/>
        <v>0</v>
      </c>
      <c r="BQ275" s="43">
        <f t="shared" si="356"/>
        <v>0</v>
      </c>
      <c r="BR275" s="43">
        <f t="shared" si="356"/>
        <v>0</v>
      </c>
      <c r="BS275" s="43">
        <f t="shared" si="356"/>
        <v>0</v>
      </c>
      <c r="BT275" s="43">
        <f t="shared" si="356"/>
        <v>0</v>
      </c>
      <c r="BU275" s="43">
        <f t="shared" si="356"/>
        <v>0</v>
      </c>
      <c r="BV275" s="43">
        <f t="shared" si="356"/>
        <v>0</v>
      </c>
      <c r="BW275" s="43">
        <f t="shared" si="356"/>
        <v>0</v>
      </c>
      <c r="BX275" s="43">
        <f t="shared" si="356"/>
        <v>0</v>
      </c>
      <c r="BY275" s="43">
        <f t="shared" si="356"/>
        <v>0</v>
      </c>
      <c r="BZ275" s="43">
        <f t="shared" si="356"/>
        <v>0</v>
      </c>
      <c r="CA275" s="43">
        <f t="shared" si="356"/>
        <v>0</v>
      </c>
      <c r="CB275" s="43">
        <f t="shared" si="356"/>
        <v>0</v>
      </c>
      <c r="CC275" s="43">
        <f t="shared" si="356"/>
        <v>0</v>
      </c>
      <c r="CD275" s="43">
        <f t="shared" si="356"/>
        <v>0</v>
      </c>
      <c r="CE275" s="43">
        <f t="shared" si="356"/>
        <v>0</v>
      </c>
      <c r="CF275" s="43">
        <f t="shared" si="356"/>
        <v>0</v>
      </c>
      <c r="CG275" s="43">
        <f t="shared" si="356"/>
        <v>0</v>
      </c>
      <c r="CH275" s="43">
        <f t="shared" si="356"/>
        <v>0</v>
      </c>
      <c r="CI275" s="43">
        <f t="shared" si="356"/>
        <v>0</v>
      </c>
      <c r="CJ275" s="43">
        <f t="shared" si="356"/>
        <v>0</v>
      </c>
      <c r="CK275" s="43">
        <f t="shared" si="356"/>
        <v>0</v>
      </c>
      <c r="CL275" s="43">
        <f t="shared" si="356"/>
        <v>0</v>
      </c>
      <c r="CM275" s="43">
        <f t="shared" si="356"/>
        <v>0</v>
      </c>
      <c r="CN275" s="43">
        <f t="shared" si="356"/>
        <v>0</v>
      </c>
      <c r="CO275" s="43">
        <f t="shared" si="356"/>
        <v>0</v>
      </c>
      <c r="CP275" s="43">
        <f t="shared" si="356"/>
        <v>0</v>
      </c>
      <c r="CQ275" s="43">
        <f t="shared" si="356"/>
        <v>0</v>
      </c>
      <c r="CR275" s="43">
        <f t="shared" si="356"/>
        <v>0</v>
      </c>
      <c r="CS275" s="43">
        <f t="shared" si="356"/>
        <v>0</v>
      </c>
      <c r="CT275" s="43">
        <f t="shared" si="356"/>
        <v>0</v>
      </c>
      <c r="CU275" s="43">
        <f t="shared" si="356"/>
        <v>0</v>
      </c>
      <c r="CV275" s="43">
        <f t="shared" si="356"/>
        <v>0</v>
      </c>
      <c r="CW275" s="43">
        <f t="shared" si="356"/>
        <v>0</v>
      </c>
      <c r="CX275" s="43">
        <f t="shared" si="356"/>
        <v>0</v>
      </c>
      <c r="CY275" s="43">
        <f t="shared" si="356"/>
        <v>0</v>
      </c>
      <c r="CZ275" s="43">
        <f t="shared" si="356"/>
        <v>0</v>
      </c>
      <c r="DA275" s="43">
        <f t="shared" si="356"/>
        <v>0</v>
      </c>
      <c r="DB275" s="43">
        <f t="shared" si="356"/>
        <v>0</v>
      </c>
      <c r="DC275" s="43">
        <f t="shared" si="356"/>
        <v>0</v>
      </c>
      <c r="DD275" s="43">
        <f t="shared" si="356"/>
        <v>0</v>
      </c>
      <c r="DE275" s="43">
        <f t="shared" si="356"/>
        <v>0</v>
      </c>
      <c r="DF275" s="43">
        <f t="shared" si="356"/>
        <v>0</v>
      </c>
      <c r="DG275" s="43">
        <f t="shared" si="356"/>
        <v>0</v>
      </c>
      <c r="DH275" s="43">
        <f t="shared" si="356"/>
        <v>0</v>
      </c>
      <c r="DI275" s="43">
        <f t="shared" si="356"/>
        <v>0</v>
      </c>
      <c r="DJ275" s="43">
        <f t="shared" si="356"/>
        <v>0</v>
      </c>
      <c r="DK275" s="43">
        <f t="shared" si="356"/>
        <v>0</v>
      </c>
      <c r="DL275" s="43">
        <f t="shared" si="356"/>
        <v>0</v>
      </c>
      <c r="DM275" s="43">
        <f t="shared" si="356"/>
        <v>0</v>
      </c>
      <c r="DN275" s="43">
        <f t="shared" si="356"/>
        <v>0</v>
      </c>
      <c r="DO275" s="43">
        <f t="shared" si="356"/>
        <v>0</v>
      </c>
      <c r="DP275" s="43">
        <f t="shared" si="356"/>
        <v>0</v>
      </c>
      <c r="DQ275" s="43">
        <f t="shared" si="356"/>
        <v>0</v>
      </c>
      <c r="DR275" s="43">
        <f t="shared" si="356"/>
        <v>0</v>
      </c>
      <c r="DS275" s="43">
        <f t="shared" si="356"/>
        <v>0</v>
      </c>
      <c r="DT275" s="43">
        <f t="shared" si="356"/>
        <v>0</v>
      </c>
      <c r="DU275" s="43">
        <f t="shared" si="356"/>
        <v>0</v>
      </c>
      <c r="DV275" s="43">
        <f t="shared" si="356"/>
        <v>0</v>
      </c>
      <c r="DW275" s="43">
        <f t="shared" si="356"/>
        <v>0</v>
      </c>
      <c r="DX275" s="43">
        <f t="shared" si="356"/>
        <v>0</v>
      </c>
      <c r="DY275" s="43">
        <f t="shared" si="356"/>
        <v>0</v>
      </c>
      <c r="DZ275" s="43">
        <f t="shared" si="356"/>
        <v>0</v>
      </c>
      <c r="EA275" s="43">
        <f t="shared" ref="EA275:FX275" si="357">IF(EA262&gt;0,EA274,EA271)</f>
        <v>0</v>
      </c>
      <c r="EB275" s="43">
        <f t="shared" si="357"/>
        <v>0</v>
      </c>
      <c r="EC275" s="43">
        <f t="shared" si="357"/>
        <v>0</v>
      </c>
      <c r="ED275" s="43">
        <f t="shared" si="357"/>
        <v>0</v>
      </c>
      <c r="EE275" s="43">
        <f t="shared" si="357"/>
        <v>0</v>
      </c>
      <c r="EF275" s="43">
        <f t="shared" si="357"/>
        <v>0</v>
      </c>
      <c r="EG275" s="43">
        <f t="shared" si="357"/>
        <v>0</v>
      </c>
      <c r="EH275" s="43">
        <f t="shared" si="357"/>
        <v>0</v>
      </c>
      <c r="EI275" s="43">
        <f t="shared" si="357"/>
        <v>0</v>
      </c>
      <c r="EJ275" s="43">
        <f t="shared" si="357"/>
        <v>0</v>
      </c>
      <c r="EK275" s="43">
        <f t="shared" si="357"/>
        <v>0</v>
      </c>
      <c r="EL275" s="43">
        <f t="shared" si="357"/>
        <v>0</v>
      </c>
      <c r="EM275" s="43">
        <f t="shared" si="357"/>
        <v>0</v>
      </c>
      <c r="EN275" s="43">
        <f t="shared" si="357"/>
        <v>0</v>
      </c>
      <c r="EO275" s="43">
        <f t="shared" si="357"/>
        <v>0</v>
      </c>
      <c r="EP275" s="43">
        <f t="shared" si="357"/>
        <v>0</v>
      </c>
      <c r="EQ275" s="43">
        <f t="shared" si="357"/>
        <v>0</v>
      </c>
      <c r="ER275" s="43">
        <f t="shared" si="357"/>
        <v>0</v>
      </c>
      <c r="ES275" s="43">
        <f t="shared" si="357"/>
        <v>0</v>
      </c>
      <c r="ET275" s="43">
        <f t="shared" si="357"/>
        <v>0</v>
      </c>
      <c r="EU275" s="43">
        <f t="shared" si="357"/>
        <v>0</v>
      </c>
      <c r="EV275" s="43">
        <f t="shared" si="357"/>
        <v>0</v>
      </c>
      <c r="EW275" s="43">
        <f t="shared" si="357"/>
        <v>0</v>
      </c>
      <c r="EX275" s="43">
        <f t="shared" si="357"/>
        <v>0</v>
      </c>
      <c r="EY275" s="43">
        <f t="shared" si="357"/>
        <v>0</v>
      </c>
      <c r="EZ275" s="43">
        <f t="shared" si="357"/>
        <v>0</v>
      </c>
      <c r="FA275" s="43">
        <f t="shared" si="357"/>
        <v>0</v>
      </c>
      <c r="FB275" s="43">
        <f t="shared" si="357"/>
        <v>0</v>
      </c>
      <c r="FC275" s="43">
        <f t="shared" si="357"/>
        <v>0</v>
      </c>
      <c r="FD275" s="43">
        <f t="shared" si="357"/>
        <v>0</v>
      </c>
      <c r="FE275" s="43">
        <f t="shared" si="357"/>
        <v>0</v>
      </c>
      <c r="FF275" s="43">
        <f t="shared" si="357"/>
        <v>0</v>
      </c>
      <c r="FG275" s="43">
        <f t="shared" si="357"/>
        <v>0</v>
      </c>
      <c r="FH275" s="43">
        <f t="shared" si="357"/>
        <v>0</v>
      </c>
      <c r="FI275" s="43">
        <f t="shared" si="357"/>
        <v>0</v>
      </c>
      <c r="FJ275" s="43">
        <f t="shared" si="357"/>
        <v>0</v>
      </c>
      <c r="FK275" s="43">
        <f t="shared" si="357"/>
        <v>0</v>
      </c>
      <c r="FL275" s="43">
        <f t="shared" si="357"/>
        <v>0</v>
      </c>
      <c r="FM275" s="43">
        <f t="shared" si="357"/>
        <v>0</v>
      </c>
      <c r="FN275" s="43">
        <f t="shared" si="357"/>
        <v>0</v>
      </c>
      <c r="FO275" s="43">
        <f t="shared" si="357"/>
        <v>0</v>
      </c>
      <c r="FP275" s="43">
        <f t="shared" si="357"/>
        <v>0</v>
      </c>
      <c r="FQ275" s="43">
        <f t="shared" si="357"/>
        <v>0</v>
      </c>
      <c r="FR275" s="43">
        <f t="shared" si="357"/>
        <v>0</v>
      </c>
      <c r="FS275" s="43">
        <f t="shared" si="357"/>
        <v>0</v>
      </c>
      <c r="FT275" s="43">
        <f t="shared" si="357"/>
        <v>2.0000000000000001E-4</v>
      </c>
      <c r="FU275" s="43">
        <f t="shared" si="357"/>
        <v>0</v>
      </c>
      <c r="FV275" s="43">
        <f t="shared" si="357"/>
        <v>0</v>
      </c>
      <c r="FW275" s="43">
        <f t="shared" si="357"/>
        <v>0</v>
      </c>
      <c r="FX275" s="43">
        <f t="shared" si="357"/>
        <v>0</v>
      </c>
      <c r="FY275" s="43"/>
      <c r="FZ275" s="43">
        <f>SUM(C275:FX275)</f>
        <v>2.0000000000000001E-4</v>
      </c>
      <c r="GA275" s="7"/>
      <c r="GB275" s="43"/>
      <c r="GC275" s="43"/>
      <c r="GD275" s="43"/>
      <c r="GE275" s="43"/>
      <c r="GF275" s="43"/>
      <c r="GG275" s="7"/>
      <c r="GH275" s="7"/>
      <c r="GI275" s="7"/>
      <c r="GJ275" s="7"/>
      <c r="GK275" s="7"/>
      <c r="GL275" s="7"/>
      <c r="GM275" s="7"/>
    </row>
    <row r="276" spans="1:195" x14ac:dyDescent="0.2">
      <c r="A276" s="7"/>
      <c r="B276" s="7" t="s">
        <v>837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43"/>
      <c r="FZ276" s="43" t="s">
        <v>2</v>
      </c>
      <c r="GA276" s="7"/>
      <c r="GB276" s="43"/>
      <c r="GC276" s="7"/>
      <c r="GD276" s="43"/>
      <c r="GE276" s="43"/>
      <c r="GF276" s="43"/>
      <c r="GG276" s="7"/>
      <c r="GH276" s="7"/>
      <c r="GI276" s="7"/>
      <c r="GJ276" s="7"/>
      <c r="GK276" s="7"/>
      <c r="GL276" s="7"/>
      <c r="GM276" s="7"/>
    </row>
    <row r="277" spans="1:195" x14ac:dyDescent="0.2">
      <c r="A277" s="6"/>
      <c r="B277" s="7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  <c r="BI277" s="62"/>
      <c r="BJ277" s="62"/>
      <c r="BK277" s="62"/>
      <c r="BL277" s="62"/>
      <c r="BM277" s="62"/>
      <c r="BN277" s="62"/>
      <c r="BO277" s="62"/>
      <c r="BP277" s="62"/>
      <c r="BQ277" s="62"/>
      <c r="BR277" s="62"/>
      <c r="BS277" s="62"/>
      <c r="BT277" s="62"/>
      <c r="BU277" s="62"/>
      <c r="BV277" s="62"/>
      <c r="BW277" s="62"/>
      <c r="BX277" s="62"/>
      <c r="BY277" s="62"/>
      <c r="BZ277" s="62"/>
      <c r="CA277" s="62"/>
      <c r="CB277" s="62"/>
      <c r="CC277" s="62"/>
      <c r="CD277" s="62"/>
      <c r="CE277" s="62"/>
      <c r="CF277" s="62"/>
      <c r="CG277" s="62"/>
      <c r="CH277" s="62"/>
      <c r="CI277" s="62"/>
      <c r="CJ277" s="62"/>
      <c r="CK277" s="62"/>
      <c r="CL277" s="62"/>
      <c r="CM277" s="62"/>
      <c r="CN277" s="62"/>
      <c r="CO277" s="62"/>
      <c r="CP277" s="62"/>
      <c r="CQ277" s="62"/>
      <c r="CR277" s="62"/>
      <c r="CS277" s="62"/>
      <c r="CT277" s="62"/>
      <c r="CU277" s="62"/>
      <c r="CV277" s="62"/>
      <c r="CW277" s="62"/>
      <c r="CX277" s="62"/>
      <c r="CY277" s="62"/>
      <c r="CZ277" s="62"/>
      <c r="DA277" s="62"/>
      <c r="DB277" s="62"/>
      <c r="DC277" s="62"/>
      <c r="DD277" s="62"/>
      <c r="DE277" s="62"/>
      <c r="DF277" s="62"/>
      <c r="DG277" s="62"/>
      <c r="DH277" s="62"/>
      <c r="DI277" s="62"/>
      <c r="DJ277" s="62"/>
      <c r="DK277" s="62"/>
      <c r="DL277" s="62"/>
      <c r="DM277" s="62"/>
      <c r="DN277" s="62"/>
      <c r="DO277" s="62"/>
      <c r="DP277" s="62"/>
      <c r="DQ277" s="62"/>
      <c r="DR277" s="62"/>
      <c r="DS277" s="62"/>
      <c r="DT277" s="62"/>
      <c r="DU277" s="62"/>
      <c r="DV277" s="62"/>
      <c r="DW277" s="62"/>
      <c r="DX277" s="62"/>
      <c r="DY277" s="62"/>
      <c r="DZ277" s="62"/>
      <c r="EA277" s="62"/>
      <c r="EB277" s="62"/>
      <c r="EC277" s="62"/>
      <c r="ED277" s="62"/>
      <c r="EE277" s="62"/>
      <c r="EF277" s="62"/>
      <c r="EG277" s="62"/>
      <c r="EH277" s="62"/>
      <c r="EI277" s="62"/>
      <c r="EJ277" s="62"/>
      <c r="EK277" s="62"/>
      <c r="EL277" s="62"/>
      <c r="EM277" s="62"/>
      <c r="EN277" s="62"/>
      <c r="EO277" s="62"/>
      <c r="EP277" s="62"/>
      <c r="EQ277" s="62"/>
      <c r="ER277" s="62"/>
      <c r="ES277" s="62"/>
      <c r="ET277" s="62"/>
      <c r="EU277" s="62"/>
      <c r="EV277" s="62"/>
      <c r="EW277" s="62"/>
      <c r="EX277" s="62"/>
      <c r="EY277" s="62"/>
      <c r="EZ277" s="62"/>
      <c r="FA277" s="62"/>
      <c r="FB277" s="62"/>
      <c r="FC277" s="62"/>
      <c r="FD277" s="62"/>
      <c r="FE277" s="62"/>
      <c r="FF277" s="62"/>
      <c r="FG277" s="62"/>
      <c r="FH277" s="62"/>
      <c r="FI277" s="62"/>
      <c r="FJ277" s="62"/>
      <c r="FK277" s="62"/>
      <c r="FL277" s="62"/>
      <c r="FM277" s="62"/>
      <c r="FN277" s="62"/>
      <c r="FO277" s="62"/>
      <c r="FP277" s="62"/>
      <c r="FQ277" s="62"/>
      <c r="FR277" s="62"/>
      <c r="FS277" s="62"/>
      <c r="FT277" s="62"/>
      <c r="FU277" s="62"/>
      <c r="FV277" s="62"/>
      <c r="FW277" s="62"/>
      <c r="FX277" s="62"/>
      <c r="FY277" s="43"/>
      <c r="FZ277" s="43"/>
      <c r="GA277" s="7"/>
      <c r="GB277" s="7"/>
      <c r="GC277" s="7"/>
      <c r="GD277" s="7"/>
      <c r="GE277" s="7"/>
      <c r="GF277" s="43"/>
      <c r="GG277" s="7"/>
      <c r="GH277" s="7"/>
      <c r="GI277" s="7"/>
      <c r="GJ277" s="7"/>
      <c r="GK277" s="7"/>
      <c r="GL277" s="7"/>
      <c r="GM277" s="7"/>
    </row>
    <row r="278" spans="1:195" ht="15.75" x14ac:dyDescent="0.25">
      <c r="A278" s="6" t="s">
        <v>602</v>
      </c>
      <c r="B278" s="44" t="s">
        <v>838</v>
      </c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100"/>
      <c r="AV278" s="100"/>
      <c r="AW278" s="100"/>
      <c r="AX278" s="100"/>
      <c r="AY278" s="100"/>
      <c r="AZ278" s="100"/>
      <c r="BA278" s="100"/>
      <c r="BB278" s="100"/>
      <c r="BC278" s="100"/>
      <c r="BD278" s="100"/>
      <c r="BE278" s="100"/>
      <c r="BF278" s="100"/>
      <c r="BG278" s="100"/>
      <c r="BH278" s="100"/>
      <c r="BI278" s="100"/>
      <c r="BJ278" s="100"/>
      <c r="BK278" s="100"/>
      <c r="BL278" s="100"/>
      <c r="BM278" s="100"/>
      <c r="BN278" s="100"/>
      <c r="BO278" s="100"/>
      <c r="BP278" s="100"/>
      <c r="BQ278" s="100"/>
      <c r="BR278" s="100"/>
      <c r="BS278" s="100"/>
      <c r="BT278" s="100"/>
      <c r="BU278" s="100"/>
      <c r="BV278" s="100"/>
      <c r="BW278" s="100"/>
      <c r="BX278" s="100"/>
      <c r="BY278" s="100"/>
      <c r="BZ278" s="100"/>
      <c r="CA278" s="100"/>
      <c r="CB278" s="100"/>
      <c r="CC278" s="100"/>
      <c r="CD278" s="100"/>
      <c r="CE278" s="100"/>
      <c r="CF278" s="100"/>
      <c r="CG278" s="100"/>
      <c r="CH278" s="100"/>
      <c r="CI278" s="100"/>
      <c r="CJ278" s="100"/>
      <c r="CK278" s="100"/>
      <c r="CL278" s="100"/>
      <c r="CM278" s="100"/>
      <c r="CN278" s="100"/>
      <c r="CO278" s="100"/>
      <c r="CP278" s="100"/>
      <c r="CQ278" s="100"/>
      <c r="CR278" s="100"/>
      <c r="CS278" s="100"/>
      <c r="CT278" s="100"/>
      <c r="CU278" s="100"/>
      <c r="CV278" s="100"/>
      <c r="CW278" s="100"/>
      <c r="CX278" s="100"/>
      <c r="CY278" s="100"/>
      <c r="CZ278" s="100"/>
      <c r="DA278" s="100"/>
      <c r="DB278" s="100"/>
      <c r="DC278" s="100"/>
      <c r="DD278" s="100"/>
      <c r="DE278" s="100"/>
      <c r="DF278" s="100"/>
      <c r="DG278" s="100"/>
      <c r="DH278" s="100"/>
      <c r="DI278" s="100"/>
      <c r="DJ278" s="100"/>
      <c r="DK278" s="100"/>
      <c r="DL278" s="100"/>
      <c r="DM278" s="100"/>
      <c r="DN278" s="100"/>
      <c r="DO278" s="100"/>
      <c r="DP278" s="100"/>
      <c r="DQ278" s="100"/>
      <c r="DR278" s="100"/>
      <c r="DS278" s="100"/>
      <c r="DT278" s="100"/>
      <c r="DU278" s="100"/>
      <c r="DV278" s="100"/>
      <c r="DW278" s="100"/>
      <c r="DX278" s="100"/>
      <c r="DY278" s="100"/>
      <c r="DZ278" s="100"/>
      <c r="EA278" s="100"/>
      <c r="EB278" s="100"/>
      <c r="EC278" s="100"/>
      <c r="ED278" s="100"/>
      <c r="EE278" s="100"/>
      <c r="EF278" s="100"/>
      <c r="EG278" s="100"/>
      <c r="EH278" s="100"/>
      <c r="EI278" s="100"/>
      <c r="EJ278" s="100"/>
      <c r="EK278" s="100"/>
      <c r="EL278" s="100"/>
      <c r="EM278" s="100"/>
      <c r="EN278" s="100"/>
      <c r="EO278" s="100"/>
      <c r="EP278" s="100"/>
      <c r="EQ278" s="100"/>
      <c r="ER278" s="100"/>
      <c r="ES278" s="100"/>
      <c r="ET278" s="100"/>
      <c r="EU278" s="100"/>
      <c r="EV278" s="100"/>
      <c r="EW278" s="100"/>
      <c r="EX278" s="100"/>
      <c r="EY278" s="100"/>
      <c r="EZ278" s="100"/>
      <c r="FA278" s="100"/>
      <c r="FB278" s="100"/>
      <c r="FC278" s="100"/>
      <c r="FD278" s="100"/>
      <c r="FE278" s="100"/>
      <c r="FF278" s="100"/>
      <c r="FG278" s="100"/>
      <c r="FH278" s="100"/>
      <c r="FI278" s="100"/>
      <c r="FJ278" s="100"/>
      <c r="FK278" s="100"/>
      <c r="FL278" s="100"/>
      <c r="FM278" s="100"/>
      <c r="FN278" s="100"/>
      <c r="FO278" s="100"/>
      <c r="FP278" s="100"/>
      <c r="FQ278" s="100"/>
      <c r="FR278" s="100"/>
      <c r="FS278" s="100"/>
      <c r="FT278" s="100"/>
      <c r="FU278" s="100"/>
      <c r="FV278" s="100"/>
      <c r="FW278" s="100"/>
      <c r="FX278" s="100"/>
      <c r="FY278" s="7"/>
      <c r="GB278" s="7"/>
      <c r="GC278" s="7"/>
      <c r="GD278" s="7"/>
      <c r="GE278" s="7"/>
      <c r="GF278" s="7"/>
      <c r="GG278" s="7"/>
      <c r="GH278" s="7"/>
      <c r="GI278" s="7"/>
      <c r="GJ278" s="7"/>
      <c r="GK278" s="7"/>
      <c r="GL278" s="7"/>
      <c r="GM278" s="7"/>
    </row>
    <row r="279" spans="1:195" x14ac:dyDescent="0.2">
      <c r="A279" s="6" t="s">
        <v>839</v>
      </c>
      <c r="B279" s="7" t="s">
        <v>840</v>
      </c>
      <c r="C279" s="7">
        <f>C249</f>
        <v>83155437.340000004</v>
      </c>
      <c r="D279" s="7">
        <f t="shared" ref="D279:BO279" si="358">+D249</f>
        <v>392739172.85000002</v>
      </c>
      <c r="E279" s="7">
        <f t="shared" si="358"/>
        <v>69438404.310000002</v>
      </c>
      <c r="F279" s="7">
        <f t="shared" si="358"/>
        <v>190271336.15000001</v>
      </c>
      <c r="G279" s="7">
        <f t="shared" si="358"/>
        <v>12037010.890000001</v>
      </c>
      <c r="H279" s="7">
        <f t="shared" si="358"/>
        <v>10908210.699999999</v>
      </c>
      <c r="I279" s="7">
        <f t="shared" si="358"/>
        <v>96281951.700000003</v>
      </c>
      <c r="J279" s="7">
        <f t="shared" si="358"/>
        <v>21647640.68</v>
      </c>
      <c r="K279" s="7">
        <f t="shared" si="358"/>
        <v>3518630.13</v>
      </c>
      <c r="L279" s="7">
        <f t="shared" si="358"/>
        <v>24276937.670000002</v>
      </c>
      <c r="M279" s="7">
        <f t="shared" si="358"/>
        <v>13947292.57</v>
      </c>
      <c r="N279" s="7">
        <f t="shared" si="358"/>
        <v>513562801.12</v>
      </c>
      <c r="O279" s="7">
        <f t="shared" si="358"/>
        <v>130647526.05</v>
      </c>
      <c r="P279" s="7">
        <f t="shared" si="358"/>
        <v>3799642.18</v>
      </c>
      <c r="Q279" s="7">
        <f t="shared" si="358"/>
        <v>401902386.75999999</v>
      </c>
      <c r="R279" s="7">
        <f t="shared" si="358"/>
        <v>44499622.229999997</v>
      </c>
      <c r="S279" s="7">
        <f t="shared" si="358"/>
        <v>16427084.550000001</v>
      </c>
      <c r="T279" s="7">
        <f t="shared" si="358"/>
        <v>2457281.7599999998</v>
      </c>
      <c r="U279" s="7">
        <f t="shared" si="358"/>
        <v>1180095.73</v>
      </c>
      <c r="V279" s="7">
        <f t="shared" si="358"/>
        <v>3537660.61</v>
      </c>
      <c r="W279" s="7">
        <f t="shared" si="358"/>
        <v>2481448.96</v>
      </c>
      <c r="X279" s="7">
        <f t="shared" si="358"/>
        <v>962905.48</v>
      </c>
      <c r="Y279" s="7">
        <f t="shared" si="358"/>
        <v>7938892.0300000003</v>
      </c>
      <c r="Z279" s="7">
        <f t="shared" si="358"/>
        <v>3146326.6</v>
      </c>
      <c r="AA279" s="7">
        <f t="shared" si="358"/>
        <v>291301435.06999999</v>
      </c>
      <c r="AB279" s="7">
        <f t="shared" si="358"/>
        <v>278834729.23000002</v>
      </c>
      <c r="AC279" s="7">
        <f t="shared" si="358"/>
        <v>9685965.0700000003</v>
      </c>
      <c r="AD279" s="7">
        <f t="shared" si="358"/>
        <v>13238128.84</v>
      </c>
      <c r="AE279" s="7">
        <f t="shared" si="358"/>
        <v>1780533.37</v>
      </c>
      <c r="AF279" s="7">
        <f t="shared" si="358"/>
        <v>2803924.99</v>
      </c>
      <c r="AG279" s="7">
        <f t="shared" si="358"/>
        <v>7129047.3899999997</v>
      </c>
      <c r="AH279" s="7">
        <f t="shared" si="358"/>
        <v>10143439.619999999</v>
      </c>
      <c r="AI279" s="7">
        <f t="shared" si="358"/>
        <v>4198394.22</v>
      </c>
      <c r="AJ279" s="7">
        <f t="shared" si="358"/>
        <v>2733243.66</v>
      </c>
      <c r="AK279" s="7">
        <f t="shared" si="358"/>
        <v>3226555.16</v>
      </c>
      <c r="AL279" s="7">
        <f t="shared" si="358"/>
        <v>3626247.88</v>
      </c>
      <c r="AM279" s="7">
        <f t="shared" si="358"/>
        <v>4766144.24</v>
      </c>
      <c r="AN279" s="7">
        <f t="shared" si="358"/>
        <v>4279646.97</v>
      </c>
      <c r="AO279" s="7">
        <f t="shared" si="358"/>
        <v>43037213.219999999</v>
      </c>
      <c r="AP279" s="7">
        <f t="shared" si="358"/>
        <v>890052632.69000006</v>
      </c>
      <c r="AQ279" s="7">
        <f t="shared" si="358"/>
        <v>3546978.82</v>
      </c>
      <c r="AR279" s="7">
        <f t="shared" si="358"/>
        <v>606357472.05999994</v>
      </c>
      <c r="AS279" s="7">
        <f t="shared" si="358"/>
        <v>69475958.430000007</v>
      </c>
      <c r="AT279" s="7">
        <f t="shared" si="358"/>
        <v>21230185.149999999</v>
      </c>
      <c r="AU279" s="7">
        <f t="shared" si="358"/>
        <v>3720133.07</v>
      </c>
      <c r="AV279" s="7">
        <f t="shared" si="358"/>
        <v>4146805.58</v>
      </c>
      <c r="AW279" s="7">
        <f t="shared" si="358"/>
        <v>3628037.6</v>
      </c>
      <c r="AX279" s="7">
        <f t="shared" si="358"/>
        <v>1520842.18</v>
      </c>
      <c r="AY279" s="7">
        <f t="shared" si="358"/>
        <v>5015868.97</v>
      </c>
      <c r="AZ279" s="7">
        <f t="shared" si="358"/>
        <v>126548769.06</v>
      </c>
      <c r="BA279" s="7">
        <f t="shared" si="358"/>
        <v>83401327.849999994</v>
      </c>
      <c r="BB279" s="7">
        <f t="shared" si="358"/>
        <v>74756426.349999994</v>
      </c>
      <c r="BC279" s="7">
        <f t="shared" si="358"/>
        <v>275929937.27999997</v>
      </c>
      <c r="BD279" s="7">
        <f t="shared" si="358"/>
        <v>33360451.199999999</v>
      </c>
      <c r="BE279" s="7">
        <f t="shared" si="358"/>
        <v>13270728.720000001</v>
      </c>
      <c r="BF279" s="7">
        <f t="shared" si="358"/>
        <v>230698271.84</v>
      </c>
      <c r="BG279" s="7">
        <f t="shared" si="358"/>
        <v>10224274.42</v>
      </c>
      <c r="BH279" s="7">
        <f t="shared" si="358"/>
        <v>6189828.79</v>
      </c>
      <c r="BI279" s="7">
        <f t="shared" si="358"/>
        <v>3773661.07</v>
      </c>
      <c r="BJ279" s="7">
        <f t="shared" si="358"/>
        <v>58128583.259999998</v>
      </c>
      <c r="BK279" s="7">
        <f t="shared" si="358"/>
        <v>257059165.09999999</v>
      </c>
      <c r="BL279" s="7">
        <f t="shared" si="358"/>
        <v>2836906.04</v>
      </c>
      <c r="BM279" s="7">
        <f t="shared" si="358"/>
        <v>3908312.47</v>
      </c>
      <c r="BN279" s="7">
        <f t="shared" si="358"/>
        <v>32365876.280000001</v>
      </c>
      <c r="BO279" s="7">
        <f t="shared" si="358"/>
        <v>12933824.82</v>
      </c>
      <c r="BP279" s="7">
        <f t="shared" ref="BP279:EA279" si="359">+BP249</f>
        <v>3170861.66</v>
      </c>
      <c r="BQ279" s="7">
        <f t="shared" si="359"/>
        <v>61817068.780000001</v>
      </c>
      <c r="BR279" s="7">
        <f t="shared" si="359"/>
        <v>43591463.369999997</v>
      </c>
      <c r="BS279" s="7">
        <f t="shared" si="359"/>
        <v>12599488.199999999</v>
      </c>
      <c r="BT279" s="7">
        <f t="shared" si="359"/>
        <v>4956095.1399999997</v>
      </c>
      <c r="BU279" s="7">
        <f t="shared" si="359"/>
        <v>4943745.8899999997</v>
      </c>
      <c r="BV279" s="7">
        <f t="shared" si="359"/>
        <v>12497170.98</v>
      </c>
      <c r="BW279" s="7">
        <f t="shared" si="359"/>
        <v>19194154.07</v>
      </c>
      <c r="BX279" s="7">
        <f t="shared" si="359"/>
        <v>1520148.86</v>
      </c>
      <c r="BY279" s="7">
        <f t="shared" si="359"/>
        <v>5480429.2400000002</v>
      </c>
      <c r="BZ279" s="7">
        <f t="shared" si="359"/>
        <v>3039265.88</v>
      </c>
      <c r="CA279" s="7">
        <f t="shared" si="359"/>
        <v>2732547.66</v>
      </c>
      <c r="CB279" s="7">
        <f t="shared" si="359"/>
        <v>760521731.32000005</v>
      </c>
      <c r="CC279" s="7">
        <f t="shared" si="359"/>
        <v>2855957.52</v>
      </c>
      <c r="CD279" s="7">
        <f t="shared" si="359"/>
        <v>1551963.96</v>
      </c>
      <c r="CE279" s="7">
        <f t="shared" si="359"/>
        <v>2388953.87</v>
      </c>
      <c r="CF279" s="7">
        <f t="shared" si="359"/>
        <v>2319715.25</v>
      </c>
      <c r="CG279" s="7">
        <f t="shared" si="359"/>
        <v>3122518.57</v>
      </c>
      <c r="CH279" s="7">
        <f t="shared" si="359"/>
        <v>1979781.18</v>
      </c>
      <c r="CI279" s="7">
        <f t="shared" si="359"/>
        <v>7213306.2300000004</v>
      </c>
      <c r="CJ279" s="7">
        <f t="shared" si="359"/>
        <v>10036200.6</v>
      </c>
      <c r="CK279" s="7">
        <f t="shared" si="359"/>
        <v>57162776.07</v>
      </c>
      <c r="CL279" s="7">
        <f t="shared" si="359"/>
        <v>13658510.800000001</v>
      </c>
      <c r="CM279" s="7">
        <f t="shared" si="359"/>
        <v>8492485.7300000004</v>
      </c>
      <c r="CN279" s="7">
        <f t="shared" si="359"/>
        <v>295578069.79000002</v>
      </c>
      <c r="CO279" s="7">
        <f t="shared" si="359"/>
        <v>137378714.09</v>
      </c>
      <c r="CP279" s="7">
        <f t="shared" si="359"/>
        <v>10706367.23</v>
      </c>
      <c r="CQ279" s="7">
        <f t="shared" si="359"/>
        <v>9588277.0399999991</v>
      </c>
      <c r="CR279" s="7">
        <f t="shared" si="359"/>
        <v>3217956.39</v>
      </c>
      <c r="CS279" s="7">
        <f t="shared" si="359"/>
        <v>4139276.67</v>
      </c>
      <c r="CT279" s="7">
        <f t="shared" si="359"/>
        <v>1960259.42</v>
      </c>
      <c r="CU279" s="7">
        <f t="shared" si="359"/>
        <v>4521368.42</v>
      </c>
      <c r="CV279" s="7">
        <f t="shared" si="359"/>
        <v>894734.85</v>
      </c>
      <c r="CW279" s="7">
        <f t="shared" si="359"/>
        <v>3016839.72</v>
      </c>
      <c r="CX279" s="7">
        <f t="shared" si="359"/>
        <v>5001262.1500000004</v>
      </c>
      <c r="CY279" s="7">
        <f t="shared" si="359"/>
        <v>975112.76</v>
      </c>
      <c r="CZ279" s="7">
        <f t="shared" si="359"/>
        <v>19413013.539999999</v>
      </c>
      <c r="DA279" s="7">
        <f t="shared" si="359"/>
        <v>3048107.97</v>
      </c>
      <c r="DB279" s="7">
        <f t="shared" si="359"/>
        <v>3900545.7</v>
      </c>
      <c r="DC279" s="7">
        <f t="shared" si="359"/>
        <v>2534882.67</v>
      </c>
      <c r="DD279" s="7">
        <f t="shared" si="359"/>
        <v>2680528.7799999998</v>
      </c>
      <c r="DE279" s="7">
        <f t="shared" si="359"/>
        <v>4314642.13</v>
      </c>
      <c r="DF279" s="7">
        <f t="shared" si="359"/>
        <v>198794932.87</v>
      </c>
      <c r="DG279" s="7">
        <f t="shared" si="359"/>
        <v>1685618.14</v>
      </c>
      <c r="DH279" s="7">
        <f t="shared" si="359"/>
        <v>18845935.329999998</v>
      </c>
      <c r="DI279" s="7">
        <f t="shared" si="359"/>
        <v>25101322.629999999</v>
      </c>
      <c r="DJ279" s="7">
        <f t="shared" si="359"/>
        <v>6851412.75</v>
      </c>
      <c r="DK279" s="7">
        <f t="shared" si="359"/>
        <v>5041332.72</v>
      </c>
      <c r="DL279" s="7">
        <f t="shared" si="359"/>
        <v>56273769.390000001</v>
      </c>
      <c r="DM279" s="7">
        <f t="shared" si="359"/>
        <v>3933281.67</v>
      </c>
      <c r="DN279" s="7">
        <f t="shared" si="359"/>
        <v>13884478.949999999</v>
      </c>
      <c r="DO279" s="7">
        <f t="shared" si="359"/>
        <v>30820663.170000002</v>
      </c>
      <c r="DP279" s="7">
        <f t="shared" si="359"/>
        <v>3234343.16</v>
      </c>
      <c r="DQ279" s="7">
        <f t="shared" si="359"/>
        <v>8041907.3300000001</v>
      </c>
      <c r="DR279" s="7">
        <f t="shared" si="359"/>
        <v>14574563.57</v>
      </c>
      <c r="DS279" s="7">
        <f t="shared" si="359"/>
        <v>8375411.1100000003</v>
      </c>
      <c r="DT279" s="7">
        <f t="shared" si="359"/>
        <v>2778482.41</v>
      </c>
      <c r="DU279" s="7">
        <f t="shared" si="359"/>
        <v>4438817.41</v>
      </c>
      <c r="DV279" s="7">
        <f t="shared" si="359"/>
        <v>3248408.43</v>
      </c>
      <c r="DW279" s="7">
        <f t="shared" si="359"/>
        <v>4058537.54</v>
      </c>
      <c r="DX279" s="7">
        <f t="shared" si="359"/>
        <v>3195397.17</v>
      </c>
      <c r="DY279" s="7">
        <f t="shared" si="359"/>
        <v>4319368.6900000004</v>
      </c>
      <c r="DZ279" s="7">
        <f t="shared" si="359"/>
        <v>8390155.0199999996</v>
      </c>
      <c r="EA279" s="7">
        <f t="shared" si="359"/>
        <v>6541555.79</v>
      </c>
      <c r="EB279" s="7">
        <f t="shared" ref="EB279:FX279" si="360">+EB249</f>
        <v>6219291.5999999996</v>
      </c>
      <c r="EC279" s="7">
        <f t="shared" si="360"/>
        <v>3768486.64</v>
      </c>
      <c r="ED279" s="7">
        <f t="shared" si="360"/>
        <v>20394371.460000001</v>
      </c>
      <c r="EE279" s="7">
        <f t="shared" si="360"/>
        <v>2920853.03</v>
      </c>
      <c r="EF279" s="7">
        <f t="shared" si="360"/>
        <v>14859831.59</v>
      </c>
      <c r="EG279" s="7">
        <f t="shared" si="360"/>
        <v>3511280.96</v>
      </c>
      <c r="EH279" s="7">
        <f t="shared" si="360"/>
        <v>3334487.43</v>
      </c>
      <c r="EI279" s="7">
        <f t="shared" si="360"/>
        <v>153063817.43000001</v>
      </c>
      <c r="EJ279" s="7">
        <f t="shared" si="360"/>
        <v>91698354</v>
      </c>
      <c r="EK279" s="7">
        <f t="shared" si="360"/>
        <v>6931949.7699999996</v>
      </c>
      <c r="EL279" s="7">
        <f t="shared" si="360"/>
        <v>4851172.92</v>
      </c>
      <c r="EM279" s="7">
        <f t="shared" si="360"/>
        <v>4603100.1900000004</v>
      </c>
      <c r="EN279" s="7">
        <f t="shared" si="360"/>
        <v>10725664.449999999</v>
      </c>
      <c r="EO279" s="7">
        <f t="shared" si="360"/>
        <v>4140697.04</v>
      </c>
      <c r="EP279" s="7">
        <f t="shared" si="360"/>
        <v>4803630.6900000004</v>
      </c>
      <c r="EQ279" s="7">
        <f t="shared" si="360"/>
        <v>25960237.690000001</v>
      </c>
      <c r="ER279" s="7">
        <f t="shared" si="360"/>
        <v>4179839.81</v>
      </c>
      <c r="ES279" s="7">
        <f t="shared" si="360"/>
        <v>2638032.86</v>
      </c>
      <c r="ET279" s="7">
        <f t="shared" si="360"/>
        <v>3745637.04</v>
      </c>
      <c r="EU279" s="7">
        <f t="shared" si="360"/>
        <v>6887064.1100000003</v>
      </c>
      <c r="EV279" s="7">
        <f t="shared" si="360"/>
        <v>1685479.51</v>
      </c>
      <c r="EW279" s="7">
        <f t="shared" si="360"/>
        <v>11599510.65</v>
      </c>
      <c r="EX279" s="7">
        <f t="shared" si="360"/>
        <v>3171271.74</v>
      </c>
      <c r="EY279" s="7">
        <f t="shared" si="360"/>
        <v>7388431.5499999998</v>
      </c>
      <c r="EZ279" s="7">
        <f t="shared" si="360"/>
        <v>2406470.4900000002</v>
      </c>
      <c r="FA279" s="7">
        <f t="shared" si="360"/>
        <v>35497381.630000003</v>
      </c>
      <c r="FB279" s="7">
        <f t="shared" si="360"/>
        <v>4207044.3</v>
      </c>
      <c r="FC279" s="7">
        <f t="shared" si="360"/>
        <v>19420130.77</v>
      </c>
      <c r="FD279" s="7">
        <f t="shared" si="360"/>
        <v>4664779.72</v>
      </c>
      <c r="FE279" s="7">
        <f t="shared" si="360"/>
        <v>1864728.59</v>
      </c>
      <c r="FF279" s="7">
        <f t="shared" si="360"/>
        <v>3251930.96</v>
      </c>
      <c r="FG279" s="7">
        <f t="shared" si="360"/>
        <v>2277337.46</v>
      </c>
      <c r="FH279" s="7">
        <f t="shared" si="360"/>
        <v>1549980.4</v>
      </c>
      <c r="FI279" s="7">
        <f t="shared" si="360"/>
        <v>17664439.190000001</v>
      </c>
      <c r="FJ279" s="7">
        <f t="shared" si="360"/>
        <v>18717546.420000002</v>
      </c>
      <c r="FK279" s="7">
        <f t="shared" si="360"/>
        <v>23663037.27</v>
      </c>
      <c r="FL279" s="7">
        <f t="shared" si="360"/>
        <v>71879080.859999999</v>
      </c>
      <c r="FM279" s="7">
        <f t="shared" si="360"/>
        <v>34149135.780000001</v>
      </c>
      <c r="FN279" s="7">
        <f t="shared" si="360"/>
        <v>218039762.74000001</v>
      </c>
      <c r="FO279" s="7">
        <f t="shared" si="360"/>
        <v>11048982.41</v>
      </c>
      <c r="FP279" s="7">
        <f t="shared" si="360"/>
        <v>22842608.879999999</v>
      </c>
      <c r="FQ279" s="7">
        <f t="shared" si="360"/>
        <v>9988985.5299999993</v>
      </c>
      <c r="FR279" s="7">
        <f t="shared" si="360"/>
        <v>2899669.11</v>
      </c>
      <c r="FS279" s="7">
        <f t="shared" si="360"/>
        <v>3056083.23</v>
      </c>
      <c r="FT279" s="7">
        <f t="shared" si="360"/>
        <v>1373269.73</v>
      </c>
      <c r="FU279" s="7">
        <f t="shared" si="360"/>
        <v>9219990.4000000004</v>
      </c>
      <c r="FV279" s="7">
        <f t="shared" si="360"/>
        <v>7489928.4100000001</v>
      </c>
      <c r="FW279" s="7">
        <f t="shared" si="360"/>
        <v>3044242.54</v>
      </c>
      <c r="FX279" s="7">
        <f t="shared" si="360"/>
        <v>1197474.49</v>
      </c>
      <c r="FY279" s="7"/>
      <c r="FZ279" s="101">
        <f>SUM(C279:FX279)</f>
        <v>8492274117.949996</v>
      </c>
      <c r="GA279" s="7"/>
      <c r="GB279" s="7"/>
      <c r="GC279" s="7">
        <f>GC280</f>
        <v>7988518037.6971445</v>
      </c>
      <c r="GD279" s="7">
        <f>GC279-FZ279</f>
        <v>-503756080.25285149</v>
      </c>
      <c r="GE279" s="7"/>
      <c r="GF279" s="7"/>
      <c r="GG279" s="7"/>
      <c r="GH279" s="7"/>
      <c r="GI279" s="7"/>
      <c r="GJ279" s="7"/>
      <c r="GK279" s="7"/>
      <c r="GL279" s="7"/>
      <c r="GM279" s="7"/>
    </row>
    <row r="280" spans="1:195" x14ac:dyDescent="0.2">
      <c r="A280" s="6" t="s">
        <v>841</v>
      </c>
      <c r="B280" s="7" t="s">
        <v>842</v>
      </c>
      <c r="C280" s="7">
        <f t="shared" ref="C280:BN280" si="361">C263*C47</f>
        <v>25822820.789999999</v>
      </c>
      <c r="D280" s="7">
        <f t="shared" si="361"/>
        <v>90049115.204999998</v>
      </c>
      <c r="E280" s="7">
        <f t="shared" si="361"/>
        <v>25309451.099920001</v>
      </c>
      <c r="F280" s="7">
        <f t="shared" si="361"/>
        <v>59548734.251999997</v>
      </c>
      <c r="G280" s="7">
        <f t="shared" si="361"/>
        <v>5676333.8931299997</v>
      </c>
      <c r="H280" s="7">
        <f t="shared" si="361"/>
        <v>3186781.0830000001</v>
      </c>
      <c r="I280" s="7">
        <f t="shared" si="361"/>
        <v>24957341.460000001</v>
      </c>
      <c r="J280" s="7">
        <f t="shared" si="361"/>
        <v>4158759.4827029998</v>
      </c>
      <c r="K280" s="7">
        <f t="shared" si="361"/>
        <v>1196066.682</v>
      </c>
      <c r="L280" s="7">
        <f t="shared" si="361"/>
        <v>16591213.302724998</v>
      </c>
      <c r="M280" s="7">
        <f t="shared" si="361"/>
        <v>5948955.0929259993</v>
      </c>
      <c r="N280" s="7">
        <f t="shared" si="361"/>
        <v>142096916.92359602</v>
      </c>
      <c r="O280" s="7">
        <f t="shared" si="361"/>
        <v>54789131.783955</v>
      </c>
      <c r="P280" s="7">
        <f t="shared" si="361"/>
        <v>1446620.4450000001</v>
      </c>
      <c r="Q280" s="7">
        <f t="shared" si="361"/>
        <v>100413083.808</v>
      </c>
      <c r="R280" s="7">
        <f t="shared" si="361"/>
        <v>1707806.947287</v>
      </c>
      <c r="S280" s="7">
        <f t="shared" si="361"/>
        <v>8022306.8777399994</v>
      </c>
      <c r="T280" s="7">
        <f t="shared" si="361"/>
        <v>605159.12712600001</v>
      </c>
      <c r="U280" s="7">
        <f t="shared" si="361"/>
        <v>548845.46446799999</v>
      </c>
      <c r="V280" s="7">
        <f t="shared" si="361"/>
        <v>897268.91399999999</v>
      </c>
      <c r="W280" s="7">
        <f t="shared" si="361"/>
        <v>205988.535</v>
      </c>
      <c r="X280" s="7">
        <f t="shared" si="361"/>
        <v>206627.54708800002</v>
      </c>
      <c r="Y280" s="7">
        <f t="shared" si="361"/>
        <v>1476843.5936400001</v>
      </c>
      <c r="Z280" s="7">
        <f t="shared" si="361"/>
        <v>536971.53054999991</v>
      </c>
      <c r="AA280" s="7">
        <f t="shared" si="361"/>
        <v>106894458.82534501</v>
      </c>
      <c r="AB280" s="7">
        <f t="shared" si="361"/>
        <v>184646378.94725302</v>
      </c>
      <c r="AC280" s="7">
        <f t="shared" si="361"/>
        <v>4822226.7209200002</v>
      </c>
      <c r="AD280" s="7">
        <f t="shared" si="361"/>
        <v>5467089.2057902962</v>
      </c>
      <c r="AE280" s="7">
        <f t="shared" si="361"/>
        <v>362189.94723600004</v>
      </c>
      <c r="AF280" s="7">
        <f t="shared" si="361"/>
        <v>598616.67802800005</v>
      </c>
      <c r="AG280" s="7">
        <f t="shared" si="361"/>
        <v>4218081.9703000002</v>
      </c>
      <c r="AH280" s="7">
        <f t="shared" si="361"/>
        <v>685972.27752899996</v>
      </c>
      <c r="AI280" s="7">
        <f t="shared" si="361"/>
        <v>278931.27600000001</v>
      </c>
      <c r="AJ280" s="7">
        <f t="shared" si="361"/>
        <v>638656.90847999998</v>
      </c>
      <c r="AK280" s="7">
        <f t="shared" si="361"/>
        <v>958512.82175999996</v>
      </c>
      <c r="AL280" s="7">
        <f t="shared" si="361"/>
        <v>1844325.639</v>
      </c>
      <c r="AM280" s="7">
        <f t="shared" si="361"/>
        <v>945186.7497660002</v>
      </c>
      <c r="AN280" s="7">
        <f t="shared" si="361"/>
        <v>2872077.5857839999</v>
      </c>
      <c r="AO280" s="7">
        <f t="shared" si="361"/>
        <v>10108267.159352001</v>
      </c>
      <c r="AP280" s="7">
        <f t="shared" si="361"/>
        <v>600839423.53681505</v>
      </c>
      <c r="AQ280" s="7">
        <f t="shared" si="361"/>
        <v>1953310.1384059996</v>
      </c>
      <c r="AR280" s="7">
        <f t="shared" si="361"/>
        <v>214640571.40228</v>
      </c>
      <c r="AS280" s="7">
        <f t="shared" si="361"/>
        <v>39583781.044500001</v>
      </c>
      <c r="AT280" s="7">
        <f t="shared" si="361"/>
        <v>7426675.5389999999</v>
      </c>
      <c r="AU280" s="7">
        <f t="shared" si="361"/>
        <v>1068916.6061839999</v>
      </c>
      <c r="AV280" s="7">
        <f t="shared" si="361"/>
        <v>1114480.6879189999</v>
      </c>
      <c r="AW280" s="7">
        <f t="shared" si="361"/>
        <v>602651.73475599999</v>
      </c>
      <c r="AX280" s="7">
        <f t="shared" si="361"/>
        <v>438424.22091599996</v>
      </c>
      <c r="AY280" s="7">
        <f t="shared" si="361"/>
        <v>1414648.8</v>
      </c>
      <c r="AZ280" s="7">
        <f t="shared" si="361"/>
        <v>13043735.395200001</v>
      </c>
      <c r="BA280" s="7">
        <f t="shared" si="361"/>
        <v>14365041.309319999</v>
      </c>
      <c r="BB280" s="7">
        <f t="shared" si="361"/>
        <v>4211597.2739599999</v>
      </c>
      <c r="BC280" s="7">
        <f t="shared" si="361"/>
        <v>72738486.730049998</v>
      </c>
      <c r="BD280" s="7">
        <f t="shared" si="361"/>
        <v>12796489.890000001</v>
      </c>
      <c r="BE280" s="7">
        <f t="shared" si="361"/>
        <v>3595044.7291200003</v>
      </c>
      <c r="BF280" s="7">
        <f t="shared" si="361"/>
        <v>59115508.019999996</v>
      </c>
      <c r="BG280" s="7">
        <f t="shared" si="361"/>
        <v>1234251</v>
      </c>
      <c r="BH280" s="7">
        <f t="shared" si="361"/>
        <v>1367228.31975</v>
      </c>
      <c r="BI280" s="7">
        <f t="shared" si="361"/>
        <v>421904.22553</v>
      </c>
      <c r="BJ280" s="7">
        <f t="shared" si="361"/>
        <v>16820604.136840001</v>
      </c>
      <c r="BK280" s="7">
        <f t="shared" si="361"/>
        <v>32802696.9221</v>
      </c>
      <c r="BL280" s="7">
        <f t="shared" si="361"/>
        <v>163199.12400000001</v>
      </c>
      <c r="BM280" s="7">
        <f t="shared" si="361"/>
        <v>763057.38308399997</v>
      </c>
      <c r="BN280" s="7">
        <f t="shared" si="361"/>
        <v>8552209.9859999996</v>
      </c>
      <c r="BO280" s="7">
        <f t="shared" ref="BO280:DZ280" si="362">BO263*BO47</f>
        <v>2792701.8158489997</v>
      </c>
      <c r="BP280" s="7">
        <f t="shared" si="362"/>
        <v>1752985.8732880002</v>
      </c>
      <c r="BQ280" s="7">
        <f t="shared" si="362"/>
        <v>28860404.322860003</v>
      </c>
      <c r="BR280" s="7">
        <f t="shared" si="362"/>
        <v>3800916.5220000003</v>
      </c>
      <c r="BS280" s="7">
        <f t="shared" si="362"/>
        <v>1634732.0105399999</v>
      </c>
      <c r="BT280" s="7">
        <f t="shared" si="362"/>
        <v>1935550.5554000002</v>
      </c>
      <c r="BU280" s="7">
        <f t="shared" si="362"/>
        <v>1700747.7917850001</v>
      </c>
      <c r="BV280" s="7">
        <f t="shared" si="362"/>
        <v>10606439.598125</v>
      </c>
      <c r="BW280" s="7">
        <f t="shared" si="362"/>
        <v>12098208.673152</v>
      </c>
      <c r="BX280" s="7">
        <f t="shared" si="362"/>
        <v>1013080.8033199999</v>
      </c>
      <c r="BY280" s="7">
        <f t="shared" si="362"/>
        <v>2721293.7457579998</v>
      </c>
      <c r="BZ280" s="7">
        <f t="shared" si="362"/>
        <v>921612.41099999996</v>
      </c>
      <c r="CA280" s="7">
        <f t="shared" si="362"/>
        <v>1888936.524894</v>
      </c>
      <c r="CB280" s="7">
        <f t="shared" si="362"/>
        <v>317328806.898</v>
      </c>
      <c r="CC280" s="7">
        <f t="shared" si="362"/>
        <v>494598.50418000005</v>
      </c>
      <c r="CD280" s="7">
        <f t="shared" si="362"/>
        <v>343303.70400000003</v>
      </c>
      <c r="CE280" s="7">
        <f t="shared" si="362"/>
        <v>1106606.6100000001</v>
      </c>
      <c r="CF280" s="7">
        <f t="shared" si="362"/>
        <v>791032.37974200002</v>
      </c>
      <c r="CG280" s="7">
        <f t="shared" si="362"/>
        <v>698148.61199999996</v>
      </c>
      <c r="CH280" s="7">
        <f t="shared" si="362"/>
        <v>452840.02878400002</v>
      </c>
      <c r="CI280" s="7">
        <f t="shared" si="362"/>
        <v>2779273.5217599999</v>
      </c>
      <c r="CJ280" s="7">
        <f t="shared" si="362"/>
        <v>5473333.9760093531</v>
      </c>
      <c r="CK280" s="7">
        <f t="shared" si="362"/>
        <v>10286848.39061</v>
      </c>
      <c r="CL280" s="7">
        <f t="shared" si="362"/>
        <v>1877624.4529899999</v>
      </c>
      <c r="CM280" s="7">
        <f t="shared" si="362"/>
        <v>594068.11849999998</v>
      </c>
      <c r="CN280" s="7">
        <f t="shared" si="362"/>
        <v>106510970.30400001</v>
      </c>
      <c r="CO280" s="7">
        <f t="shared" si="362"/>
        <v>57384061.849919997</v>
      </c>
      <c r="CP280" s="7">
        <f t="shared" si="362"/>
        <v>9772420.5909269992</v>
      </c>
      <c r="CQ280" s="7">
        <f t="shared" si="362"/>
        <v>1825478.8488479999</v>
      </c>
      <c r="CR280" s="7">
        <f t="shared" si="362"/>
        <v>219418.93247999996</v>
      </c>
      <c r="CS280" s="7">
        <f t="shared" si="362"/>
        <v>1285532.9699940002</v>
      </c>
      <c r="CT280" s="7">
        <f t="shared" si="362"/>
        <v>438261.27295999997</v>
      </c>
      <c r="CU280" s="7">
        <f t="shared" si="362"/>
        <v>391256.77711199998</v>
      </c>
      <c r="CV280" s="7">
        <f t="shared" si="362"/>
        <v>296531.71178399998</v>
      </c>
      <c r="CW280" s="7">
        <f t="shared" si="362"/>
        <v>1181707.2632250001</v>
      </c>
      <c r="CX280" s="7">
        <f t="shared" si="362"/>
        <v>2045913.46056</v>
      </c>
      <c r="CY280" s="7">
        <f t="shared" si="362"/>
        <v>184191.35399999999</v>
      </c>
      <c r="CZ280" s="7">
        <f t="shared" si="362"/>
        <v>6205581.7199999997</v>
      </c>
      <c r="DA280" s="7">
        <f t="shared" si="362"/>
        <v>1281562.02</v>
      </c>
      <c r="DB280" s="7">
        <f t="shared" si="362"/>
        <v>738962.46</v>
      </c>
      <c r="DC280" s="7">
        <f t="shared" si="362"/>
        <v>1090727.03678</v>
      </c>
      <c r="DD280" s="7">
        <f t="shared" si="362"/>
        <v>812847.40250000008</v>
      </c>
      <c r="DE280" s="7">
        <f t="shared" si="362"/>
        <v>1655324.8529999999</v>
      </c>
      <c r="DF280" s="7">
        <f t="shared" si="362"/>
        <v>53172056.942018002</v>
      </c>
      <c r="DG280" s="7">
        <f t="shared" si="362"/>
        <v>1039115.271084</v>
      </c>
      <c r="DH280" s="7">
        <f t="shared" si="362"/>
        <v>9178828.7692199983</v>
      </c>
      <c r="DI280" s="7">
        <f t="shared" si="362"/>
        <v>9405118.4251499996</v>
      </c>
      <c r="DJ280" s="7">
        <f t="shared" si="362"/>
        <v>1430946.8764</v>
      </c>
      <c r="DK280" s="7">
        <f t="shared" si="362"/>
        <v>878645.20012000017</v>
      </c>
      <c r="DL280" s="7">
        <f t="shared" si="362"/>
        <v>14817865.182833999</v>
      </c>
      <c r="DM280" s="7">
        <f t="shared" si="362"/>
        <v>540546.36530000006</v>
      </c>
      <c r="DN280" s="7">
        <f t="shared" si="362"/>
        <v>7209323.5410000002</v>
      </c>
      <c r="DO280" s="7">
        <f t="shared" si="362"/>
        <v>8378069.7599999998</v>
      </c>
      <c r="DP280" s="7">
        <f t="shared" si="362"/>
        <v>850097.97</v>
      </c>
      <c r="DQ280" s="7">
        <f t="shared" si="362"/>
        <v>5652296.9713500002</v>
      </c>
      <c r="DR280" s="7">
        <f t="shared" si="362"/>
        <v>2034715.1073550002</v>
      </c>
      <c r="DS280" s="7">
        <f t="shared" si="362"/>
        <v>1065760.5314160001</v>
      </c>
      <c r="DT280" s="7">
        <f t="shared" si="362"/>
        <v>256786.99160099999</v>
      </c>
      <c r="DU280" s="7">
        <f t="shared" si="362"/>
        <v>747719.07299999997</v>
      </c>
      <c r="DV280" s="7">
        <f t="shared" si="362"/>
        <v>231852.13199999998</v>
      </c>
      <c r="DW280" s="7">
        <f t="shared" si="362"/>
        <v>446444.83146900003</v>
      </c>
      <c r="DX280" s="7">
        <f t="shared" si="362"/>
        <v>1413039.7359800001</v>
      </c>
      <c r="DY280" s="7">
        <f t="shared" si="362"/>
        <v>1771134.6208000001</v>
      </c>
      <c r="DZ280" s="7">
        <f t="shared" si="362"/>
        <v>3387154.9035239997</v>
      </c>
      <c r="EA280" s="7">
        <f t="shared" ref="EA280:FX280" si="363">EA263*EA47</f>
        <v>4730253.105277</v>
      </c>
      <c r="EB280" s="7">
        <f t="shared" si="363"/>
        <v>2165947.83</v>
      </c>
      <c r="EC280" s="7">
        <f t="shared" si="363"/>
        <v>968715.45</v>
      </c>
      <c r="ED280" s="7">
        <f t="shared" si="363"/>
        <v>14149116.5646</v>
      </c>
      <c r="EE280" s="7">
        <f t="shared" si="363"/>
        <v>450463.03200000001</v>
      </c>
      <c r="EF280" s="7">
        <f t="shared" si="363"/>
        <v>1951702.6395599998</v>
      </c>
      <c r="EG280" s="7">
        <f t="shared" si="363"/>
        <v>751707.24300000002</v>
      </c>
      <c r="EH280" s="7">
        <f t="shared" si="363"/>
        <v>367274.63818299997</v>
      </c>
      <c r="EI280" s="7">
        <f t="shared" si="363"/>
        <v>32530725.737999998</v>
      </c>
      <c r="EJ280" s="7">
        <f t="shared" si="363"/>
        <v>22812712.101</v>
      </c>
      <c r="EK280" s="7">
        <f t="shared" si="363"/>
        <v>2749192.1063200003</v>
      </c>
      <c r="EL280" s="7">
        <f t="shared" si="363"/>
        <v>708014.90256000008</v>
      </c>
      <c r="EM280" s="7">
        <f t="shared" si="363"/>
        <v>1709360.857328</v>
      </c>
      <c r="EN280" s="7">
        <f t="shared" si="363"/>
        <v>1772890.794</v>
      </c>
      <c r="EO280" s="7">
        <f t="shared" si="363"/>
        <v>1252270.233</v>
      </c>
      <c r="EP280" s="7">
        <f t="shared" si="363"/>
        <v>2864874.4925999995</v>
      </c>
      <c r="EQ280" s="7">
        <f t="shared" si="363"/>
        <v>9325381.2797599994</v>
      </c>
      <c r="ER280" s="7">
        <f t="shared" si="363"/>
        <v>2060290.3863299999</v>
      </c>
      <c r="ES280" s="7">
        <f t="shared" si="363"/>
        <v>618433.48038600001</v>
      </c>
      <c r="ET280" s="7">
        <f t="shared" si="363"/>
        <v>865549.53</v>
      </c>
      <c r="EU280" s="7">
        <f t="shared" si="363"/>
        <v>1062057.879</v>
      </c>
      <c r="EV280" s="7">
        <f t="shared" si="363"/>
        <v>644100.86112999998</v>
      </c>
      <c r="EW280" s="7">
        <f t="shared" si="363"/>
        <v>6423156.2595389998</v>
      </c>
      <c r="EX280" s="7">
        <f t="shared" si="363"/>
        <v>257199.98008000001</v>
      </c>
      <c r="EY280" s="7">
        <f t="shared" si="363"/>
        <v>870053.94</v>
      </c>
      <c r="EZ280" s="7">
        <f t="shared" si="363"/>
        <v>658687.27618000004</v>
      </c>
      <c r="FA280" s="7">
        <f t="shared" si="363"/>
        <v>26041758.848340001</v>
      </c>
      <c r="FB280" s="7">
        <f t="shared" si="363"/>
        <v>3598247.0085600005</v>
      </c>
      <c r="FC280" s="7">
        <f t="shared" si="363"/>
        <v>7866512.4985500006</v>
      </c>
      <c r="FD280" s="7">
        <f t="shared" si="363"/>
        <v>1211027.018628</v>
      </c>
      <c r="FE280" s="7">
        <f t="shared" si="363"/>
        <v>464896.53761799994</v>
      </c>
      <c r="FF280" s="7">
        <f t="shared" si="363"/>
        <v>542925.34199999995</v>
      </c>
      <c r="FG280" s="7">
        <f t="shared" si="363"/>
        <v>522425.511</v>
      </c>
      <c r="FH280" s="7">
        <f t="shared" si="363"/>
        <v>825322.11904799996</v>
      </c>
      <c r="FI280" s="7">
        <f t="shared" si="363"/>
        <v>7167358.3391999993</v>
      </c>
      <c r="FJ280" s="7">
        <f t="shared" si="363"/>
        <v>11065392.966979999</v>
      </c>
      <c r="FK280" s="7">
        <f t="shared" si="363"/>
        <v>13992814.06515</v>
      </c>
      <c r="FL280" s="7">
        <f t="shared" si="363"/>
        <v>31884826.662</v>
      </c>
      <c r="FM280" s="7">
        <f t="shared" si="363"/>
        <v>9309257.3640180007</v>
      </c>
      <c r="FN280" s="7">
        <f t="shared" si="363"/>
        <v>53861172.831</v>
      </c>
      <c r="FO280" s="7">
        <f t="shared" si="363"/>
        <v>7884364.9546399992</v>
      </c>
      <c r="FP280" s="7">
        <f t="shared" si="363"/>
        <v>13310976.373594001</v>
      </c>
      <c r="FQ280" s="7">
        <f t="shared" si="363"/>
        <v>5776876.5564000001</v>
      </c>
      <c r="FR280" s="7">
        <f t="shared" si="363"/>
        <v>1654597.5628</v>
      </c>
      <c r="FS280" s="7">
        <f t="shared" si="363"/>
        <v>1141257.04112</v>
      </c>
      <c r="FT280" s="7">
        <f>(FT263*FT47)-104.28</f>
        <v>1303151.7688</v>
      </c>
      <c r="FU280" s="7">
        <f t="shared" si="363"/>
        <v>2391924.5188999996</v>
      </c>
      <c r="FV280" s="7">
        <f t="shared" si="363"/>
        <v>1828915.3296000001</v>
      </c>
      <c r="FW280" s="7">
        <f t="shared" si="363"/>
        <v>413683.09990000003</v>
      </c>
      <c r="FX280" s="7">
        <f t="shared" si="363"/>
        <v>378776.23412500002</v>
      </c>
      <c r="FY280" s="7"/>
      <c r="FZ280" s="101">
        <f>SUM(C280:FX280)</f>
        <v>3062155013.7351899</v>
      </c>
      <c r="GA280" s="7"/>
      <c r="GB280" s="7"/>
      <c r="GC280" s="7">
        <v>7988518037.6971445</v>
      </c>
      <c r="GD280" s="7"/>
      <c r="GE280" s="102">
        <f>GD279/FZ279</f>
        <v>-5.9319338172100403E-2</v>
      </c>
      <c r="GF280" s="7"/>
      <c r="GG280" s="7"/>
      <c r="GH280" s="7"/>
      <c r="GI280" s="7"/>
      <c r="GJ280" s="7"/>
      <c r="GK280" s="7"/>
      <c r="GL280" s="7"/>
      <c r="GM280" s="7"/>
    </row>
    <row r="281" spans="1:195" x14ac:dyDescent="0.2">
      <c r="A281" s="6" t="s">
        <v>843</v>
      </c>
      <c r="B281" s="7" t="s">
        <v>844</v>
      </c>
      <c r="C281" s="7">
        <f t="shared" ref="C281:BN281" si="364">C46</f>
        <v>1235805.8999999999</v>
      </c>
      <c r="D281" s="7">
        <f t="shared" si="364"/>
        <v>5255385.51</v>
      </c>
      <c r="E281" s="7">
        <f t="shared" si="364"/>
        <v>1394615.61</v>
      </c>
      <c r="F281" s="7">
        <f t="shared" si="364"/>
        <v>2354805.2000000002</v>
      </c>
      <c r="G281" s="7">
        <f t="shared" si="364"/>
        <v>446039.64</v>
      </c>
      <c r="H281" s="7">
        <f t="shared" si="364"/>
        <v>158530.63</v>
      </c>
      <c r="I281" s="7">
        <f t="shared" si="364"/>
        <v>1627373.65</v>
      </c>
      <c r="J281" s="7">
        <f t="shared" si="364"/>
        <v>476610.64</v>
      </c>
      <c r="K281" s="7">
        <f t="shared" si="364"/>
        <v>130871.61</v>
      </c>
      <c r="L281" s="7">
        <f t="shared" si="364"/>
        <v>1022578.29</v>
      </c>
      <c r="M281" s="7">
        <f t="shared" si="364"/>
        <v>416938.83</v>
      </c>
      <c r="N281" s="7">
        <f t="shared" si="364"/>
        <v>9508736.3800000008</v>
      </c>
      <c r="O281" s="7">
        <f t="shared" si="364"/>
        <v>4143798.93</v>
      </c>
      <c r="P281" s="7">
        <f t="shared" si="364"/>
        <v>89342.51</v>
      </c>
      <c r="Q281" s="7">
        <f t="shared" si="364"/>
        <v>5714632.2300000004</v>
      </c>
      <c r="R281" s="7">
        <f t="shared" si="364"/>
        <v>139254.06</v>
      </c>
      <c r="S281" s="7">
        <f t="shared" si="364"/>
        <v>794328.16</v>
      </c>
      <c r="T281" s="7">
        <f t="shared" si="364"/>
        <v>59607.64</v>
      </c>
      <c r="U281" s="7">
        <f t="shared" si="364"/>
        <v>37702.75</v>
      </c>
      <c r="V281" s="7">
        <f t="shared" si="364"/>
        <v>114832.53</v>
      </c>
      <c r="W281" s="7">
        <f t="shared" si="364"/>
        <v>21205.82</v>
      </c>
      <c r="X281" s="7">
        <f t="shared" si="364"/>
        <v>20471.689999999999</v>
      </c>
      <c r="Y281" s="7">
        <f t="shared" si="364"/>
        <v>114615.82</v>
      </c>
      <c r="Z281" s="7">
        <f t="shared" si="364"/>
        <v>50989.55</v>
      </c>
      <c r="AA281" s="7">
        <f t="shared" si="364"/>
        <v>4502930.7300000004</v>
      </c>
      <c r="AB281" s="7">
        <f t="shared" si="364"/>
        <v>11542502.83</v>
      </c>
      <c r="AC281" s="7">
        <f t="shared" si="364"/>
        <v>471358.18</v>
      </c>
      <c r="AD281" s="7">
        <f t="shared" si="364"/>
        <v>539870.85</v>
      </c>
      <c r="AE281" s="7">
        <f t="shared" si="364"/>
        <v>48073.47</v>
      </c>
      <c r="AF281" s="7">
        <f t="shared" si="364"/>
        <v>62317.73</v>
      </c>
      <c r="AG281" s="7">
        <f t="shared" si="364"/>
        <v>351026.82</v>
      </c>
      <c r="AH281" s="7">
        <f t="shared" si="364"/>
        <v>143713</v>
      </c>
      <c r="AI281" s="7">
        <f t="shared" si="364"/>
        <v>47387.13</v>
      </c>
      <c r="AJ281" s="7">
        <f t="shared" si="364"/>
        <v>105373.4</v>
      </c>
      <c r="AK281" s="7">
        <f t="shared" si="364"/>
        <v>73916.95</v>
      </c>
      <c r="AL281" s="7">
        <f t="shared" si="364"/>
        <v>91004.41</v>
      </c>
      <c r="AM281" s="7">
        <f t="shared" si="364"/>
        <v>99232.320000000007</v>
      </c>
      <c r="AN281" s="7">
        <f t="shared" si="364"/>
        <v>388036.23</v>
      </c>
      <c r="AO281" s="7">
        <f t="shared" si="364"/>
        <v>1432251.03</v>
      </c>
      <c r="AP281" s="7">
        <f t="shared" si="364"/>
        <v>29935183.34</v>
      </c>
      <c r="AQ281" s="7">
        <f t="shared" si="364"/>
        <v>125255.66</v>
      </c>
      <c r="AR281" s="7">
        <f t="shared" si="364"/>
        <v>18537962.719999999</v>
      </c>
      <c r="AS281" s="7">
        <f t="shared" si="364"/>
        <v>2282393.5299999998</v>
      </c>
      <c r="AT281" s="7">
        <f t="shared" si="364"/>
        <v>1199177.8799999999</v>
      </c>
      <c r="AU281" s="7">
        <f t="shared" si="364"/>
        <v>162850.56</v>
      </c>
      <c r="AV281" s="7">
        <f t="shared" si="364"/>
        <v>119432.69</v>
      </c>
      <c r="AW281" s="7">
        <f t="shared" si="364"/>
        <v>96107.5</v>
      </c>
      <c r="AX281" s="7">
        <f t="shared" si="364"/>
        <v>58402.07</v>
      </c>
      <c r="AY281" s="7">
        <f t="shared" si="364"/>
        <v>145219.04999999999</v>
      </c>
      <c r="AZ281" s="7">
        <f t="shared" si="364"/>
        <v>1220700.27</v>
      </c>
      <c r="BA281" s="7">
        <f t="shared" si="364"/>
        <v>1346369.81</v>
      </c>
      <c r="BB281" s="7">
        <f t="shared" si="364"/>
        <v>402841.39</v>
      </c>
      <c r="BC281" s="7">
        <f t="shared" si="364"/>
        <v>7129444.1799999997</v>
      </c>
      <c r="BD281" s="7">
        <f t="shared" si="364"/>
        <v>1307328.94</v>
      </c>
      <c r="BE281" s="7">
        <f t="shared" si="364"/>
        <v>376433.44</v>
      </c>
      <c r="BF281" s="7">
        <f t="shared" si="364"/>
        <v>5895435.9000000004</v>
      </c>
      <c r="BG281" s="7">
        <f t="shared" si="364"/>
        <v>172772.29</v>
      </c>
      <c r="BH281" s="7">
        <f t="shared" si="364"/>
        <v>127794.91</v>
      </c>
      <c r="BI281" s="7">
        <f t="shared" si="364"/>
        <v>43652.11</v>
      </c>
      <c r="BJ281" s="7">
        <f t="shared" si="364"/>
        <v>1607436.83</v>
      </c>
      <c r="BK281" s="7">
        <f t="shared" si="364"/>
        <v>3029651.96</v>
      </c>
      <c r="BL281" s="7">
        <f t="shared" si="364"/>
        <v>12476.17</v>
      </c>
      <c r="BM281" s="7">
        <f t="shared" si="364"/>
        <v>91155.51</v>
      </c>
      <c r="BN281" s="7">
        <f t="shared" si="364"/>
        <v>1185412</v>
      </c>
      <c r="BO281" s="7">
        <f t="shared" ref="BO281:DZ281" si="365">BO46</f>
        <v>239622.27</v>
      </c>
      <c r="BP281" s="7">
        <f t="shared" si="365"/>
        <v>238890.84</v>
      </c>
      <c r="BQ281" s="7">
        <f t="shared" si="365"/>
        <v>1401578.69</v>
      </c>
      <c r="BR281" s="7">
        <f t="shared" si="365"/>
        <v>256317.73</v>
      </c>
      <c r="BS281" s="7">
        <f t="shared" si="365"/>
        <v>94133.37</v>
      </c>
      <c r="BT281" s="7">
        <f t="shared" si="365"/>
        <v>155154.81</v>
      </c>
      <c r="BU281" s="7">
        <f t="shared" si="365"/>
        <v>130327.07</v>
      </c>
      <c r="BV281" s="7">
        <f t="shared" si="365"/>
        <v>707323.36</v>
      </c>
      <c r="BW281" s="7">
        <f t="shared" si="365"/>
        <v>733894.63</v>
      </c>
      <c r="BX281" s="7">
        <f t="shared" si="365"/>
        <v>84437.37</v>
      </c>
      <c r="BY281" s="7">
        <f t="shared" si="365"/>
        <v>273563.23</v>
      </c>
      <c r="BZ281" s="7">
        <f t="shared" si="365"/>
        <v>97605.17</v>
      </c>
      <c r="CA281" s="7">
        <f t="shared" si="365"/>
        <v>324549.06</v>
      </c>
      <c r="CB281" s="7">
        <f t="shared" si="365"/>
        <v>26650593.359999999</v>
      </c>
      <c r="CC281" s="7">
        <f t="shared" si="365"/>
        <v>86816.77</v>
      </c>
      <c r="CD281" s="7">
        <f t="shared" si="365"/>
        <v>60883.56</v>
      </c>
      <c r="CE281" s="7">
        <f t="shared" si="365"/>
        <v>101005.44</v>
      </c>
      <c r="CF281" s="7">
        <f t="shared" si="365"/>
        <v>85132.44</v>
      </c>
      <c r="CG281" s="7">
        <f t="shared" si="365"/>
        <v>71663.360000000001</v>
      </c>
      <c r="CH281" s="7">
        <f t="shared" si="365"/>
        <v>34966.019999999997</v>
      </c>
      <c r="CI281" s="7">
        <f t="shared" si="365"/>
        <v>244049.51</v>
      </c>
      <c r="CJ281" s="7">
        <f t="shared" si="365"/>
        <v>385137.07</v>
      </c>
      <c r="CK281" s="7">
        <f t="shared" si="365"/>
        <v>1092667.3600000001</v>
      </c>
      <c r="CL281" s="7">
        <f t="shared" si="365"/>
        <v>205797.97</v>
      </c>
      <c r="CM281" s="7">
        <f t="shared" si="365"/>
        <v>58989.66</v>
      </c>
      <c r="CN281" s="7">
        <f t="shared" si="365"/>
        <v>8247408.1699999999</v>
      </c>
      <c r="CO281" s="7">
        <f t="shared" si="365"/>
        <v>4225902.55</v>
      </c>
      <c r="CP281" s="7">
        <f t="shared" si="365"/>
        <v>677515.86</v>
      </c>
      <c r="CQ281" s="7">
        <f t="shared" si="365"/>
        <v>215453.34</v>
      </c>
      <c r="CR281" s="7">
        <f t="shared" si="365"/>
        <v>41840.31</v>
      </c>
      <c r="CS281" s="7">
        <f t="shared" si="365"/>
        <v>207257.75</v>
      </c>
      <c r="CT281" s="7">
        <f t="shared" si="365"/>
        <v>61606.64</v>
      </c>
      <c r="CU281" s="7">
        <f t="shared" si="365"/>
        <v>41213.300000000003</v>
      </c>
      <c r="CV281" s="7">
        <f t="shared" si="365"/>
        <v>33930.44</v>
      </c>
      <c r="CW281" s="7">
        <f t="shared" si="365"/>
        <v>125347.52</v>
      </c>
      <c r="CX281" s="7">
        <f t="shared" si="365"/>
        <v>203199.65</v>
      </c>
      <c r="CY281" s="7">
        <f t="shared" si="365"/>
        <v>19023.740000000002</v>
      </c>
      <c r="CZ281" s="7">
        <f t="shared" si="365"/>
        <v>656772.98</v>
      </c>
      <c r="DA281" s="7">
        <f t="shared" si="365"/>
        <v>131137.70000000001</v>
      </c>
      <c r="DB281" s="7">
        <f t="shared" si="365"/>
        <v>80575.59</v>
      </c>
      <c r="DC281" s="7">
        <f t="shared" si="365"/>
        <v>130553.21</v>
      </c>
      <c r="DD281" s="7">
        <f t="shared" si="365"/>
        <v>81138.81</v>
      </c>
      <c r="DE281" s="7">
        <f t="shared" si="365"/>
        <v>362653.52</v>
      </c>
      <c r="DF281" s="7">
        <f t="shared" si="365"/>
        <v>6858785.2800000003</v>
      </c>
      <c r="DG281" s="7">
        <f t="shared" si="365"/>
        <v>109844.75</v>
      </c>
      <c r="DH281" s="7">
        <f t="shared" si="365"/>
        <v>884983.54</v>
      </c>
      <c r="DI281" s="7">
        <f t="shared" si="365"/>
        <v>1149441.19</v>
      </c>
      <c r="DJ281" s="7">
        <f t="shared" si="365"/>
        <v>125433.23</v>
      </c>
      <c r="DK281" s="7">
        <f t="shared" si="365"/>
        <v>61707.33</v>
      </c>
      <c r="DL281" s="7">
        <f t="shared" si="365"/>
        <v>1972556.43</v>
      </c>
      <c r="DM281" s="7">
        <f t="shared" si="365"/>
        <v>109190.83</v>
      </c>
      <c r="DN281" s="7">
        <f t="shared" si="365"/>
        <v>654910.47</v>
      </c>
      <c r="DO281" s="7">
        <f t="shared" si="365"/>
        <v>711465.55</v>
      </c>
      <c r="DP281" s="7">
        <f t="shared" si="365"/>
        <v>64719.96</v>
      </c>
      <c r="DQ281" s="7">
        <f t="shared" si="365"/>
        <v>401676.4</v>
      </c>
      <c r="DR281" s="7">
        <f t="shared" si="365"/>
        <v>371328.45</v>
      </c>
      <c r="DS281" s="7">
        <f t="shared" si="365"/>
        <v>203876.34</v>
      </c>
      <c r="DT281" s="7">
        <f t="shared" si="365"/>
        <v>50274.239999999998</v>
      </c>
      <c r="DU281" s="7">
        <f t="shared" si="365"/>
        <v>121216.94</v>
      </c>
      <c r="DV281" s="7">
        <f t="shared" si="365"/>
        <v>47172.59</v>
      </c>
      <c r="DW281" s="7">
        <f t="shared" si="365"/>
        <v>98608.639999999999</v>
      </c>
      <c r="DX281" s="7">
        <f t="shared" si="365"/>
        <v>130949.75</v>
      </c>
      <c r="DY281" s="7">
        <f t="shared" si="365"/>
        <v>22037.82</v>
      </c>
      <c r="DZ281" s="7">
        <f t="shared" si="365"/>
        <v>378163.83</v>
      </c>
      <c r="EA281" s="7">
        <f t="shared" ref="EA281:FX281" si="366">EA46</f>
        <v>665242.62</v>
      </c>
      <c r="EB281" s="7">
        <f t="shared" si="366"/>
        <v>235463.39</v>
      </c>
      <c r="EC281" s="7">
        <f t="shared" si="366"/>
        <v>117926.35</v>
      </c>
      <c r="ED281" s="7">
        <f t="shared" si="366"/>
        <v>458821.34</v>
      </c>
      <c r="EE281" s="7">
        <f t="shared" si="366"/>
        <v>69469.710000000006</v>
      </c>
      <c r="EF281" s="7">
        <f t="shared" si="366"/>
        <v>281380.07</v>
      </c>
      <c r="EG281" s="7">
        <f t="shared" si="366"/>
        <v>109776.89</v>
      </c>
      <c r="EH281" s="7">
        <f t="shared" si="366"/>
        <v>46466.74</v>
      </c>
      <c r="EI281" s="7">
        <f t="shared" si="366"/>
        <v>1671506.42</v>
      </c>
      <c r="EJ281" s="7">
        <f t="shared" si="366"/>
        <v>1995406.17</v>
      </c>
      <c r="EK281" s="7">
        <f t="shared" si="366"/>
        <v>117297.16</v>
      </c>
      <c r="EL281" s="7">
        <f t="shared" si="366"/>
        <v>75545.53</v>
      </c>
      <c r="EM281" s="7">
        <f t="shared" si="366"/>
        <v>205936.02</v>
      </c>
      <c r="EN281" s="7">
        <f t="shared" si="366"/>
        <v>248064.68</v>
      </c>
      <c r="EO281" s="7">
        <f t="shared" si="366"/>
        <v>128345.29</v>
      </c>
      <c r="EP281" s="7">
        <f t="shared" si="366"/>
        <v>164333.81</v>
      </c>
      <c r="EQ281" s="7">
        <f t="shared" si="366"/>
        <v>859631.68</v>
      </c>
      <c r="ER281" s="7">
        <f t="shared" si="366"/>
        <v>134299.20000000001</v>
      </c>
      <c r="ES281" s="7">
        <f t="shared" si="366"/>
        <v>80229.91</v>
      </c>
      <c r="ET281" s="7">
        <f t="shared" si="366"/>
        <v>108594.14</v>
      </c>
      <c r="EU281" s="7">
        <f t="shared" si="366"/>
        <v>170530.57</v>
      </c>
      <c r="EV281" s="7">
        <f t="shared" si="366"/>
        <v>37252.47</v>
      </c>
      <c r="EW281" s="7">
        <f t="shared" si="366"/>
        <v>190285.67</v>
      </c>
      <c r="EX281" s="7">
        <f t="shared" si="366"/>
        <v>12396.78</v>
      </c>
      <c r="EY281" s="7">
        <f t="shared" si="366"/>
        <v>111351.11</v>
      </c>
      <c r="EZ281" s="7">
        <f t="shared" si="366"/>
        <v>84461.91</v>
      </c>
      <c r="FA281" s="7">
        <f t="shared" si="366"/>
        <v>1552109.99</v>
      </c>
      <c r="FB281" s="7">
        <f t="shared" si="366"/>
        <v>387943.17</v>
      </c>
      <c r="FC281" s="7">
        <f t="shared" si="366"/>
        <v>801606.83</v>
      </c>
      <c r="FD281" s="7">
        <f t="shared" si="366"/>
        <v>132404.54999999999</v>
      </c>
      <c r="FE281" s="7">
        <f t="shared" si="366"/>
        <v>77361.94</v>
      </c>
      <c r="FF281" s="7">
        <f t="shared" si="366"/>
        <v>54248.15</v>
      </c>
      <c r="FG281" s="7">
        <f t="shared" si="366"/>
        <v>49378.03</v>
      </c>
      <c r="FH281" s="7">
        <f t="shared" si="366"/>
        <v>127840.66</v>
      </c>
      <c r="FI281" s="7">
        <f t="shared" si="366"/>
        <v>432694.87</v>
      </c>
      <c r="FJ281" s="7">
        <f t="shared" si="366"/>
        <v>1133613.1399999999</v>
      </c>
      <c r="FK281" s="7">
        <f t="shared" si="366"/>
        <v>829639.16</v>
      </c>
      <c r="FL281" s="7">
        <f t="shared" si="366"/>
        <v>1845250.38</v>
      </c>
      <c r="FM281" s="7">
        <f t="shared" si="366"/>
        <v>315606.86</v>
      </c>
      <c r="FN281" s="7">
        <f t="shared" si="366"/>
        <v>3150599.99</v>
      </c>
      <c r="FO281" s="7">
        <f t="shared" si="366"/>
        <v>506306.55</v>
      </c>
      <c r="FP281" s="7">
        <f t="shared" si="366"/>
        <v>700111.38</v>
      </c>
      <c r="FQ281" s="7">
        <f t="shared" si="366"/>
        <v>219889.14</v>
      </c>
      <c r="FR281" s="7">
        <f t="shared" si="366"/>
        <v>72761.490000000005</v>
      </c>
      <c r="FS281" s="7">
        <f t="shared" si="366"/>
        <v>104474.08</v>
      </c>
      <c r="FT281" s="7">
        <f t="shared" si="366"/>
        <v>70117.960000000006</v>
      </c>
      <c r="FU281" s="7">
        <f t="shared" si="366"/>
        <v>222428.86</v>
      </c>
      <c r="FV281" s="7">
        <f t="shared" si="366"/>
        <v>137014.49</v>
      </c>
      <c r="FW281" s="7">
        <f t="shared" si="366"/>
        <v>43960.51</v>
      </c>
      <c r="FX281" s="7">
        <f t="shared" si="366"/>
        <v>39059.93</v>
      </c>
      <c r="FY281" s="7"/>
      <c r="FZ281" s="101">
        <f>SUM(C281:FX281)</f>
        <v>217111371.87000009</v>
      </c>
      <c r="GA281" s="7"/>
      <c r="GB281" s="7"/>
      <c r="GC281" s="7"/>
      <c r="GD281" s="7"/>
      <c r="GE281" s="103"/>
      <c r="GF281" s="15"/>
      <c r="GG281" s="7"/>
      <c r="GH281" s="15"/>
      <c r="GI281" s="7"/>
      <c r="GJ281" s="7"/>
      <c r="GK281" s="7"/>
      <c r="GL281" s="7"/>
      <c r="GM281" s="7"/>
    </row>
    <row r="282" spans="1:195" x14ac:dyDescent="0.2">
      <c r="A282" s="6" t="s">
        <v>845</v>
      </c>
      <c r="B282" s="7" t="s">
        <v>846</v>
      </c>
      <c r="C282" s="7">
        <f t="shared" ref="C282:BN282" si="367">C279-C280-C281</f>
        <v>56096810.650000006</v>
      </c>
      <c r="D282" s="7">
        <f t="shared" si="367"/>
        <v>297434672.13500005</v>
      </c>
      <c r="E282" s="7">
        <f t="shared" si="367"/>
        <v>42734337.600079998</v>
      </c>
      <c r="F282" s="7">
        <f t="shared" si="367"/>
        <v>128367796.698</v>
      </c>
      <c r="G282" s="7">
        <f t="shared" si="367"/>
        <v>5914637.3568700012</v>
      </c>
      <c r="H282" s="7">
        <f t="shared" si="367"/>
        <v>7562898.9869999988</v>
      </c>
      <c r="I282" s="7">
        <f t="shared" si="367"/>
        <v>69697236.590000004</v>
      </c>
      <c r="J282" s="7">
        <f t="shared" si="367"/>
        <v>17012270.557296999</v>
      </c>
      <c r="K282" s="7">
        <f t="shared" si="367"/>
        <v>2191691.838</v>
      </c>
      <c r="L282" s="7">
        <f t="shared" si="367"/>
        <v>6663146.0772750033</v>
      </c>
      <c r="M282" s="7">
        <f t="shared" si="367"/>
        <v>7581398.6470740009</v>
      </c>
      <c r="N282" s="7">
        <f t="shared" si="367"/>
        <v>361957147.81640399</v>
      </c>
      <c r="O282" s="7">
        <f t="shared" si="367"/>
        <v>71714595.336044997</v>
      </c>
      <c r="P282" s="7">
        <f t="shared" si="367"/>
        <v>2263679.2250000006</v>
      </c>
      <c r="Q282" s="7">
        <f t="shared" si="367"/>
        <v>295774670.722</v>
      </c>
      <c r="R282" s="7">
        <f t="shared" si="367"/>
        <v>42652561.222712994</v>
      </c>
      <c r="S282" s="7">
        <f t="shared" si="367"/>
        <v>7610449.5122600012</v>
      </c>
      <c r="T282" s="7">
        <f t="shared" si="367"/>
        <v>1792514.992874</v>
      </c>
      <c r="U282" s="7">
        <f t="shared" si="367"/>
        <v>593547.51553199999</v>
      </c>
      <c r="V282" s="7">
        <f t="shared" si="367"/>
        <v>2525559.1660000002</v>
      </c>
      <c r="W282" s="7">
        <f t="shared" si="367"/>
        <v>2254254.605</v>
      </c>
      <c r="X282" s="7">
        <f t="shared" si="367"/>
        <v>735806.24291200005</v>
      </c>
      <c r="Y282" s="7">
        <f t="shared" si="367"/>
        <v>6347432.6163599994</v>
      </c>
      <c r="Z282" s="7">
        <f t="shared" si="367"/>
        <v>2558365.5194500005</v>
      </c>
      <c r="AA282" s="7">
        <f t="shared" si="367"/>
        <v>179904045.51465499</v>
      </c>
      <c r="AB282" s="7">
        <f t="shared" si="367"/>
        <v>82645847.452747002</v>
      </c>
      <c r="AC282" s="7">
        <f t="shared" si="367"/>
        <v>4392380.1690800004</v>
      </c>
      <c r="AD282" s="7">
        <f t="shared" si="367"/>
        <v>7231168.784209704</v>
      </c>
      <c r="AE282" s="7">
        <f t="shared" si="367"/>
        <v>1370269.952764</v>
      </c>
      <c r="AF282" s="7">
        <f t="shared" si="367"/>
        <v>2142990.5819720002</v>
      </c>
      <c r="AG282" s="7">
        <f t="shared" si="367"/>
        <v>2559938.5996999997</v>
      </c>
      <c r="AH282" s="7">
        <f t="shared" si="367"/>
        <v>9313754.3424709998</v>
      </c>
      <c r="AI282" s="7">
        <f t="shared" si="367"/>
        <v>3872075.8139999998</v>
      </c>
      <c r="AJ282" s="7">
        <f t="shared" si="367"/>
        <v>1989213.3515200003</v>
      </c>
      <c r="AK282" s="7">
        <f t="shared" si="367"/>
        <v>2194125.3882400002</v>
      </c>
      <c r="AL282" s="7">
        <f t="shared" si="367"/>
        <v>1690917.831</v>
      </c>
      <c r="AM282" s="7">
        <f t="shared" si="367"/>
        <v>3721725.1702340003</v>
      </c>
      <c r="AN282" s="7">
        <f t="shared" si="367"/>
        <v>1019533.1542159999</v>
      </c>
      <c r="AO282" s="7">
        <f t="shared" si="367"/>
        <v>31496695.030647997</v>
      </c>
      <c r="AP282" s="7">
        <f t="shared" si="367"/>
        <v>259278025.81318501</v>
      </c>
      <c r="AQ282" s="7">
        <f t="shared" si="367"/>
        <v>1468413.0215940003</v>
      </c>
      <c r="AR282" s="7">
        <f t="shared" si="367"/>
        <v>373178937.93771994</v>
      </c>
      <c r="AS282" s="7">
        <f t="shared" si="367"/>
        <v>27609783.855500005</v>
      </c>
      <c r="AT282" s="7">
        <f t="shared" si="367"/>
        <v>12604331.730999999</v>
      </c>
      <c r="AU282" s="7">
        <f t="shared" si="367"/>
        <v>2488365.9038160001</v>
      </c>
      <c r="AV282" s="7">
        <f t="shared" si="367"/>
        <v>2912892.202081</v>
      </c>
      <c r="AW282" s="7">
        <f t="shared" si="367"/>
        <v>2929278.3652440002</v>
      </c>
      <c r="AX282" s="7">
        <f t="shared" si="367"/>
        <v>1024015.889084</v>
      </c>
      <c r="AY282" s="7">
        <f t="shared" si="367"/>
        <v>3456001.12</v>
      </c>
      <c r="AZ282" s="7">
        <f t="shared" si="367"/>
        <v>112284333.39480001</v>
      </c>
      <c r="BA282" s="7">
        <f t="shared" si="367"/>
        <v>67689916.730679989</v>
      </c>
      <c r="BB282" s="7">
        <f t="shared" si="367"/>
        <v>70141987.686039999</v>
      </c>
      <c r="BC282" s="7">
        <f t="shared" si="367"/>
        <v>196062006.36994997</v>
      </c>
      <c r="BD282" s="7">
        <f t="shared" si="367"/>
        <v>19256632.369999997</v>
      </c>
      <c r="BE282" s="7">
        <f t="shared" si="367"/>
        <v>9299250.5508800019</v>
      </c>
      <c r="BF282" s="7">
        <f t="shared" si="367"/>
        <v>165687327.91999999</v>
      </c>
      <c r="BG282" s="7">
        <f t="shared" si="367"/>
        <v>8817251.1300000008</v>
      </c>
      <c r="BH282" s="7">
        <f t="shared" si="367"/>
        <v>4694805.5602500001</v>
      </c>
      <c r="BI282" s="7">
        <f t="shared" si="367"/>
        <v>3308104.73447</v>
      </c>
      <c r="BJ282" s="7">
        <f t="shared" si="367"/>
        <v>39700542.293159999</v>
      </c>
      <c r="BK282" s="7">
        <f t="shared" si="367"/>
        <v>221226816.21789998</v>
      </c>
      <c r="BL282" s="7">
        <f t="shared" si="367"/>
        <v>2661230.7460000003</v>
      </c>
      <c r="BM282" s="7">
        <f t="shared" si="367"/>
        <v>3054099.5769160003</v>
      </c>
      <c r="BN282" s="7">
        <f t="shared" si="367"/>
        <v>22628254.294</v>
      </c>
      <c r="BO282" s="7">
        <f t="shared" ref="BO282:DZ282" si="368">BO279-BO280-BO281</f>
        <v>9901500.734151002</v>
      </c>
      <c r="BP282" s="7">
        <f t="shared" si="368"/>
        <v>1178984.9467119998</v>
      </c>
      <c r="BQ282" s="7">
        <f t="shared" si="368"/>
        <v>31555085.767139997</v>
      </c>
      <c r="BR282" s="7">
        <f t="shared" si="368"/>
        <v>39534229.118000001</v>
      </c>
      <c r="BS282" s="7">
        <f t="shared" si="368"/>
        <v>10870622.819460001</v>
      </c>
      <c r="BT282" s="7">
        <f t="shared" si="368"/>
        <v>2865389.7745999997</v>
      </c>
      <c r="BU282" s="7">
        <f t="shared" si="368"/>
        <v>3112671.0282149999</v>
      </c>
      <c r="BV282" s="7">
        <f t="shared" si="368"/>
        <v>1183408.021875001</v>
      </c>
      <c r="BW282" s="7">
        <f t="shared" si="368"/>
        <v>6362050.7668480007</v>
      </c>
      <c r="BX282" s="7">
        <f t="shared" si="368"/>
        <v>422630.68668000016</v>
      </c>
      <c r="BY282" s="7">
        <f t="shared" si="368"/>
        <v>2485572.2642420004</v>
      </c>
      <c r="BZ282" s="7">
        <f t="shared" si="368"/>
        <v>2020048.2990000001</v>
      </c>
      <c r="CA282" s="7">
        <f t="shared" si="368"/>
        <v>519062.07510600012</v>
      </c>
      <c r="CB282" s="7">
        <f t="shared" si="368"/>
        <v>416542331.06200004</v>
      </c>
      <c r="CC282" s="7">
        <f t="shared" si="368"/>
        <v>2274542.2458199998</v>
      </c>
      <c r="CD282" s="7">
        <f t="shared" si="368"/>
        <v>1147776.696</v>
      </c>
      <c r="CE282" s="7">
        <f t="shared" si="368"/>
        <v>1181341.82</v>
      </c>
      <c r="CF282" s="7">
        <f t="shared" si="368"/>
        <v>1443550.430258</v>
      </c>
      <c r="CG282" s="7">
        <f t="shared" si="368"/>
        <v>2352706.5979999998</v>
      </c>
      <c r="CH282" s="7">
        <f t="shared" si="368"/>
        <v>1491975.1312159998</v>
      </c>
      <c r="CI282" s="7">
        <f t="shared" si="368"/>
        <v>4189983.1982400008</v>
      </c>
      <c r="CJ282" s="7">
        <f t="shared" si="368"/>
        <v>4177729.5539906467</v>
      </c>
      <c r="CK282" s="7">
        <f t="shared" si="368"/>
        <v>45783260.319389999</v>
      </c>
      <c r="CL282" s="7">
        <f t="shared" si="368"/>
        <v>11575088.377010001</v>
      </c>
      <c r="CM282" s="7">
        <f t="shared" si="368"/>
        <v>7839427.9515000004</v>
      </c>
      <c r="CN282" s="7">
        <f t="shared" si="368"/>
        <v>180819691.31600001</v>
      </c>
      <c r="CO282" s="7">
        <f t="shared" si="368"/>
        <v>75768749.690080002</v>
      </c>
      <c r="CP282" s="7">
        <f t="shared" si="368"/>
        <v>256430.77907300123</v>
      </c>
      <c r="CQ282" s="7">
        <f t="shared" si="368"/>
        <v>7547344.8511519991</v>
      </c>
      <c r="CR282" s="7">
        <f t="shared" si="368"/>
        <v>2956697.1475200001</v>
      </c>
      <c r="CS282" s="7">
        <f t="shared" si="368"/>
        <v>2646485.9500059998</v>
      </c>
      <c r="CT282" s="7">
        <f t="shared" si="368"/>
        <v>1460391.5070400001</v>
      </c>
      <c r="CU282" s="7">
        <f t="shared" si="368"/>
        <v>4088898.342888</v>
      </c>
      <c r="CV282" s="7">
        <f t="shared" si="368"/>
        <v>564272.69821600011</v>
      </c>
      <c r="CW282" s="7">
        <f t="shared" si="368"/>
        <v>1709784.9367750001</v>
      </c>
      <c r="CX282" s="7">
        <f t="shared" si="368"/>
        <v>2752149.0394400004</v>
      </c>
      <c r="CY282" s="7">
        <f t="shared" si="368"/>
        <v>771897.66599999997</v>
      </c>
      <c r="CZ282" s="7">
        <f t="shared" si="368"/>
        <v>12550658.84</v>
      </c>
      <c r="DA282" s="7">
        <f t="shared" si="368"/>
        <v>1635408.2500000002</v>
      </c>
      <c r="DB282" s="7">
        <f t="shared" si="368"/>
        <v>3081007.6500000004</v>
      </c>
      <c r="DC282" s="7">
        <f t="shared" si="368"/>
        <v>1313602.42322</v>
      </c>
      <c r="DD282" s="7">
        <f t="shared" si="368"/>
        <v>1786542.5674999997</v>
      </c>
      <c r="DE282" s="7">
        <f t="shared" si="368"/>
        <v>2296663.7569999998</v>
      </c>
      <c r="DF282" s="7">
        <f t="shared" si="368"/>
        <v>138764090.647982</v>
      </c>
      <c r="DG282" s="7">
        <f t="shared" si="368"/>
        <v>536658.11891599989</v>
      </c>
      <c r="DH282" s="7">
        <f t="shared" si="368"/>
        <v>8782123.0207800008</v>
      </c>
      <c r="DI282" s="7">
        <f t="shared" si="368"/>
        <v>14546763.01485</v>
      </c>
      <c r="DJ282" s="7">
        <f t="shared" si="368"/>
        <v>5295032.6436000001</v>
      </c>
      <c r="DK282" s="7">
        <f t="shared" si="368"/>
        <v>4100980.1898799995</v>
      </c>
      <c r="DL282" s="7">
        <f t="shared" si="368"/>
        <v>39483347.777166001</v>
      </c>
      <c r="DM282" s="7">
        <f t="shared" si="368"/>
        <v>3283544.4746999997</v>
      </c>
      <c r="DN282" s="7">
        <f t="shared" si="368"/>
        <v>6020244.9389999993</v>
      </c>
      <c r="DO282" s="7">
        <f t="shared" si="368"/>
        <v>21731127.860000003</v>
      </c>
      <c r="DP282" s="7">
        <f t="shared" si="368"/>
        <v>2319525.2300000004</v>
      </c>
      <c r="DQ282" s="7">
        <f t="shared" si="368"/>
        <v>1987933.9586499999</v>
      </c>
      <c r="DR282" s="7">
        <f t="shared" si="368"/>
        <v>12168520.012645001</v>
      </c>
      <c r="DS282" s="7">
        <f t="shared" si="368"/>
        <v>7105774.2385840006</v>
      </c>
      <c r="DT282" s="7">
        <f t="shared" si="368"/>
        <v>2471421.1783989999</v>
      </c>
      <c r="DU282" s="7">
        <f t="shared" si="368"/>
        <v>3569881.3970000003</v>
      </c>
      <c r="DV282" s="7">
        <f t="shared" si="368"/>
        <v>2969383.7080000006</v>
      </c>
      <c r="DW282" s="7">
        <f t="shared" si="368"/>
        <v>3513484.0685310001</v>
      </c>
      <c r="DX282" s="7">
        <f t="shared" si="368"/>
        <v>1651407.6840199998</v>
      </c>
      <c r="DY282" s="7">
        <f t="shared" si="368"/>
        <v>2526196.2492000004</v>
      </c>
      <c r="DZ282" s="7">
        <f t="shared" si="368"/>
        <v>4624836.2864759993</v>
      </c>
      <c r="EA282" s="7">
        <f t="shared" ref="EA282:FX282" si="369">EA279-EA280-EA281</f>
        <v>1146060.0647229999</v>
      </c>
      <c r="EB282" s="7">
        <f t="shared" si="369"/>
        <v>3817880.3799999994</v>
      </c>
      <c r="EC282" s="7">
        <f t="shared" si="369"/>
        <v>2681844.8400000003</v>
      </c>
      <c r="ED282" s="7">
        <f t="shared" si="369"/>
        <v>5786433.5554000009</v>
      </c>
      <c r="EE282" s="7">
        <f t="shared" si="369"/>
        <v>2400920.2879999997</v>
      </c>
      <c r="EF282" s="7">
        <f t="shared" si="369"/>
        <v>12626748.88044</v>
      </c>
      <c r="EG282" s="7">
        <f t="shared" si="369"/>
        <v>2649796.827</v>
      </c>
      <c r="EH282" s="7">
        <f t="shared" si="369"/>
        <v>2920746.0518169999</v>
      </c>
      <c r="EI282" s="7">
        <f t="shared" si="369"/>
        <v>118861585.272</v>
      </c>
      <c r="EJ282" s="7">
        <f t="shared" si="369"/>
        <v>66890235.729000002</v>
      </c>
      <c r="EK282" s="7">
        <f t="shared" si="369"/>
        <v>4065460.5036799992</v>
      </c>
      <c r="EL282" s="7">
        <f t="shared" si="369"/>
        <v>4067612.4874399998</v>
      </c>
      <c r="EM282" s="7">
        <f t="shared" si="369"/>
        <v>2687803.3126720004</v>
      </c>
      <c r="EN282" s="7">
        <f t="shared" si="369"/>
        <v>8704708.9759999998</v>
      </c>
      <c r="EO282" s="7">
        <f t="shared" si="369"/>
        <v>2760081.517</v>
      </c>
      <c r="EP282" s="7">
        <f t="shared" si="369"/>
        <v>1774422.3874000008</v>
      </c>
      <c r="EQ282" s="7">
        <f t="shared" si="369"/>
        <v>15775224.730240002</v>
      </c>
      <c r="ER282" s="7">
        <f t="shared" si="369"/>
        <v>1985250.2236700004</v>
      </c>
      <c r="ES282" s="7">
        <f t="shared" si="369"/>
        <v>1939369.4696139998</v>
      </c>
      <c r="ET282" s="7">
        <f t="shared" si="369"/>
        <v>2771493.3699999996</v>
      </c>
      <c r="EU282" s="7">
        <f t="shared" si="369"/>
        <v>5654475.6610000003</v>
      </c>
      <c r="EV282" s="7">
        <f t="shared" si="369"/>
        <v>1004126.1788700001</v>
      </c>
      <c r="EW282" s="7">
        <f t="shared" si="369"/>
        <v>4986068.7204610007</v>
      </c>
      <c r="EX282" s="7">
        <f t="shared" si="369"/>
        <v>2901674.9799200003</v>
      </c>
      <c r="EY282" s="7">
        <f t="shared" si="369"/>
        <v>6407026.4999999991</v>
      </c>
      <c r="EZ282" s="7">
        <f t="shared" si="369"/>
        <v>1663321.3038200003</v>
      </c>
      <c r="FA282" s="7">
        <f t="shared" si="369"/>
        <v>7903512.7916600015</v>
      </c>
      <c r="FB282" s="7">
        <f t="shared" si="369"/>
        <v>220854.12143999938</v>
      </c>
      <c r="FC282" s="7">
        <f t="shared" si="369"/>
        <v>10752011.441449998</v>
      </c>
      <c r="FD282" s="7">
        <f t="shared" si="369"/>
        <v>3321348.1513719996</v>
      </c>
      <c r="FE282" s="7">
        <f t="shared" si="369"/>
        <v>1322470.1123820003</v>
      </c>
      <c r="FF282" s="7">
        <f t="shared" si="369"/>
        <v>2654757.4679999999</v>
      </c>
      <c r="FG282" s="7">
        <f t="shared" si="369"/>
        <v>1705533.919</v>
      </c>
      <c r="FH282" s="7">
        <f t="shared" si="369"/>
        <v>596817.62095199991</v>
      </c>
      <c r="FI282" s="7">
        <f t="shared" si="369"/>
        <v>10064385.980800003</v>
      </c>
      <c r="FJ282" s="7">
        <f t="shared" si="369"/>
        <v>6518540.313020003</v>
      </c>
      <c r="FK282" s="7">
        <f t="shared" si="369"/>
        <v>8840584.0448499992</v>
      </c>
      <c r="FL282" s="7">
        <f t="shared" si="369"/>
        <v>38149003.817999996</v>
      </c>
      <c r="FM282" s="7">
        <f t="shared" si="369"/>
        <v>24524271.555982001</v>
      </c>
      <c r="FN282" s="7">
        <f t="shared" si="369"/>
        <v>161027989.919</v>
      </c>
      <c r="FO282" s="7">
        <f t="shared" si="369"/>
        <v>2658310.9053600011</v>
      </c>
      <c r="FP282" s="7">
        <f t="shared" si="369"/>
        <v>8831521.1264059972</v>
      </c>
      <c r="FQ282" s="7">
        <f t="shared" si="369"/>
        <v>3992219.8335999991</v>
      </c>
      <c r="FR282" s="7">
        <f t="shared" si="369"/>
        <v>1172310.0571999999</v>
      </c>
      <c r="FS282" s="7">
        <f t="shared" si="369"/>
        <v>1810352.10888</v>
      </c>
      <c r="FT282" s="7">
        <v>0</v>
      </c>
      <c r="FU282" s="7">
        <f t="shared" si="369"/>
        <v>6605637.0211000005</v>
      </c>
      <c r="FV282" s="7">
        <f t="shared" si="369"/>
        <v>5523998.5904000001</v>
      </c>
      <c r="FW282" s="7">
        <f t="shared" si="369"/>
        <v>2586598.9301000005</v>
      </c>
      <c r="FX282" s="7">
        <f t="shared" si="369"/>
        <v>779638.32587499998</v>
      </c>
      <c r="FY282" s="7"/>
      <c r="FZ282" s="101">
        <f>SUM(C282:FX282)</f>
        <v>5213007732.3436098</v>
      </c>
      <c r="GA282" s="79">
        <f>FZ282/FZ279</f>
        <v>0.61385297506176251</v>
      </c>
      <c r="GB282" s="7"/>
      <c r="GC282" s="104"/>
      <c r="GD282" s="7"/>
      <c r="GE282" s="11"/>
      <c r="GF282" s="7"/>
      <c r="GG282" s="7"/>
      <c r="GH282" s="7"/>
      <c r="GI282" s="7"/>
      <c r="GJ282" s="7"/>
      <c r="GK282" s="7"/>
      <c r="GL282" s="7"/>
      <c r="GM282" s="7"/>
    </row>
    <row r="283" spans="1:195" x14ac:dyDescent="0.2">
      <c r="A283" s="7"/>
      <c r="B283" s="7" t="s">
        <v>847</v>
      </c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  <c r="AP283" s="66"/>
      <c r="AQ283" s="66"/>
      <c r="AR283" s="66"/>
      <c r="AS283" s="66"/>
      <c r="AT283" s="66"/>
      <c r="AU283" s="66"/>
      <c r="AV283" s="66"/>
      <c r="AW283" s="66"/>
      <c r="AX283" s="66"/>
      <c r="AY283" s="66"/>
      <c r="AZ283" s="66"/>
      <c r="BA283" s="66"/>
      <c r="BB283" s="66"/>
      <c r="BC283" s="66"/>
      <c r="BD283" s="66"/>
      <c r="BE283" s="66"/>
      <c r="BF283" s="66"/>
      <c r="BG283" s="66"/>
      <c r="BH283" s="66"/>
      <c r="BI283" s="66"/>
      <c r="BJ283" s="66"/>
      <c r="BK283" s="66"/>
      <c r="BL283" s="66"/>
      <c r="BM283" s="66"/>
      <c r="BN283" s="66"/>
      <c r="BO283" s="66"/>
      <c r="BP283" s="66"/>
      <c r="BQ283" s="66"/>
      <c r="BR283" s="66"/>
      <c r="BS283" s="66"/>
      <c r="BT283" s="66"/>
      <c r="BU283" s="66"/>
      <c r="BV283" s="66"/>
      <c r="BW283" s="66"/>
      <c r="BX283" s="66"/>
      <c r="BY283" s="66"/>
      <c r="BZ283" s="66"/>
      <c r="CA283" s="66"/>
      <c r="CB283" s="66"/>
      <c r="CC283" s="66"/>
      <c r="CD283" s="66"/>
      <c r="CE283" s="66"/>
      <c r="CF283" s="66"/>
      <c r="CG283" s="66"/>
      <c r="CH283" s="66"/>
      <c r="CI283" s="66"/>
      <c r="CJ283" s="66"/>
      <c r="CK283" s="66"/>
      <c r="CL283" s="66"/>
      <c r="CM283" s="66"/>
      <c r="CN283" s="66"/>
      <c r="CO283" s="66"/>
      <c r="CP283" s="66"/>
      <c r="CQ283" s="66"/>
      <c r="CR283" s="66"/>
      <c r="CS283" s="66"/>
      <c r="CT283" s="66"/>
      <c r="CU283" s="66"/>
      <c r="CV283" s="66"/>
      <c r="CW283" s="66"/>
      <c r="CX283" s="66"/>
      <c r="CY283" s="66"/>
      <c r="CZ283" s="66"/>
      <c r="DA283" s="66"/>
      <c r="DB283" s="66"/>
      <c r="DC283" s="66"/>
      <c r="DD283" s="66"/>
      <c r="DE283" s="66"/>
      <c r="DF283" s="66"/>
      <c r="DG283" s="66"/>
      <c r="DH283" s="66"/>
      <c r="DI283" s="66"/>
      <c r="DJ283" s="66"/>
      <c r="DK283" s="66"/>
      <c r="DL283" s="66"/>
      <c r="DM283" s="66"/>
      <c r="DN283" s="66"/>
      <c r="DO283" s="66"/>
      <c r="DP283" s="66"/>
      <c r="DQ283" s="66"/>
      <c r="DR283" s="66"/>
      <c r="DS283" s="66"/>
      <c r="DT283" s="66"/>
      <c r="DU283" s="66"/>
      <c r="DV283" s="66"/>
      <c r="DW283" s="66"/>
      <c r="DX283" s="66"/>
      <c r="DY283" s="66"/>
      <c r="DZ283" s="66"/>
      <c r="EA283" s="66"/>
      <c r="EB283" s="66"/>
      <c r="EC283" s="66"/>
      <c r="ED283" s="66"/>
      <c r="EE283" s="66"/>
      <c r="EF283" s="66"/>
      <c r="EG283" s="66"/>
      <c r="EH283" s="66"/>
      <c r="EI283" s="66"/>
      <c r="EJ283" s="66"/>
      <c r="EK283" s="66"/>
      <c r="EL283" s="66"/>
      <c r="EM283" s="66"/>
      <c r="EN283" s="66"/>
      <c r="EO283" s="66"/>
      <c r="EP283" s="66"/>
      <c r="EQ283" s="66"/>
      <c r="ER283" s="66"/>
      <c r="ES283" s="66"/>
      <c r="ET283" s="66"/>
      <c r="EU283" s="66"/>
      <c r="EV283" s="66"/>
      <c r="EW283" s="66"/>
      <c r="EX283" s="66"/>
      <c r="EY283" s="66"/>
      <c r="EZ283" s="66"/>
      <c r="FA283" s="66"/>
      <c r="FB283" s="66"/>
      <c r="FC283" s="66"/>
      <c r="FD283" s="66"/>
      <c r="FE283" s="66"/>
      <c r="FF283" s="66"/>
      <c r="FG283" s="66"/>
      <c r="FH283" s="66"/>
      <c r="FI283" s="66"/>
      <c r="FJ283" s="66"/>
      <c r="FK283" s="66"/>
      <c r="FL283" s="66"/>
      <c r="FM283" s="66"/>
      <c r="FN283" s="66"/>
      <c r="FO283" s="66"/>
      <c r="FP283" s="66"/>
      <c r="FQ283" s="66"/>
      <c r="FR283" s="66"/>
      <c r="FS283" s="66"/>
      <c r="FT283" s="66"/>
      <c r="FU283" s="66"/>
      <c r="FV283" s="66"/>
      <c r="FW283" s="66"/>
      <c r="FX283" s="66"/>
      <c r="FY283" s="7"/>
      <c r="FZ283" s="101"/>
      <c r="GA283" s="7"/>
      <c r="GB283" s="7"/>
      <c r="GC283" s="7"/>
      <c r="GD283" s="7"/>
      <c r="GE283" s="7"/>
      <c r="GF283" s="7"/>
      <c r="GG283" s="7"/>
      <c r="GH283" s="7"/>
      <c r="GI283" s="7"/>
      <c r="GJ283" s="7"/>
      <c r="GK283" s="7"/>
      <c r="GL283" s="7"/>
      <c r="GM283" s="7"/>
    </row>
    <row r="284" spans="1:195" x14ac:dyDescent="0.2">
      <c r="A284" s="6" t="s">
        <v>848</v>
      </c>
      <c r="B284" s="7" t="s">
        <v>849</v>
      </c>
      <c r="C284" s="7">
        <f t="shared" ref="C284:M284" si="370">ROUND(C275*C47,2)</f>
        <v>0</v>
      </c>
      <c r="D284" s="7">
        <f t="shared" si="370"/>
        <v>0</v>
      </c>
      <c r="E284" s="7">
        <f t="shared" si="370"/>
        <v>0</v>
      </c>
      <c r="F284" s="7">
        <f t="shared" si="370"/>
        <v>0</v>
      </c>
      <c r="G284" s="7">
        <f t="shared" si="370"/>
        <v>0</v>
      </c>
      <c r="H284" s="7">
        <f t="shared" si="370"/>
        <v>0</v>
      </c>
      <c r="I284" s="7">
        <f t="shared" si="370"/>
        <v>0</v>
      </c>
      <c r="J284" s="7">
        <f t="shared" si="370"/>
        <v>0</v>
      </c>
      <c r="K284" s="7">
        <f t="shared" si="370"/>
        <v>0</v>
      </c>
      <c r="L284" s="7">
        <f t="shared" si="370"/>
        <v>0</v>
      </c>
      <c r="M284" s="7">
        <f t="shared" si="370"/>
        <v>0</v>
      </c>
      <c r="N284" s="7">
        <v>0</v>
      </c>
      <c r="O284" s="7">
        <f t="shared" ref="O284:BB284" si="371">ROUND(O275*O47,2)</f>
        <v>0</v>
      </c>
      <c r="P284" s="7">
        <f t="shared" si="371"/>
        <v>0</v>
      </c>
      <c r="Q284" s="7">
        <f t="shared" si="371"/>
        <v>0</v>
      </c>
      <c r="R284" s="7">
        <f t="shared" si="371"/>
        <v>0</v>
      </c>
      <c r="S284" s="7">
        <f t="shared" si="371"/>
        <v>0</v>
      </c>
      <c r="T284" s="7">
        <f t="shared" si="371"/>
        <v>0</v>
      </c>
      <c r="U284" s="7">
        <f t="shared" si="371"/>
        <v>0</v>
      </c>
      <c r="V284" s="7">
        <f t="shared" si="371"/>
        <v>0</v>
      </c>
      <c r="W284" s="7">
        <f t="shared" si="371"/>
        <v>0</v>
      </c>
      <c r="X284" s="7">
        <f t="shared" si="371"/>
        <v>0</v>
      </c>
      <c r="Y284" s="7">
        <f t="shared" si="371"/>
        <v>0</v>
      </c>
      <c r="Z284" s="7">
        <f t="shared" si="371"/>
        <v>0</v>
      </c>
      <c r="AA284" s="7">
        <f t="shared" si="371"/>
        <v>0</v>
      </c>
      <c r="AB284" s="7">
        <f t="shared" si="371"/>
        <v>0</v>
      </c>
      <c r="AC284" s="7">
        <f t="shared" si="371"/>
        <v>0</v>
      </c>
      <c r="AD284" s="7">
        <f t="shared" si="371"/>
        <v>0</v>
      </c>
      <c r="AE284" s="7">
        <f t="shared" si="371"/>
        <v>0</v>
      </c>
      <c r="AF284" s="7">
        <f t="shared" si="371"/>
        <v>0</v>
      </c>
      <c r="AG284" s="7">
        <f t="shared" si="371"/>
        <v>0</v>
      </c>
      <c r="AH284" s="7">
        <f t="shared" si="371"/>
        <v>0</v>
      </c>
      <c r="AI284" s="7">
        <f t="shared" si="371"/>
        <v>0</v>
      </c>
      <c r="AJ284" s="7">
        <f t="shared" si="371"/>
        <v>0</v>
      </c>
      <c r="AK284" s="7">
        <f t="shared" si="371"/>
        <v>0</v>
      </c>
      <c r="AL284" s="7">
        <f t="shared" si="371"/>
        <v>0</v>
      </c>
      <c r="AM284" s="7">
        <f t="shared" si="371"/>
        <v>0</v>
      </c>
      <c r="AN284" s="7">
        <f t="shared" si="371"/>
        <v>0</v>
      </c>
      <c r="AO284" s="7">
        <f t="shared" si="371"/>
        <v>0</v>
      </c>
      <c r="AP284" s="7">
        <f t="shared" si="371"/>
        <v>0</v>
      </c>
      <c r="AQ284" s="7">
        <f t="shared" si="371"/>
        <v>0</v>
      </c>
      <c r="AR284" s="7">
        <f t="shared" si="371"/>
        <v>0</v>
      </c>
      <c r="AS284" s="7">
        <f t="shared" si="371"/>
        <v>0</v>
      </c>
      <c r="AT284" s="7">
        <f t="shared" si="371"/>
        <v>0</v>
      </c>
      <c r="AU284" s="7">
        <f t="shared" si="371"/>
        <v>0</v>
      </c>
      <c r="AV284" s="7">
        <f t="shared" si="371"/>
        <v>0</v>
      </c>
      <c r="AW284" s="7">
        <f t="shared" si="371"/>
        <v>0</v>
      </c>
      <c r="AX284" s="7">
        <f t="shared" si="371"/>
        <v>0</v>
      </c>
      <c r="AY284" s="7">
        <f t="shared" si="371"/>
        <v>0</v>
      </c>
      <c r="AZ284" s="7">
        <f t="shared" si="371"/>
        <v>0</v>
      </c>
      <c r="BA284" s="7">
        <f t="shared" si="371"/>
        <v>0</v>
      </c>
      <c r="BB284" s="7">
        <f t="shared" si="371"/>
        <v>0</v>
      </c>
      <c r="BC284" s="7">
        <v>0</v>
      </c>
      <c r="BD284" s="7">
        <f t="shared" ref="BD284:DO284" si="372">ROUND(BD275*BD47,2)</f>
        <v>0</v>
      </c>
      <c r="BE284" s="7">
        <f t="shared" si="372"/>
        <v>0</v>
      </c>
      <c r="BF284" s="7">
        <f t="shared" si="372"/>
        <v>0</v>
      </c>
      <c r="BG284" s="7">
        <f t="shared" si="372"/>
        <v>0</v>
      </c>
      <c r="BH284" s="7">
        <f t="shared" si="372"/>
        <v>0</v>
      </c>
      <c r="BI284" s="7">
        <f t="shared" si="372"/>
        <v>0</v>
      </c>
      <c r="BJ284" s="7">
        <f t="shared" si="372"/>
        <v>0</v>
      </c>
      <c r="BK284" s="7">
        <f t="shared" si="372"/>
        <v>0</v>
      </c>
      <c r="BL284" s="7">
        <f t="shared" si="372"/>
        <v>0</v>
      </c>
      <c r="BM284" s="7">
        <f t="shared" si="372"/>
        <v>0</v>
      </c>
      <c r="BN284" s="7">
        <f t="shared" si="372"/>
        <v>0</v>
      </c>
      <c r="BO284" s="7">
        <f t="shared" si="372"/>
        <v>0</v>
      </c>
      <c r="BP284" s="7">
        <f t="shared" si="372"/>
        <v>0</v>
      </c>
      <c r="BQ284" s="7">
        <f t="shared" si="372"/>
        <v>0</v>
      </c>
      <c r="BR284" s="7">
        <f t="shared" si="372"/>
        <v>0</v>
      </c>
      <c r="BS284" s="7">
        <f t="shared" si="372"/>
        <v>0</v>
      </c>
      <c r="BT284" s="7">
        <f t="shared" si="372"/>
        <v>0</v>
      </c>
      <c r="BU284" s="7">
        <f t="shared" si="372"/>
        <v>0</v>
      </c>
      <c r="BV284" s="7">
        <f t="shared" si="372"/>
        <v>0</v>
      </c>
      <c r="BW284" s="7">
        <f t="shared" si="372"/>
        <v>0</v>
      </c>
      <c r="BX284" s="7">
        <f t="shared" si="372"/>
        <v>0</v>
      </c>
      <c r="BY284" s="7">
        <f t="shared" si="372"/>
        <v>0</v>
      </c>
      <c r="BZ284" s="7">
        <f t="shared" si="372"/>
        <v>0</v>
      </c>
      <c r="CA284" s="7">
        <f t="shared" si="372"/>
        <v>0</v>
      </c>
      <c r="CB284" s="7">
        <f t="shared" si="372"/>
        <v>0</v>
      </c>
      <c r="CC284" s="7">
        <f t="shared" si="372"/>
        <v>0</v>
      </c>
      <c r="CD284" s="7">
        <f t="shared" si="372"/>
        <v>0</v>
      </c>
      <c r="CE284" s="7">
        <f t="shared" si="372"/>
        <v>0</v>
      </c>
      <c r="CF284" s="7">
        <f t="shared" si="372"/>
        <v>0</v>
      </c>
      <c r="CG284" s="7">
        <f t="shared" si="372"/>
        <v>0</v>
      </c>
      <c r="CH284" s="7">
        <f t="shared" si="372"/>
        <v>0</v>
      </c>
      <c r="CI284" s="7">
        <f t="shared" si="372"/>
        <v>0</v>
      </c>
      <c r="CJ284" s="7">
        <f t="shared" si="372"/>
        <v>0</v>
      </c>
      <c r="CK284" s="7">
        <f t="shared" si="372"/>
        <v>0</v>
      </c>
      <c r="CL284" s="7">
        <f t="shared" si="372"/>
        <v>0</v>
      </c>
      <c r="CM284" s="7">
        <f t="shared" si="372"/>
        <v>0</v>
      </c>
      <c r="CN284" s="7">
        <f t="shared" si="372"/>
        <v>0</v>
      </c>
      <c r="CO284" s="7">
        <f t="shared" si="372"/>
        <v>0</v>
      </c>
      <c r="CP284" s="7">
        <f t="shared" si="372"/>
        <v>0</v>
      </c>
      <c r="CQ284" s="7">
        <f t="shared" si="372"/>
        <v>0</v>
      </c>
      <c r="CR284" s="7">
        <f t="shared" si="372"/>
        <v>0</v>
      </c>
      <c r="CS284" s="7">
        <f t="shared" si="372"/>
        <v>0</v>
      </c>
      <c r="CT284" s="7">
        <f t="shared" si="372"/>
        <v>0</v>
      </c>
      <c r="CU284" s="7">
        <f t="shared" si="372"/>
        <v>0</v>
      </c>
      <c r="CV284" s="7">
        <f t="shared" si="372"/>
        <v>0</v>
      </c>
      <c r="CW284" s="7">
        <f t="shared" si="372"/>
        <v>0</v>
      </c>
      <c r="CX284" s="7">
        <f t="shared" si="372"/>
        <v>0</v>
      </c>
      <c r="CY284" s="7">
        <f t="shared" si="372"/>
        <v>0</v>
      </c>
      <c r="CZ284" s="7">
        <f t="shared" si="372"/>
        <v>0</v>
      </c>
      <c r="DA284" s="7">
        <f t="shared" si="372"/>
        <v>0</v>
      </c>
      <c r="DB284" s="7">
        <f t="shared" si="372"/>
        <v>0</v>
      </c>
      <c r="DC284" s="7">
        <f t="shared" si="372"/>
        <v>0</v>
      </c>
      <c r="DD284" s="7">
        <f t="shared" si="372"/>
        <v>0</v>
      </c>
      <c r="DE284" s="7">
        <f t="shared" si="372"/>
        <v>0</v>
      </c>
      <c r="DF284" s="7">
        <f t="shared" si="372"/>
        <v>0</v>
      </c>
      <c r="DG284" s="7">
        <f t="shared" si="372"/>
        <v>0</v>
      </c>
      <c r="DH284" s="7">
        <f t="shared" si="372"/>
        <v>0</v>
      </c>
      <c r="DI284" s="7">
        <f t="shared" si="372"/>
        <v>0</v>
      </c>
      <c r="DJ284" s="7">
        <f t="shared" si="372"/>
        <v>0</v>
      </c>
      <c r="DK284" s="7">
        <f t="shared" si="372"/>
        <v>0</v>
      </c>
      <c r="DL284" s="7">
        <f t="shared" si="372"/>
        <v>0</v>
      </c>
      <c r="DM284" s="7">
        <f t="shared" si="372"/>
        <v>0</v>
      </c>
      <c r="DN284" s="7">
        <f t="shared" si="372"/>
        <v>0</v>
      </c>
      <c r="DO284" s="7">
        <f t="shared" si="372"/>
        <v>0</v>
      </c>
      <c r="DP284" s="7">
        <f t="shared" ref="DP284:FX284" si="373">ROUND(DP275*DP47,2)</f>
        <v>0</v>
      </c>
      <c r="DQ284" s="7">
        <f t="shared" si="373"/>
        <v>0</v>
      </c>
      <c r="DR284" s="7">
        <f t="shared" si="373"/>
        <v>0</v>
      </c>
      <c r="DS284" s="7">
        <f t="shared" si="373"/>
        <v>0</v>
      </c>
      <c r="DT284" s="7">
        <f t="shared" si="373"/>
        <v>0</v>
      </c>
      <c r="DU284" s="7">
        <f t="shared" si="373"/>
        <v>0</v>
      </c>
      <c r="DV284" s="7">
        <f t="shared" si="373"/>
        <v>0</v>
      </c>
      <c r="DW284" s="7">
        <f t="shared" si="373"/>
        <v>0</v>
      </c>
      <c r="DX284" s="7">
        <f t="shared" si="373"/>
        <v>0</v>
      </c>
      <c r="DY284" s="7">
        <f t="shared" si="373"/>
        <v>0</v>
      </c>
      <c r="DZ284" s="7">
        <f t="shared" si="373"/>
        <v>0</v>
      </c>
      <c r="EA284" s="7">
        <f t="shared" si="373"/>
        <v>0</v>
      </c>
      <c r="EB284" s="7">
        <f t="shared" si="373"/>
        <v>0</v>
      </c>
      <c r="EC284" s="7">
        <f t="shared" si="373"/>
        <v>0</v>
      </c>
      <c r="ED284" s="7">
        <f t="shared" si="373"/>
        <v>0</v>
      </c>
      <c r="EE284" s="7">
        <f t="shared" si="373"/>
        <v>0</v>
      </c>
      <c r="EF284" s="7">
        <f t="shared" si="373"/>
        <v>0</v>
      </c>
      <c r="EG284" s="7">
        <f t="shared" si="373"/>
        <v>0</v>
      </c>
      <c r="EH284" s="7">
        <f t="shared" si="373"/>
        <v>0</v>
      </c>
      <c r="EI284" s="7">
        <f t="shared" si="373"/>
        <v>0</v>
      </c>
      <c r="EJ284" s="7">
        <f t="shared" si="373"/>
        <v>0</v>
      </c>
      <c r="EK284" s="7">
        <f t="shared" si="373"/>
        <v>0</v>
      </c>
      <c r="EL284" s="7">
        <f t="shared" si="373"/>
        <v>0</v>
      </c>
      <c r="EM284" s="7">
        <f t="shared" si="373"/>
        <v>0</v>
      </c>
      <c r="EN284" s="7">
        <f t="shared" si="373"/>
        <v>0</v>
      </c>
      <c r="EO284" s="7">
        <f t="shared" si="373"/>
        <v>0</v>
      </c>
      <c r="EP284" s="7">
        <f t="shared" si="373"/>
        <v>0</v>
      </c>
      <c r="EQ284" s="7">
        <f t="shared" si="373"/>
        <v>0</v>
      </c>
      <c r="ER284" s="7">
        <f t="shared" si="373"/>
        <v>0</v>
      </c>
      <c r="ES284" s="7">
        <f t="shared" si="373"/>
        <v>0</v>
      </c>
      <c r="ET284" s="7">
        <f t="shared" si="373"/>
        <v>0</v>
      </c>
      <c r="EU284" s="7">
        <f t="shared" si="373"/>
        <v>0</v>
      </c>
      <c r="EV284" s="7">
        <f t="shared" si="373"/>
        <v>0</v>
      </c>
      <c r="EW284" s="7">
        <f t="shared" si="373"/>
        <v>0</v>
      </c>
      <c r="EX284" s="7">
        <f t="shared" si="373"/>
        <v>0</v>
      </c>
      <c r="EY284" s="7">
        <f t="shared" si="373"/>
        <v>0</v>
      </c>
      <c r="EZ284" s="7">
        <f t="shared" si="373"/>
        <v>0</v>
      </c>
      <c r="FA284" s="7">
        <f t="shared" si="373"/>
        <v>0</v>
      </c>
      <c r="FB284" s="7">
        <f t="shared" si="373"/>
        <v>0</v>
      </c>
      <c r="FC284" s="7">
        <f t="shared" si="373"/>
        <v>0</v>
      </c>
      <c r="FD284" s="7">
        <f t="shared" si="373"/>
        <v>0</v>
      </c>
      <c r="FE284" s="7">
        <f t="shared" si="373"/>
        <v>0</v>
      </c>
      <c r="FF284" s="7">
        <f t="shared" si="373"/>
        <v>0</v>
      </c>
      <c r="FG284" s="7">
        <f t="shared" si="373"/>
        <v>0</v>
      </c>
      <c r="FH284" s="7">
        <f t="shared" si="373"/>
        <v>0</v>
      </c>
      <c r="FI284" s="7">
        <f t="shared" si="373"/>
        <v>0</v>
      </c>
      <c r="FJ284" s="7">
        <f t="shared" si="373"/>
        <v>0</v>
      </c>
      <c r="FK284" s="7">
        <f t="shared" si="373"/>
        <v>0</v>
      </c>
      <c r="FL284" s="7">
        <f t="shared" si="373"/>
        <v>0</v>
      </c>
      <c r="FM284" s="7">
        <f t="shared" si="373"/>
        <v>0</v>
      </c>
      <c r="FN284" s="7">
        <f t="shared" si="373"/>
        <v>0</v>
      </c>
      <c r="FO284" s="7">
        <f t="shared" si="373"/>
        <v>0</v>
      </c>
      <c r="FP284" s="7">
        <f t="shared" si="373"/>
        <v>0</v>
      </c>
      <c r="FQ284" s="7">
        <f t="shared" si="373"/>
        <v>0</v>
      </c>
      <c r="FR284" s="7">
        <f t="shared" si="373"/>
        <v>0</v>
      </c>
      <c r="FS284" s="7">
        <f t="shared" si="373"/>
        <v>0</v>
      </c>
      <c r="FT284" s="7">
        <f>ROUND(FT275*FT47,2)</f>
        <v>71022.13</v>
      </c>
      <c r="FU284" s="7">
        <f t="shared" si="373"/>
        <v>0</v>
      </c>
      <c r="FV284" s="7">
        <f t="shared" si="373"/>
        <v>0</v>
      </c>
      <c r="FW284" s="7">
        <f t="shared" si="373"/>
        <v>0</v>
      </c>
      <c r="FX284" s="7">
        <f t="shared" si="373"/>
        <v>0</v>
      </c>
      <c r="FY284" s="7"/>
      <c r="FZ284" s="101">
        <f>SUM(C284:FX284)</f>
        <v>71022.13</v>
      </c>
      <c r="GA284" s="7"/>
      <c r="GB284" s="7"/>
      <c r="GC284" s="7"/>
      <c r="GD284" s="7"/>
      <c r="GE284" s="7"/>
      <c r="GF284" s="7"/>
      <c r="GG284" s="7"/>
      <c r="GH284" s="7"/>
      <c r="GI284" s="7"/>
      <c r="GJ284" s="7"/>
      <c r="GK284" s="7"/>
      <c r="GL284" s="7"/>
      <c r="GM284" s="7"/>
    </row>
    <row r="285" spans="1:195" x14ac:dyDescent="0.2">
      <c r="A285" s="7"/>
      <c r="B285" s="7" t="s">
        <v>850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66"/>
      <c r="FZ285" s="7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</row>
    <row r="286" spans="1:195" x14ac:dyDescent="0.2">
      <c r="A286" s="6" t="s">
        <v>851</v>
      </c>
      <c r="B286" s="7" t="s">
        <v>852</v>
      </c>
      <c r="C286" s="7">
        <f t="shared" ref="C286:BN286" si="374">ROUND(C279/C103,2)</f>
        <v>9535.08</v>
      </c>
      <c r="D286" s="7">
        <f t="shared" si="374"/>
        <v>9431.69</v>
      </c>
      <c r="E286" s="7">
        <f t="shared" si="374"/>
        <v>10029.959999999999</v>
      </c>
      <c r="F286" s="7">
        <f t="shared" si="374"/>
        <v>9263.68</v>
      </c>
      <c r="G286" s="7">
        <f t="shared" si="374"/>
        <v>9858.32</v>
      </c>
      <c r="H286" s="7">
        <f t="shared" si="374"/>
        <v>9809.5400000000009</v>
      </c>
      <c r="I286" s="7">
        <f t="shared" si="374"/>
        <v>10011.219999999999</v>
      </c>
      <c r="J286" s="7">
        <f t="shared" si="374"/>
        <v>9186.74</v>
      </c>
      <c r="K286" s="7">
        <f t="shared" si="374"/>
        <v>13119.43</v>
      </c>
      <c r="L286" s="7">
        <f t="shared" si="374"/>
        <v>9899.26</v>
      </c>
      <c r="M286" s="7">
        <f t="shared" si="374"/>
        <v>11367.91</v>
      </c>
      <c r="N286" s="7">
        <f t="shared" si="374"/>
        <v>9569.52</v>
      </c>
      <c r="O286" s="7">
        <f t="shared" si="374"/>
        <v>9149.82</v>
      </c>
      <c r="P286" s="7">
        <f t="shared" si="374"/>
        <v>13892.66</v>
      </c>
      <c r="Q286" s="7">
        <f t="shared" si="374"/>
        <v>10313.76</v>
      </c>
      <c r="R286" s="7">
        <f t="shared" si="374"/>
        <v>9116.91</v>
      </c>
      <c r="S286" s="7">
        <f t="shared" si="374"/>
        <v>9674.94</v>
      </c>
      <c r="T286" s="7">
        <f t="shared" si="374"/>
        <v>16659.54</v>
      </c>
      <c r="U286" s="7">
        <f t="shared" si="374"/>
        <v>19668.259999999998</v>
      </c>
      <c r="V286" s="7">
        <f t="shared" si="374"/>
        <v>12594.02</v>
      </c>
      <c r="W286" s="7">
        <f t="shared" si="374"/>
        <v>16915.13</v>
      </c>
      <c r="X286" s="7">
        <f t="shared" si="374"/>
        <v>19258.11</v>
      </c>
      <c r="Y286" s="7">
        <f t="shared" si="374"/>
        <v>9875.4699999999993</v>
      </c>
      <c r="Z286" s="7">
        <f t="shared" si="374"/>
        <v>13491.97</v>
      </c>
      <c r="AA286" s="7">
        <f t="shared" si="374"/>
        <v>9375.89</v>
      </c>
      <c r="AB286" s="7">
        <f t="shared" si="374"/>
        <v>9471.61</v>
      </c>
      <c r="AC286" s="7">
        <f t="shared" si="374"/>
        <v>9561.66</v>
      </c>
      <c r="AD286" s="7">
        <f t="shared" si="374"/>
        <v>9375.4500000000007</v>
      </c>
      <c r="AE286" s="7">
        <f t="shared" si="374"/>
        <v>17303.53</v>
      </c>
      <c r="AF286" s="7">
        <f t="shared" si="374"/>
        <v>15752.39</v>
      </c>
      <c r="AG286" s="7">
        <f t="shared" si="374"/>
        <v>10393.709999999999</v>
      </c>
      <c r="AH286" s="7">
        <f t="shared" si="374"/>
        <v>9569.2800000000007</v>
      </c>
      <c r="AI286" s="7">
        <f t="shared" si="374"/>
        <v>11793.24</v>
      </c>
      <c r="AJ286" s="7">
        <f t="shared" si="374"/>
        <v>16871.87</v>
      </c>
      <c r="AK286" s="7">
        <f t="shared" si="374"/>
        <v>15049.23</v>
      </c>
      <c r="AL286" s="7">
        <f t="shared" si="374"/>
        <v>13058.15</v>
      </c>
      <c r="AM286" s="7">
        <f t="shared" si="374"/>
        <v>10780.69</v>
      </c>
      <c r="AN286" s="7">
        <f t="shared" si="374"/>
        <v>12068.94</v>
      </c>
      <c r="AO286" s="7">
        <f t="shared" si="374"/>
        <v>9171.1</v>
      </c>
      <c r="AP286" s="7">
        <f t="shared" si="374"/>
        <v>9954.69</v>
      </c>
      <c r="AQ286" s="7">
        <f t="shared" si="374"/>
        <v>14507.07</v>
      </c>
      <c r="AR286" s="7">
        <f t="shared" si="374"/>
        <v>9212.9500000000007</v>
      </c>
      <c r="AS286" s="7">
        <f t="shared" si="374"/>
        <v>9973.01</v>
      </c>
      <c r="AT286" s="7">
        <f t="shared" si="374"/>
        <v>9433.5400000000009</v>
      </c>
      <c r="AU286" s="7">
        <f t="shared" si="374"/>
        <v>14064.78</v>
      </c>
      <c r="AV286" s="7">
        <f t="shared" si="374"/>
        <v>13355.25</v>
      </c>
      <c r="AW286" s="7">
        <f t="shared" si="374"/>
        <v>14007.87</v>
      </c>
      <c r="AX286" s="7">
        <f t="shared" si="374"/>
        <v>20413.990000000002</v>
      </c>
      <c r="AY286" s="7">
        <f t="shared" si="374"/>
        <v>11261.49</v>
      </c>
      <c r="AZ286" s="7">
        <f t="shared" si="374"/>
        <v>9632.42</v>
      </c>
      <c r="BA286" s="7">
        <f t="shared" si="374"/>
        <v>9065.26</v>
      </c>
      <c r="BB286" s="7">
        <f t="shared" si="374"/>
        <v>9135.58</v>
      </c>
      <c r="BC286" s="7">
        <f t="shared" si="374"/>
        <v>9414.32</v>
      </c>
      <c r="BD286" s="7">
        <f t="shared" si="374"/>
        <v>9065.34</v>
      </c>
      <c r="BE286" s="7">
        <f t="shared" si="374"/>
        <v>9684.5400000000009</v>
      </c>
      <c r="BF286" s="7">
        <f t="shared" si="374"/>
        <v>9048.73</v>
      </c>
      <c r="BG286" s="7">
        <f t="shared" si="374"/>
        <v>9899.57</v>
      </c>
      <c r="BH286" s="7">
        <f t="shared" si="374"/>
        <v>10443.44</v>
      </c>
      <c r="BI286" s="7">
        <f t="shared" si="374"/>
        <v>14133.56</v>
      </c>
      <c r="BJ286" s="7">
        <f t="shared" si="374"/>
        <v>9070.1200000000008</v>
      </c>
      <c r="BK286" s="7">
        <f t="shared" si="374"/>
        <v>9144.4</v>
      </c>
      <c r="BL286" s="7">
        <f t="shared" si="374"/>
        <v>16109.63</v>
      </c>
      <c r="BM286" s="7">
        <f t="shared" si="374"/>
        <v>13115.14</v>
      </c>
      <c r="BN286" s="7">
        <f t="shared" si="374"/>
        <v>9064.5499999999993</v>
      </c>
      <c r="BO286" s="7">
        <f t="shared" ref="BO286:DZ286" si="375">ROUND(BO279/BO103,2)</f>
        <v>9351.33</v>
      </c>
      <c r="BP286" s="7">
        <f t="shared" si="375"/>
        <v>15475.17</v>
      </c>
      <c r="BQ286" s="7">
        <f t="shared" si="375"/>
        <v>10003.73</v>
      </c>
      <c r="BR286" s="7">
        <f t="shared" si="375"/>
        <v>9279.52</v>
      </c>
      <c r="BS286" s="7">
        <f t="shared" si="375"/>
        <v>10463.82</v>
      </c>
      <c r="BT286" s="7">
        <f t="shared" si="375"/>
        <v>11286.94</v>
      </c>
      <c r="BU286" s="7">
        <f t="shared" si="375"/>
        <v>11720.59</v>
      </c>
      <c r="BV286" s="7">
        <f t="shared" si="375"/>
        <v>9634.7000000000007</v>
      </c>
      <c r="BW286" s="7">
        <f t="shared" si="375"/>
        <v>9379.01</v>
      </c>
      <c r="BX286" s="7">
        <f t="shared" si="375"/>
        <v>20322.849999999999</v>
      </c>
      <c r="BY286" s="7">
        <f t="shared" si="375"/>
        <v>10539.29</v>
      </c>
      <c r="BZ286" s="7">
        <f t="shared" si="375"/>
        <v>14424.61</v>
      </c>
      <c r="CA286" s="7">
        <f t="shared" si="375"/>
        <v>16909.330000000002</v>
      </c>
      <c r="CB286" s="7">
        <f t="shared" si="375"/>
        <v>9332.1</v>
      </c>
      <c r="CC286" s="7">
        <f t="shared" si="375"/>
        <v>14874.78</v>
      </c>
      <c r="CD286" s="7">
        <f t="shared" si="375"/>
        <v>17536.32</v>
      </c>
      <c r="CE286" s="7">
        <f t="shared" si="375"/>
        <v>16054.8</v>
      </c>
      <c r="CF286" s="7">
        <f t="shared" si="375"/>
        <v>16053.39</v>
      </c>
      <c r="CG286" s="7">
        <f t="shared" si="375"/>
        <v>14456.1</v>
      </c>
      <c r="CH286" s="7">
        <f t="shared" si="375"/>
        <v>17965.349999999999</v>
      </c>
      <c r="CI286" s="7">
        <f t="shared" si="375"/>
        <v>10070.23</v>
      </c>
      <c r="CJ286" s="7">
        <f t="shared" si="375"/>
        <v>10165.299999999999</v>
      </c>
      <c r="CK286" s="7">
        <f t="shared" si="375"/>
        <v>9312.17</v>
      </c>
      <c r="CL286" s="7">
        <f t="shared" si="375"/>
        <v>9911.1200000000008</v>
      </c>
      <c r="CM286" s="7">
        <f t="shared" si="375"/>
        <v>10429.19</v>
      </c>
      <c r="CN286" s="7">
        <f t="shared" si="375"/>
        <v>9059.06</v>
      </c>
      <c r="CO286" s="7">
        <f t="shared" si="375"/>
        <v>9064.85</v>
      </c>
      <c r="CP286" s="7">
        <f t="shared" si="375"/>
        <v>10068.049999999999</v>
      </c>
      <c r="CQ286" s="7">
        <f t="shared" si="375"/>
        <v>10365.700000000001</v>
      </c>
      <c r="CR286" s="7">
        <f t="shared" si="375"/>
        <v>14627.07</v>
      </c>
      <c r="CS286" s="7">
        <f t="shared" si="375"/>
        <v>11802.9</v>
      </c>
      <c r="CT286" s="7">
        <f t="shared" si="375"/>
        <v>18184.22</v>
      </c>
      <c r="CU286" s="7">
        <f t="shared" si="375"/>
        <v>9024.69</v>
      </c>
      <c r="CV286" s="7">
        <f t="shared" si="375"/>
        <v>17894.7</v>
      </c>
      <c r="CW286" s="7">
        <f t="shared" si="375"/>
        <v>15221.19</v>
      </c>
      <c r="CX286" s="7">
        <f t="shared" si="375"/>
        <v>10548.96</v>
      </c>
      <c r="CY286" s="7">
        <f t="shared" si="375"/>
        <v>19502.259999999998</v>
      </c>
      <c r="CZ286" s="7">
        <f t="shared" si="375"/>
        <v>9397.7900000000009</v>
      </c>
      <c r="DA286" s="7">
        <f t="shared" si="375"/>
        <v>14832.64</v>
      </c>
      <c r="DB286" s="7">
        <f t="shared" si="375"/>
        <v>12521.82</v>
      </c>
      <c r="DC286" s="7">
        <f t="shared" si="375"/>
        <v>16589.55</v>
      </c>
      <c r="DD286" s="7">
        <f t="shared" si="375"/>
        <v>16394.669999999998</v>
      </c>
      <c r="DE286" s="7">
        <f t="shared" si="375"/>
        <v>11294.87</v>
      </c>
      <c r="DF286" s="7">
        <f t="shared" si="375"/>
        <v>9065.02</v>
      </c>
      <c r="DG286" s="7">
        <f t="shared" si="375"/>
        <v>19089.669999999998</v>
      </c>
      <c r="DH286" s="7">
        <f t="shared" si="375"/>
        <v>9065.34</v>
      </c>
      <c r="DI286" s="7">
        <f t="shared" si="375"/>
        <v>9308.51</v>
      </c>
      <c r="DJ286" s="7">
        <f t="shared" si="375"/>
        <v>10105.33</v>
      </c>
      <c r="DK286" s="7">
        <f t="shared" si="375"/>
        <v>10795.15</v>
      </c>
      <c r="DL286" s="7">
        <f t="shared" si="375"/>
        <v>9563.7000000000007</v>
      </c>
      <c r="DM286" s="7">
        <f t="shared" si="375"/>
        <v>15274.88</v>
      </c>
      <c r="DN286" s="7">
        <f t="shared" si="375"/>
        <v>9833.9</v>
      </c>
      <c r="DO286" s="7">
        <f t="shared" si="375"/>
        <v>9389.39</v>
      </c>
      <c r="DP286" s="7">
        <f t="shared" si="375"/>
        <v>15365.05</v>
      </c>
      <c r="DQ286" s="7">
        <f t="shared" si="375"/>
        <v>10071.27</v>
      </c>
      <c r="DR286" s="7">
        <f t="shared" si="375"/>
        <v>10050.040000000001</v>
      </c>
      <c r="DS286" s="7">
        <f t="shared" si="375"/>
        <v>10702.03</v>
      </c>
      <c r="DT286" s="7">
        <f t="shared" si="375"/>
        <v>17289.87</v>
      </c>
      <c r="DU286" s="7">
        <f t="shared" si="375"/>
        <v>11607.79</v>
      </c>
      <c r="DV286" s="7">
        <f t="shared" si="375"/>
        <v>14501.82</v>
      </c>
      <c r="DW286" s="7">
        <f t="shared" si="375"/>
        <v>12231.88</v>
      </c>
      <c r="DX286" s="7">
        <f t="shared" si="375"/>
        <v>17951.669999999998</v>
      </c>
      <c r="DY286" s="7">
        <f t="shared" si="375"/>
        <v>13261.8</v>
      </c>
      <c r="DZ286" s="7">
        <f t="shared" si="375"/>
        <v>10269.469999999999</v>
      </c>
      <c r="EA286" s="7">
        <f t="shared" ref="EA286:FX286" si="376">ROUND(EA279/EA103,2)</f>
        <v>10648.8</v>
      </c>
      <c r="EB286" s="7">
        <f t="shared" si="376"/>
        <v>10317.34</v>
      </c>
      <c r="EC286" s="7">
        <f t="shared" si="376"/>
        <v>11765.49</v>
      </c>
      <c r="ED286" s="7">
        <f t="shared" si="376"/>
        <v>12337.79</v>
      </c>
      <c r="EE286" s="7">
        <f t="shared" si="376"/>
        <v>15636.26</v>
      </c>
      <c r="EF286" s="7">
        <f t="shared" si="376"/>
        <v>9795.5400000000009</v>
      </c>
      <c r="EG286" s="7">
        <f t="shared" si="376"/>
        <v>12320.28</v>
      </c>
      <c r="EH286" s="7">
        <f t="shared" si="376"/>
        <v>12944.44</v>
      </c>
      <c r="EI286" s="7">
        <f t="shared" si="376"/>
        <v>9704.7800000000007</v>
      </c>
      <c r="EJ286" s="7">
        <f t="shared" si="376"/>
        <v>9057.52</v>
      </c>
      <c r="EK286" s="7">
        <f t="shared" si="376"/>
        <v>9911.2800000000007</v>
      </c>
      <c r="EL286" s="7">
        <f t="shared" si="376"/>
        <v>10168.040000000001</v>
      </c>
      <c r="EM286" s="7">
        <f t="shared" si="376"/>
        <v>10762.45</v>
      </c>
      <c r="EN286" s="7">
        <f t="shared" si="376"/>
        <v>9822.0400000000009</v>
      </c>
      <c r="EO286" s="7">
        <f t="shared" si="376"/>
        <v>11482.8</v>
      </c>
      <c r="EP286" s="7">
        <f t="shared" si="376"/>
        <v>11831.6</v>
      </c>
      <c r="EQ286" s="7">
        <f t="shared" si="376"/>
        <v>9411</v>
      </c>
      <c r="ER286" s="7">
        <f t="shared" si="376"/>
        <v>13396.92</v>
      </c>
      <c r="ES286" s="7">
        <f t="shared" si="376"/>
        <v>16354.82</v>
      </c>
      <c r="ET286" s="7">
        <f t="shared" si="376"/>
        <v>16493.34</v>
      </c>
      <c r="EU286" s="7">
        <f t="shared" si="376"/>
        <v>11065.33</v>
      </c>
      <c r="EV286" s="7">
        <f t="shared" si="376"/>
        <v>19598.599999999999</v>
      </c>
      <c r="EW286" s="7">
        <f t="shared" si="376"/>
        <v>12812.89</v>
      </c>
      <c r="EX286" s="7">
        <f t="shared" si="376"/>
        <v>16577.48</v>
      </c>
      <c r="EY286" s="7">
        <f t="shared" si="376"/>
        <v>9361.93</v>
      </c>
      <c r="EZ286" s="7">
        <f t="shared" si="376"/>
        <v>16875.669999999998</v>
      </c>
      <c r="FA286" s="7">
        <f t="shared" si="376"/>
        <v>10024.68</v>
      </c>
      <c r="FB286" s="7">
        <f t="shared" si="376"/>
        <v>12124.05</v>
      </c>
      <c r="FC286" s="7">
        <f t="shared" si="376"/>
        <v>9220.02</v>
      </c>
      <c r="FD286" s="7">
        <f t="shared" si="376"/>
        <v>11213.41</v>
      </c>
      <c r="FE286" s="7">
        <f t="shared" si="376"/>
        <v>18407.98</v>
      </c>
      <c r="FF286" s="7">
        <f t="shared" si="376"/>
        <v>14937.67</v>
      </c>
      <c r="FG286" s="7">
        <f t="shared" si="376"/>
        <v>17252.560000000001</v>
      </c>
      <c r="FH286" s="7">
        <f t="shared" si="376"/>
        <v>18452.150000000001</v>
      </c>
      <c r="FI286" s="7">
        <f t="shared" si="376"/>
        <v>9447.74</v>
      </c>
      <c r="FJ286" s="7">
        <f t="shared" si="376"/>
        <v>9132.74</v>
      </c>
      <c r="FK286" s="7">
        <f t="shared" si="376"/>
        <v>9194.89</v>
      </c>
      <c r="FL286" s="7">
        <f t="shared" si="376"/>
        <v>9065.34</v>
      </c>
      <c r="FM286" s="7">
        <f t="shared" si="376"/>
        <v>9065.34</v>
      </c>
      <c r="FN286" s="7">
        <f t="shared" si="376"/>
        <v>9613.2800000000007</v>
      </c>
      <c r="FO286" s="7">
        <f t="shared" si="376"/>
        <v>9801.2800000000007</v>
      </c>
      <c r="FP286" s="7">
        <f t="shared" si="376"/>
        <v>9658.61</v>
      </c>
      <c r="FQ286" s="7">
        <f t="shared" si="376"/>
        <v>9590.9599999999991</v>
      </c>
      <c r="FR286" s="7">
        <f t="shared" si="376"/>
        <v>15888.6</v>
      </c>
      <c r="FS286" s="7">
        <f t="shared" si="376"/>
        <v>14980.8</v>
      </c>
      <c r="FT286" s="7">
        <f t="shared" si="376"/>
        <v>19534.419999999998</v>
      </c>
      <c r="FU286" s="7">
        <f t="shared" si="376"/>
        <v>10798.77</v>
      </c>
      <c r="FV286" s="7">
        <f t="shared" si="376"/>
        <v>10385.370000000001</v>
      </c>
      <c r="FW286" s="7">
        <f t="shared" si="376"/>
        <v>15971.89</v>
      </c>
      <c r="FX286" s="7">
        <f t="shared" si="376"/>
        <v>20575.16</v>
      </c>
      <c r="FY286" s="7"/>
      <c r="FZ286" s="7">
        <f>ROUND(FZ279/FZ103,2)</f>
        <v>9582.4599999999991</v>
      </c>
      <c r="GA286" s="7"/>
      <c r="GB286" s="7"/>
      <c r="GC286" s="7"/>
      <c r="GD286" s="7"/>
      <c r="GE286" s="7"/>
      <c r="GF286" s="7"/>
      <c r="GG286" s="7"/>
      <c r="GH286" s="7"/>
      <c r="GI286" s="7"/>
      <c r="GJ286" s="7"/>
      <c r="GK286" s="7"/>
      <c r="GL286" s="7"/>
      <c r="GM286" s="7"/>
    </row>
    <row r="287" spans="1:195" x14ac:dyDescent="0.2">
      <c r="A287" s="7"/>
      <c r="B287" s="7" t="s">
        <v>853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>
        <f>(W279-W174)/W98</f>
        <v>16915.125835037492</v>
      </c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>
        <f>(AM279-AM174)/(AM98)</f>
        <v>10780.692693960642</v>
      </c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84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105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</row>
    <row r="288" spans="1:195" x14ac:dyDescent="0.2">
      <c r="A288" s="6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7"/>
      <c r="GB288" s="7"/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</row>
    <row r="289" spans="1:195" ht="15.75" x14ac:dyDescent="0.25">
      <c r="A289" s="6" t="s">
        <v>854</v>
      </c>
      <c r="B289" s="44" t="s">
        <v>855</v>
      </c>
      <c r="C289" s="7">
        <f t="shared" ref="C289:BN289" si="377">IF(((C282*-1)&gt;(C279*$GE$280)),-C282,(C279*$GE$280))</f>
        <v>-4932725.5084203649</v>
      </c>
      <c r="D289" s="7">
        <f t="shared" si="377"/>
        <v>-23297027.807720143</v>
      </c>
      <c r="E289" s="7">
        <f t="shared" si="377"/>
        <v>-4119040.1873959242</v>
      </c>
      <c r="F289" s="7">
        <f t="shared" si="377"/>
        <v>-11286769.733539242</v>
      </c>
      <c r="G289" s="7">
        <f t="shared" si="377"/>
        <v>-714027.51956516528</v>
      </c>
      <c r="H289" s="7">
        <f t="shared" si="377"/>
        <v>-647067.83936582401</v>
      </c>
      <c r="I289" s="7">
        <f t="shared" si="377"/>
        <v>-5711381.6527621374</v>
      </c>
      <c r="J289" s="7">
        <f t="shared" si="377"/>
        <v>-1284123.7181250374</v>
      </c>
      <c r="K289" s="7">
        <f t="shared" si="377"/>
        <v>-208722.8105840116</v>
      </c>
      <c r="L289" s="7">
        <f t="shared" si="377"/>
        <v>-1440091.8754297334</v>
      </c>
      <c r="M289" s="7">
        <f t="shared" si="377"/>
        <v>-827344.16454505338</v>
      </c>
      <c r="N289" s="7">
        <f t="shared" si="377"/>
        <v>-30464205.472248424</v>
      </c>
      <c r="O289" s="7">
        <f t="shared" si="377"/>
        <v>-7749924.7791082468</v>
      </c>
      <c r="P289" s="7">
        <f t="shared" si="377"/>
        <v>-225392.25940839679</v>
      </c>
      <c r="Q289" s="7">
        <f t="shared" si="377"/>
        <v>-23840583.592390727</v>
      </c>
      <c r="R289" s="7">
        <f t="shared" si="377"/>
        <v>-2639688.1395920864</v>
      </c>
      <c r="S289" s="7">
        <f t="shared" si="377"/>
        <v>-974443.78360313585</v>
      </c>
      <c r="T289" s="7">
        <f t="shared" si="377"/>
        <v>-145764.32770557405</v>
      </c>
      <c r="U289" s="7">
        <f t="shared" si="377"/>
        <v>-70002.497683321693</v>
      </c>
      <c r="V289" s="7">
        <f t="shared" si="377"/>
        <v>-209851.68606270899</v>
      </c>
      <c r="W289" s="7">
        <f t="shared" si="377"/>
        <v>-147197.91001504683</v>
      </c>
      <c r="X289" s="7">
        <f t="shared" si="377"/>
        <v>-57118.915795888657</v>
      </c>
      <c r="Y289" s="7">
        <f t="shared" si="377"/>
        <v>-470929.82103936269</v>
      </c>
      <c r="Z289" s="7">
        <f t="shared" si="377"/>
        <v>-186638.01158527489</v>
      </c>
      <c r="AA289" s="7">
        <f t="shared" si="377"/>
        <v>-17279808.336935479</v>
      </c>
      <c r="AB289" s="7">
        <f t="shared" si="377"/>
        <v>-16540291.597320421</v>
      </c>
      <c r="AC289" s="7">
        <f t="shared" si="377"/>
        <v>-574565.03751048213</v>
      </c>
      <c r="AD289" s="7">
        <f t="shared" si="377"/>
        <v>-785277.04142579518</v>
      </c>
      <c r="AE289" s="7">
        <f t="shared" si="377"/>
        <v>-105620.06110173957</v>
      </c>
      <c r="AF289" s="7">
        <f t="shared" si="377"/>
        <v>-166326.97469101325</v>
      </c>
      <c r="AG289" s="7">
        <f t="shared" si="377"/>
        <v>-422890.37297233974</v>
      </c>
      <c r="AH289" s="7">
        <f t="shared" si="377"/>
        <v>-601702.12504706159</v>
      </c>
      <c r="AI289" s="7">
        <f t="shared" si="377"/>
        <v>-249045.96651597167</v>
      </c>
      <c r="AJ289" s="7">
        <f t="shared" si="377"/>
        <v>-162134.20497428943</v>
      </c>
      <c r="AK289" s="7">
        <f t="shared" si="377"/>
        <v>-191397.11666697552</v>
      </c>
      <c r="AL289" s="7">
        <f t="shared" si="377"/>
        <v>-215106.62428958216</v>
      </c>
      <c r="AM289" s="7">
        <f t="shared" si="377"/>
        <v>-282724.52194956847</v>
      </c>
      <c r="AN289" s="7">
        <f t="shared" si="377"/>
        <v>-253865.82587063481</v>
      </c>
      <c r="AO289" s="7">
        <f t="shared" si="377"/>
        <v>-2552939.0049819699</v>
      </c>
      <c r="AP289" s="7">
        <f t="shared" si="377"/>
        <v>-52797333.109506376</v>
      </c>
      <c r="AQ289" s="7">
        <f t="shared" si="377"/>
        <v>-210404.43611285763</v>
      </c>
      <c r="AR289" s="7">
        <f t="shared" si="377"/>
        <v>-35968723.938307054</v>
      </c>
      <c r="AS289" s="7">
        <f t="shared" si="377"/>
        <v>-4121267.8729399601</v>
      </c>
      <c r="AT289" s="7">
        <f t="shared" si="377"/>
        <v>-1259360.532369154</v>
      </c>
      <c r="AU289" s="7">
        <f t="shared" si="377"/>
        <v>-220675.83162454405</v>
      </c>
      <c r="AV289" s="7">
        <f t="shared" si="377"/>
        <v>-245985.76253397294</v>
      </c>
      <c r="AW289" s="7">
        <f t="shared" si="377"/>
        <v>-215212.78929549555</v>
      </c>
      <c r="AX289" s="7">
        <f t="shared" si="377"/>
        <v>-90215.351581814393</v>
      </c>
      <c r="AY289" s="7">
        <f t="shared" si="377"/>
        <v>-297538.02765837492</v>
      </c>
      <c r="AZ289" s="7">
        <f t="shared" si="377"/>
        <v>-7506789.2271331763</v>
      </c>
      <c r="BA289" s="7">
        <f t="shared" si="377"/>
        <v>-4947311.5707363654</v>
      </c>
      <c r="BB289" s="7">
        <f t="shared" si="377"/>
        <v>-4434501.7351933671</v>
      </c>
      <c r="BC289" s="7">
        <f t="shared" si="377"/>
        <v>-16367981.261318773</v>
      </c>
      <c r="BD289" s="7">
        <f t="shared" si="377"/>
        <v>-1978919.8863066526</v>
      </c>
      <c r="BE289" s="7">
        <f t="shared" si="377"/>
        <v>-787210.84473188512</v>
      </c>
      <c r="BF289" s="7">
        <f t="shared" si="377"/>
        <v>-13684868.802996108</v>
      </c>
      <c r="BG289" s="7">
        <f t="shared" si="377"/>
        <v>-606497.19188433571</v>
      </c>
      <c r="BH289" s="7">
        <f t="shared" si="377"/>
        <v>-367176.54722141306</v>
      </c>
      <c r="BI289" s="7">
        <f t="shared" si="377"/>
        <v>-223851.07715822023</v>
      </c>
      <c r="BJ289" s="7">
        <f t="shared" si="377"/>
        <v>-3448149.0878650341</v>
      </c>
      <c r="BK289" s="7">
        <f t="shared" si="377"/>
        <v>-15248579.544804689</v>
      </c>
      <c r="BL289" s="7">
        <f t="shared" si="377"/>
        <v>-168283.3887492342</v>
      </c>
      <c r="BM289" s="7">
        <f t="shared" si="377"/>
        <v>-231838.50909016703</v>
      </c>
      <c r="BN289" s="7">
        <f t="shared" si="377"/>
        <v>-1919922.3602896831</v>
      </c>
      <c r="BO289" s="7">
        <f t="shared" ref="BO289:DZ289" si="378">IF(((BO282*-1)&gt;(BO279*$GE$280)),-BO282,(BO279*$GE$280))</f>
        <v>-767225.92835628567</v>
      </c>
      <c r="BP289" s="7">
        <f t="shared" si="378"/>
        <v>-188093.41510648766</v>
      </c>
      <c r="BQ289" s="7">
        <f t="shared" si="378"/>
        <v>-3666947.6077688104</v>
      </c>
      <c r="BR289" s="7">
        <f t="shared" si="378"/>
        <v>-2585816.7570617571</v>
      </c>
      <c r="BS289" s="7">
        <f t="shared" si="378"/>
        <v>-747393.30133118853</v>
      </c>
      <c r="BT289" s="7">
        <f t="shared" si="378"/>
        <v>-293992.28362276329</v>
      </c>
      <c r="BU289" s="7">
        <f t="shared" si="378"/>
        <v>-293259.73428584146</v>
      </c>
      <c r="BV289" s="7">
        <f t="shared" si="378"/>
        <v>-741323.91155717941</v>
      </c>
      <c r="BW289" s="7">
        <f t="shared" si="378"/>
        <v>-1138584.5162057274</v>
      </c>
      <c r="BX289" s="7">
        <f t="shared" si="378"/>
        <v>-90174.224298272922</v>
      </c>
      <c r="BY289" s="7">
        <f t="shared" si="378"/>
        <v>-325095.4354158272</v>
      </c>
      <c r="BZ289" s="7">
        <f t="shared" si="378"/>
        <v>-180287.24053064632</v>
      </c>
      <c r="CA289" s="7">
        <f t="shared" si="378"/>
        <v>-162092.91871492163</v>
      </c>
      <c r="CB289" s="7">
        <f t="shared" si="378"/>
        <v>-45113645.767402366</v>
      </c>
      <c r="CC289" s="7">
        <f t="shared" si="378"/>
        <v>-169413.50993403321</v>
      </c>
      <c r="CD289" s="7">
        <f t="shared" si="378"/>
        <v>-92061.474974152094</v>
      </c>
      <c r="CE289" s="7">
        <f t="shared" si="378"/>
        <v>-141711.162492078</v>
      </c>
      <c r="CF289" s="7">
        <f t="shared" si="378"/>
        <v>-137603.97337772843</v>
      </c>
      <c r="CG289" s="7">
        <f t="shared" si="378"/>
        <v>-185225.73500249334</v>
      </c>
      <c r="CH289" s="7">
        <f t="shared" si="378"/>
        <v>-117439.30932317997</v>
      </c>
      <c r="CI289" s="7">
        <f t="shared" si="378"/>
        <v>-427888.55159628869</v>
      </c>
      <c r="CJ289" s="7">
        <f t="shared" si="378"/>
        <v>-595340.77735443693</v>
      </c>
      <c r="CK289" s="7">
        <f t="shared" si="378"/>
        <v>-3390858.0445523784</v>
      </c>
      <c r="CL289" s="7">
        <f t="shared" si="378"/>
        <v>-810213.82107248565</v>
      </c>
      <c r="CM289" s="7">
        <f t="shared" si="378"/>
        <v>-503768.63293960696</v>
      </c>
      <c r="CN289" s="7">
        <f t="shared" si="378"/>
        <v>-17533495.478129704</v>
      </c>
      <c r="CO289" s="7">
        <f t="shared" si="378"/>
        <v>-8149214.3987530051</v>
      </c>
      <c r="CP289" s="7">
        <f t="shared" si="378"/>
        <v>-256430.77907300123</v>
      </c>
      <c r="CQ289" s="7">
        <f t="shared" si="378"/>
        <v>-568770.24822354584</v>
      </c>
      <c r="CR289" s="7">
        <f t="shared" si="378"/>
        <v>-190887.04332148141</v>
      </c>
      <c r="CS289" s="7">
        <f t="shared" si="378"/>
        <v>-245539.15257561565</v>
      </c>
      <c r="CT289" s="7">
        <f t="shared" si="378"/>
        <v>-116281.29144002539</v>
      </c>
      <c r="CU289" s="7">
        <f t="shared" si="378"/>
        <v>-268204.58230663528</v>
      </c>
      <c r="CV289" s="7">
        <f t="shared" si="378"/>
        <v>-53075.079141513525</v>
      </c>
      <c r="CW289" s="7">
        <f t="shared" si="378"/>
        <v>-178956.93556170471</v>
      </c>
      <c r="CX289" s="7">
        <f t="shared" si="378"/>
        <v>-296671.56076317595</v>
      </c>
      <c r="CY289" s="7">
        <f t="shared" si="378"/>
        <v>-57843.043566370179</v>
      </c>
      <c r="CZ289" s="7">
        <f t="shared" si="378"/>
        <v>-1151567.1151188239</v>
      </c>
      <c r="DA289" s="7">
        <f t="shared" si="378"/>
        <v>-180811.74745750448</v>
      </c>
      <c r="DB289" s="7">
        <f t="shared" si="378"/>
        <v>-231377.78943403211</v>
      </c>
      <c r="DC289" s="7">
        <f t="shared" si="378"/>
        <v>-150367.56232832678</v>
      </c>
      <c r="DD289" s="7">
        <f t="shared" si="378"/>
        <v>-159007.1931808677</v>
      </c>
      <c r="DE289" s="7">
        <f t="shared" si="378"/>
        <v>-255941.71560106159</v>
      </c>
      <c r="DF289" s="7">
        <f t="shared" si="378"/>
        <v>-11792383.849815529</v>
      </c>
      <c r="DG289" s="7">
        <f t="shared" si="378"/>
        <v>-99989.752475686881</v>
      </c>
      <c r="DH289" s="7">
        <f t="shared" si="378"/>
        <v>-1117928.4110098046</v>
      </c>
      <c r="DI289" s="7">
        <f t="shared" si="378"/>
        <v>-1488993.8456559666</v>
      </c>
      <c r="DJ289" s="7">
        <f t="shared" si="378"/>
        <v>-406421.26987389039</v>
      </c>
      <c r="DK289" s="7">
        <f t="shared" si="378"/>
        <v>-299048.52045575471</v>
      </c>
      <c r="DL289" s="7">
        <f t="shared" si="378"/>
        <v>-3338122.7566642021</v>
      </c>
      <c r="DM289" s="7">
        <f t="shared" si="378"/>
        <v>-233319.66550885382</v>
      </c>
      <c r="DN289" s="7">
        <f t="shared" si="378"/>
        <v>-823618.10217845952</v>
      </c>
      <c r="DO289" s="7">
        <f t="shared" si="378"/>
        <v>-1828261.34126963</v>
      </c>
      <c r="DP289" s="7">
        <f t="shared" si="378"/>
        <v>-191859.09567265984</v>
      </c>
      <c r="DQ289" s="7">
        <f t="shared" si="378"/>
        <v>-477040.62045696302</v>
      </c>
      <c r="DR289" s="7">
        <f t="shared" si="378"/>
        <v>-864553.46511960495</v>
      </c>
      <c r="DS289" s="7">
        <f t="shared" si="378"/>
        <v>-496823.84396445681</v>
      </c>
      <c r="DT289" s="7">
        <f t="shared" si="378"/>
        <v>-164817.73768402252</v>
      </c>
      <c r="DU289" s="7">
        <f t="shared" si="378"/>
        <v>-263307.71102799685</v>
      </c>
      <c r="DV289" s="7">
        <f t="shared" si="378"/>
        <v>-192693.43818027174</v>
      </c>
      <c r="DW289" s="7">
        <f t="shared" si="378"/>
        <v>-240749.76081942447</v>
      </c>
      <c r="DX289" s="7">
        <f t="shared" si="378"/>
        <v>-189548.84532140259</v>
      </c>
      <c r="DY289" s="7">
        <f t="shared" si="378"/>
        <v>-256222.09201209233</v>
      </c>
      <c r="DZ289" s="7">
        <f t="shared" si="378"/>
        <v>-497698.44294772577</v>
      </c>
      <c r="EA289" s="7">
        <f t="shared" ref="EA289:FX289" si="379">IF(((EA282*-1)&gt;(EA279*$GE$280)),-EA282,(EA279*$GE$280))</f>
        <v>-388040.76007867139</v>
      </c>
      <c r="EB289" s="7">
        <f t="shared" si="379"/>
        <v>-368924.26161130337</v>
      </c>
      <c r="EC289" s="7">
        <f t="shared" si="379"/>
        <v>-223544.1333952024</v>
      </c>
      <c r="ED289" s="7">
        <f t="shared" si="379"/>
        <v>-1209780.617443173</v>
      </c>
      <c r="EE289" s="7">
        <f t="shared" si="379"/>
        <v>-173263.06863757412</v>
      </c>
      <c r="EF289" s="7">
        <f t="shared" si="379"/>
        <v>-881475.37526767037</v>
      </c>
      <c r="EG289" s="7">
        <f t="shared" si="379"/>
        <v>-208286.86268349734</v>
      </c>
      <c r="EH289" s="7">
        <f t="shared" si="379"/>
        <v>-197799.58749078799</v>
      </c>
      <c r="EI289" s="7">
        <f t="shared" si="379"/>
        <v>-9079644.3480428066</v>
      </c>
      <c r="EJ289" s="7">
        <f t="shared" si="379"/>
        <v>-5439485.6707509756</v>
      </c>
      <c r="EK289" s="7">
        <f t="shared" si="379"/>
        <v>-411198.67259864358</v>
      </c>
      <c r="EL289" s="7">
        <f t="shared" si="379"/>
        <v>-287768.36697281577</v>
      </c>
      <c r="EM289" s="7">
        <f t="shared" si="379"/>
        <v>-273052.85681066965</v>
      </c>
      <c r="EN289" s="7">
        <f t="shared" si="379"/>
        <v>-636239.31663002528</v>
      </c>
      <c r="EO289" s="7">
        <f t="shared" si="379"/>
        <v>-245623.40798397514</v>
      </c>
      <c r="EP289" s="7">
        <f t="shared" si="379"/>
        <v>-284948.19335399003</v>
      </c>
      <c r="EQ289" s="7">
        <f t="shared" si="379"/>
        <v>-1539944.1185612166</v>
      </c>
      <c r="ER289" s="7">
        <f t="shared" si="379"/>
        <v>-247945.33119459791</v>
      </c>
      <c r="ES289" s="7">
        <f t="shared" si="379"/>
        <v>-156486.36333145318</v>
      </c>
      <c r="ET289" s="7">
        <f t="shared" si="379"/>
        <v>-222188.71024570515</v>
      </c>
      <c r="EU289" s="7">
        <f t="shared" si="379"/>
        <v>-408536.08495402569</v>
      </c>
      <c r="EV289" s="7">
        <f t="shared" si="379"/>
        <v>-99981.52903583608</v>
      </c>
      <c r="EW289" s="7">
        <f t="shared" si="379"/>
        <v>-688075.2948782302</v>
      </c>
      <c r="EX289" s="7">
        <f t="shared" si="379"/>
        <v>-188117.74078068527</v>
      </c>
      <c r="EY289" s="7">
        <f t="shared" si="379"/>
        <v>-438276.86967586592</v>
      </c>
      <c r="EZ289" s="7">
        <f t="shared" si="379"/>
        <v>-142750.23679749019</v>
      </c>
      <c r="FA289" s="7">
        <f t="shared" si="379"/>
        <v>-2105681.1851340747</v>
      </c>
      <c r="FB289" s="7">
        <f t="shared" si="379"/>
        <v>-220854.12143999938</v>
      </c>
      <c r="FC289" s="7">
        <f t="shared" si="379"/>
        <v>-1151989.3044920426</v>
      </c>
      <c r="FD289" s="7">
        <f t="shared" si="379"/>
        <v>-276711.6457090358</v>
      </c>
      <c r="FE289" s="7">
        <f t="shared" si="379"/>
        <v>-110614.46582939397</v>
      </c>
      <c r="FF289" s="7">
        <f t="shared" si="379"/>
        <v>-192902.39232856312</v>
      </c>
      <c r="FG289" s="7">
        <f t="shared" si="379"/>
        <v>-135090.15092173216</v>
      </c>
      <c r="FH289" s="7">
        <f t="shared" si="379"/>
        <v>-91943.811507727441</v>
      </c>
      <c r="FI289" s="7">
        <f t="shared" si="379"/>
        <v>-1047842.8419321134</v>
      </c>
      <c r="FJ289" s="7">
        <f t="shared" si="379"/>
        <v>-1110312.4658399674</v>
      </c>
      <c r="FK289" s="7">
        <f t="shared" si="379"/>
        <v>-1403675.7099981455</v>
      </c>
      <c r="FL289" s="7">
        <f t="shared" si="379"/>
        <v>-4263819.5050340891</v>
      </c>
      <c r="FM289" s="7">
        <f t="shared" si="379"/>
        <v>-2025704.1336187937</v>
      </c>
      <c r="FN289" s="7">
        <f t="shared" si="379"/>
        <v>-12933974.420938598</v>
      </c>
      <c r="FO289" s="7">
        <f t="shared" si="379"/>
        <v>-655418.32403637888</v>
      </c>
      <c r="FP289" s="7">
        <f t="shared" si="379"/>
        <v>-1355008.4408857436</v>
      </c>
      <c r="FQ289" s="7">
        <f t="shared" si="379"/>
        <v>-592540.0106502875</v>
      </c>
      <c r="FR289" s="7">
        <f t="shared" si="379"/>
        <v>-172006.4525232834</v>
      </c>
      <c r="FS289" s="7">
        <f t="shared" si="379"/>
        <v>-181284.83460245488</v>
      </c>
      <c r="FT289" s="7">
        <f t="shared" si="379"/>
        <v>0</v>
      </c>
      <c r="FU289" s="7">
        <f t="shared" si="379"/>
        <v>-546923.72848111927</v>
      </c>
      <c r="FV289" s="7">
        <f t="shared" si="379"/>
        <v>-444297.59623761231</v>
      </c>
      <c r="FW289" s="7">
        <f t="shared" si="379"/>
        <v>-180582.4527081539</v>
      </c>
      <c r="FX289" s="7">
        <f t="shared" si="379"/>
        <v>-71033.394224773467</v>
      </c>
      <c r="FY289" s="7"/>
      <c r="FZ289" s="101">
        <f>SUM(C289:FX289)</f>
        <v>-503267250.00000131</v>
      </c>
      <c r="GA289" s="7">
        <v>-503267250.00000066</v>
      </c>
      <c r="GB289" s="7"/>
      <c r="GD289" s="7"/>
      <c r="GE289" s="7"/>
      <c r="GF289" s="7"/>
      <c r="GG289" s="7"/>
      <c r="GH289" s="7"/>
      <c r="GI289" s="7"/>
      <c r="GJ289" s="7"/>
      <c r="GK289" s="7"/>
      <c r="GL289" s="7"/>
      <c r="GM289" s="7"/>
    </row>
    <row r="290" spans="1:195" ht="15.75" x14ac:dyDescent="0.25">
      <c r="A290" s="6"/>
      <c r="B290" s="44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  <c r="EX290" s="7"/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/>
      <c r="FZ290" s="101"/>
      <c r="GA290" s="79"/>
      <c r="GB290" s="7"/>
      <c r="GC290" s="79"/>
      <c r="GD290" s="7"/>
      <c r="GE290" s="7"/>
      <c r="GF290" s="7"/>
      <c r="GG290" s="7"/>
      <c r="GH290" s="7"/>
      <c r="GI290" s="7"/>
      <c r="GJ290" s="7"/>
      <c r="GK290" s="7"/>
      <c r="GL290" s="7"/>
      <c r="GM290" s="7"/>
    </row>
    <row r="291" spans="1:195" ht="15.75" x14ac:dyDescent="0.25">
      <c r="A291" s="6"/>
      <c r="B291" s="44" t="s">
        <v>856</v>
      </c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U291" s="7"/>
      <c r="FV291" s="7"/>
      <c r="FW291" s="7"/>
      <c r="FX291" s="7"/>
      <c r="FY291" s="7"/>
      <c r="FZ291" s="7"/>
      <c r="GA291" s="7"/>
      <c r="GB291" s="7"/>
      <c r="GC291" s="7"/>
      <c r="GD291" s="7"/>
      <c r="GE291" s="7"/>
      <c r="GF291" s="7"/>
      <c r="GG291" s="7"/>
      <c r="GH291" s="7"/>
      <c r="GI291" s="7"/>
      <c r="GJ291" s="7"/>
      <c r="GK291" s="7"/>
      <c r="GL291" s="7"/>
      <c r="GM291" s="7"/>
    </row>
    <row r="292" spans="1:195" x14ac:dyDescent="0.2">
      <c r="A292" s="6" t="s">
        <v>857</v>
      </c>
      <c r="B292" s="7" t="s">
        <v>858</v>
      </c>
      <c r="C292" s="7">
        <f t="shared" ref="C292:BN292" si="380">C279+C289</f>
        <v>78222711.831579641</v>
      </c>
      <c r="D292" s="7">
        <f t="shared" si="380"/>
        <v>369442145.0422799</v>
      </c>
      <c r="E292" s="7">
        <f t="shared" si="380"/>
        <v>65319364.12260408</v>
      </c>
      <c r="F292" s="7">
        <f t="shared" si="380"/>
        <v>178984566.41646075</v>
      </c>
      <c r="G292" s="7">
        <f t="shared" si="380"/>
        <v>11322983.370434836</v>
      </c>
      <c r="H292" s="7">
        <f t="shared" si="380"/>
        <v>10261142.860634176</v>
      </c>
      <c r="I292" s="7">
        <f t="shared" si="380"/>
        <v>90570570.047237873</v>
      </c>
      <c r="J292" s="7">
        <f t="shared" si="380"/>
        <v>20363516.961874962</v>
      </c>
      <c r="K292" s="7">
        <f t="shared" si="380"/>
        <v>3309907.3194159884</v>
      </c>
      <c r="L292" s="7">
        <f t="shared" si="380"/>
        <v>22836845.794570267</v>
      </c>
      <c r="M292" s="7">
        <f t="shared" si="380"/>
        <v>13119948.405454947</v>
      </c>
      <c r="N292" s="7">
        <f t="shared" si="380"/>
        <v>483098595.64775157</v>
      </c>
      <c r="O292" s="7">
        <f t="shared" si="380"/>
        <v>122897601.27089176</v>
      </c>
      <c r="P292" s="7">
        <f t="shared" si="380"/>
        <v>3574249.9205916035</v>
      </c>
      <c r="Q292" s="7">
        <f t="shared" si="380"/>
        <v>378061803.16760927</v>
      </c>
      <c r="R292" s="7">
        <f t="shared" si="380"/>
        <v>41859934.090407908</v>
      </c>
      <c r="S292" s="7">
        <f t="shared" si="380"/>
        <v>15452640.766396865</v>
      </c>
      <c r="T292" s="7">
        <f t="shared" si="380"/>
        <v>2311517.4322944256</v>
      </c>
      <c r="U292" s="7">
        <f t="shared" si="380"/>
        <v>1110093.2323166784</v>
      </c>
      <c r="V292" s="7">
        <f t="shared" si="380"/>
        <v>3327808.9239372909</v>
      </c>
      <c r="W292" s="7">
        <f t="shared" si="380"/>
        <v>2334251.0499849534</v>
      </c>
      <c r="X292" s="7">
        <f t="shared" si="380"/>
        <v>905786.56420411135</v>
      </c>
      <c r="Y292" s="7">
        <f t="shared" si="380"/>
        <v>7467962.2089606375</v>
      </c>
      <c r="Z292" s="7">
        <f t="shared" si="380"/>
        <v>2959688.5884147254</v>
      </c>
      <c r="AA292" s="7">
        <f t="shared" si="380"/>
        <v>274021626.73306453</v>
      </c>
      <c r="AB292" s="7">
        <f t="shared" si="380"/>
        <v>262294437.63267961</v>
      </c>
      <c r="AC292" s="7">
        <f t="shared" si="380"/>
        <v>9111400.0324895177</v>
      </c>
      <c r="AD292" s="7">
        <f t="shared" si="380"/>
        <v>12452851.798574205</v>
      </c>
      <c r="AE292" s="7">
        <f t="shared" si="380"/>
        <v>1674913.3088982606</v>
      </c>
      <c r="AF292" s="7">
        <f t="shared" si="380"/>
        <v>2637598.0153089869</v>
      </c>
      <c r="AG292" s="7">
        <f t="shared" si="380"/>
        <v>6706157.0170276603</v>
      </c>
      <c r="AH292" s="7">
        <f t="shared" si="380"/>
        <v>9541737.4949529376</v>
      </c>
      <c r="AI292" s="7">
        <f t="shared" si="380"/>
        <v>3949348.2534840279</v>
      </c>
      <c r="AJ292" s="7">
        <f t="shared" si="380"/>
        <v>2571109.4550257106</v>
      </c>
      <c r="AK292" s="7">
        <f t="shared" si="380"/>
        <v>3035158.0433330247</v>
      </c>
      <c r="AL292" s="7">
        <f t="shared" si="380"/>
        <v>3411141.2557104179</v>
      </c>
      <c r="AM292" s="7">
        <f t="shared" si="380"/>
        <v>4483419.7180504315</v>
      </c>
      <c r="AN292" s="7">
        <f t="shared" si="380"/>
        <v>4025781.1441293648</v>
      </c>
      <c r="AO292" s="7">
        <f t="shared" si="380"/>
        <v>40484274.215018027</v>
      </c>
      <c r="AP292" s="7">
        <f t="shared" si="380"/>
        <v>837255299.58049369</v>
      </c>
      <c r="AQ292" s="7">
        <f t="shared" si="380"/>
        <v>3336574.3838871424</v>
      </c>
      <c r="AR292" s="7">
        <f t="shared" si="380"/>
        <v>570388748.1216929</v>
      </c>
      <c r="AS292" s="7">
        <f t="shared" si="380"/>
        <v>65354690.557060048</v>
      </c>
      <c r="AT292" s="7">
        <f t="shared" si="380"/>
        <v>19970824.617630843</v>
      </c>
      <c r="AU292" s="7">
        <f t="shared" si="380"/>
        <v>3499457.2383754556</v>
      </c>
      <c r="AV292" s="7">
        <f t="shared" si="380"/>
        <v>3900819.8174660271</v>
      </c>
      <c r="AW292" s="7">
        <f t="shared" si="380"/>
        <v>3412824.8107045046</v>
      </c>
      <c r="AX292" s="7">
        <f t="shared" si="380"/>
        <v>1430626.8284181855</v>
      </c>
      <c r="AY292" s="7">
        <f t="shared" si="380"/>
        <v>4718330.9423416248</v>
      </c>
      <c r="AZ292" s="7">
        <f t="shared" si="380"/>
        <v>119041979.83286683</v>
      </c>
      <c r="BA292" s="7">
        <f t="shared" si="380"/>
        <v>78454016.279263631</v>
      </c>
      <c r="BB292" s="7">
        <f t="shared" si="380"/>
        <v>70321924.614806622</v>
      </c>
      <c r="BC292" s="7">
        <f t="shared" si="380"/>
        <v>259561956.0186812</v>
      </c>
      <c r="BD292" s="7">
        <f t="shared" si="380"/>
        <v>31381531.313693348</v>
      </c>
      <c r="BE292" s="7">
        <f t="shared" si="380"/>
        <v>12483517.875268115</v>
      </c>
      <c r="BF292" s="7">
        <f t="shared" si="380"/>
        <v>217013403.0370039</v>
      </c>
      <c r="BG292" s="7">
        <f t="shared" si="380"/>
        <v>9617777.2281156648</v>
      </c>
      <c r="BH292" s="7">
        <f t="shared" si="380"/>
        <v>5822652.2427785872</v>
      </c>
      <c r="BI292" s="7">
        <f t="shared" si="380"/>
        <v>3549809.9928417797</v>
      </c>
      <c r="BJ292" s="7">
        <f t="shared" si="380"/>
        <v>54680434.172134966</v>
      </c>
      <c r="BK292" s="7">
        <f t="shared" si="380"/>
        <v>241810585.5551953</v>
      </c>
      <c r="BL292" s="7">
        <f t="shared" si="380"/>
        <v>2668622.6512507657</v>
      </c>
      <c r="BM292" s="7">
        <f t="shared" si="380"/>
        <v>3676473.9609098332</v>
      </c>
      <c r="BN292" s="7">
        <f t="shared" si="380"/>
        <v>30445953.919710319</v>
      </c>
      <c r="BO292" s="7">
        <f t="shared" ref="BO292:DZ292" si="381">BO279+BO289</f>
        <v>12166598.891643714</v>
      </c>
      <c r="BP292" s="7">
        <f t="shared" si="381"/>
        <v>2982768.2448935127</v>
      </c>
      <c r="BQ292" s="7">
        <f t="shared" si="381"/>
        <v>58150121.17223119</v>
      </c>
      <c r="BR292" s="7">
        <f t="shared" si="381"/>
        <v>41005646.61293824</v>
      </c>
      <c r="BS292" s="7">
        <f t="shared" si="381"/>
        <v>11852094.898668811</v>
      </c>
      <c r="BT292" s="7">
        <f t="shared" si="381"/>
        <v>4662102.8563772365</v>
      </c>
      <c r="BU292" s="7">
        <f t="shared" si="381"/>
        <v>4650486.155714158</v>
      </c>
      <c r="BV292" s="7">
        <f t="shared" si="381"/>
        <v>11755847.068442822</v>
      </c>
      <c r="BW292" s="7">
        <f t="shared" si="381"/>
        <v>18055569.553794272</v>
      </c>
      <c r="BX292" s="7">
        <f t="shared" si="381"/>
        <v>1429974.6357017271</v>
      </c>
      <c r="BY292" s="7">
        <f t="shared" si="381"/>
        <v>5155333.8045841735</v>
      </c>
      <c r="BZ292" s="7">
        <f t="shared" si="381"/>
        <v>2858978.6394693535</v>
      </c>
      <c r="CA292" s="7">
        <f t="shared" si="381"/>
        <v>2570454.7412850787</v>
      </c>
      <c r="CB292" s="7">
        <f t="shared" si="381"/>
        <v>715408085.55259764</v>
      </c>
      <c r="CC292" s="7">
        <f t="shared" si="381"/>
        <v>2686544.0100659668</v>
      </c>
      <c r="CD292" s="7">
        <f t="shared" si="381"/>
        <v>1459902.4850258478</v>
      </c>
      <c r="CE292" s="7">
        <f t="shared" si="381"/>
        <v>2247242.7075079223</v>
      </c>
      <c r="CF292" s="7">
        <f t="shared" si="381"/>
        <v>2182111.2766222716</v>
      </c>
      <c r="CG292" s="7">
        <f t="shared" si="381"/>
        <v>2937292.8349975063</v>
      </c>
      <c r="CH292" s="7">
        <f t="shared" si="381"/>
        <v>1862341.8706768199</v>
      </c>
      <c r="CI292" s="7">
        <f t="shared" si="381"/>
        <v>6785417.6784037119</v>
      </c>
      <c r="CJ292" s="7">
        <f t="shared" si="381"/>
        <v>9440859.8226455636</v>
      </c>
      <c r="CK292" s="7">
        <f t="shared" si="381"/>
        <v>53771918.025447622</v>
      </c>
      <c r="CL292" s="7">
        <f t="shared" si="381"/>
        <v>12848296.978927515</v>
      </c>
      <c r="CM292" s="7">
        <f t="shared" si="381"/>
        <v>7988717.0970603935</v>
      </c>
      <c r="CN292" s="7">
        <f t="shared" si="381"/>
        <v>278044574.31187034</v>
      </c>
      <c r="CO292" s="7">
        <f t="shared" si="381"/>
        <v>129229499.691247</v>
      </c>
      <c r="CP292" s="7">
        <f t="shared" si="381"/>
        <v>10449936.450926999</v>
      </c>
      <c r="CQ292" s="7">
        <f t="shared" si="381"/>
        <v>9019506.7917764541</v>
      </c>
      <c r="CR292" s="7">
        <f t="shared" si="381"/>
        <v>3027069.3466785187</v>
      </c>
      <c r="CS292" s="7">
        <f t="shared" si="381"/>
        <v>3893737.5174243841</v>
      </c>
      <c r="CT292" s="7">
        <f t="shared" si="381"/>
        <v>1843978.1285599745</v>
      </c>
      <c r="CU292" s="7">
        <f t="shared" si="381"/>
        <v>4253163.8376933644</v>
      </c>
      <c r="CV292" s="7">
        <f t="shared" si="381"/>
        <v>841659.77085848642</v>
      </c>
      <c r="CW292" s="7">
        <f t="shared" si="381"/>
        <v>2837882.7844382953</v>
      </c>
      <c r="CX292" s="7">
        <f t="shared" si="381"/>
        <v>4704590.5892368248</v>
      </c>
      <c r="CY292" s="7">
        <f t="shared" si="381"/>
        <v>917269.71643362986</v>
      </c>
      <c r="CZ292" s="7">
        <f t="shared" si="381"/>
        <v>18261446.424881175</v>
      </c>
      <c r="DA292" s="7">
        <f t="shared" si="381"/>
        <v>2867296.2225424959</v>
      </c>
      <c r="DB292" s="7">
        <f t="shared" si="381"/>
        <v>3669167.9105659681</v>
      </c>
      <c r="DC292" s="7">
        <f t="shared" si="381"/>
        <v>2384515.1076716729</v>
      </c>
      <c r="DD292" s="7">
        <f t="shared" si="381"/>
        <v>2521521.5868191319</v>
      </c>
      <c r="DE292" s="7">
        <f t="shared" si="381"/>
        <v>4058700.4143989384</v>
      </c>
      <c r="DF292" s="7">
        <f t="shared" si="381"/>
        <v>187002549.02018449</v>
      </c>
      <c r="DG292" s="7">
        <f t="shared" si="381"/>
        <v>1585628.3875243131</v>
      </c>
      <c r="DH292" s="7">
        <f t="shared" si="381"/>
        <v>17728006.918990195</v>
      </c>
      <c r="DI292" s="7">
        <f t="shared" si="381"/>
        <v>23612328.784344032</v>
      </c>
      <c r="DJ292" s="7">
        <f t="shared" si="381"/>
        <v>6444991.4801261099</v>
      </c>
      <c r="DK292" s="7">
        <f t="shared" si="381"/>
        <v>4742284.1995442454</v>
      </c>
      <c r="DL292" s="7">
        <f t="shared" si="381"/>
        <v>52935646.633335799</v>
      </c>
      <c r="DM292" s="7">
        <f t="shared" si="381"/>
        <v>3699962.0044911462</v>
      </c>
      <c r="DN292" s="7">
        <f t="shared" si="381"/>
        <v>13060860.847821539</v>
      </c>
      <c r="DO292" s="7">
        <f t="shared" si="381"/>
        <v>28992401.828730371</v>
      </c>
      <c r="DP292" s="7">
        <f t="shared" si="381"/>
        <v>3042484.0643273401</v>
      </c>
      <c r="DQ292" s="7">
        <f t="shared" si="381"/>
        <v>7564866.7095430372</v>
      </c>
      <c r="DR292" s="7">
        <f t="shared" si="381"/>
        <v>13710010.104880396</v>
      </c>
      <c r="DS292" s="7">
        <f t="shared" si="381"/>
        <v>7878587.2660355438</v>
      </c>
      <c r="DT292" s="7">
        <f t="shared" si="381"/>
        <v>2613664.6723159775</v>
      </c>
      <c r="DU292" s="7">
        <f t="shared" si="381"/>
        <v>4175509.6989720035</v>
      </c>
      <c r="DV292" s="7">
        <f t="shared" si="381"/>
        <v>3055714.9918197286</v>
      </c>
      <c r="DW292" s="7">
        <f t="shared" si="381"/>
        <v>3817787.7791805756</v>
      </c>
      <c r="DX292" s="7">
        <f t="shared" si="381"/>
        <v>3005848.3246785975</v>
      </c>
      <c r="DY292" s="7">
        <f t="shared" si="381"/>
        <v>4063146.5979879079</v>
      </c>
      <c r="DZ292" s="7">
        <f t="shared" si="381"/>
        <v>7892456.5770522738</v>
      </c>
      <c r="EA292" s="7">
        <f t="shared" ref="EA292:FX292" si="382">EA279+EA289</f>
        <v>6153515.0299213286</v>
      </c>
      <c r="EB292" s="7">
        <f t="shared" si="382"/>
        <v>5850367.3383886963</v>
      </c>
      <c r="EC292" s="7">
        <f t="shared" si="382"/>
        <v>3544942.5066047977</v>
      </c>
      <c r="ED292" s="7">
        <f t="shared" si="382"/>
        <v>19184590.842556827</v>
      </c>
      <c r="EE292" s="7">
        <f t="shared" si="382"/>
        <v>2747589.9613624257</v>
      </c>
      <c r="EF292" s="7">
        <f t="shared" si="382"/>
        <v>13978356.21473233</v>
      </c>
      <c r="EG292" s="7">
        <f t="shared" si="382"/>
        <v>3302994.0973165026</v>
      </c>
      <c r="EH292" s="7">
        <f t="shared" si="382"/>
        <v>3136687.842509212</v>
      </c>
      <c r="EI292" s="7">
        <f t="shared" si="382"/>
        <v>143984173.08195719</v>
      </c>
      <c r="EJ292" s="7">
        <f t="shared" si="382"/>
        <v>86258868.329249024</v>
      </c>
      <c r="EK292" s="7">
        <f t="shared" si="382"/>
        <v>6520751.0974013563</v>
      </c>
      <c r="EL292" s="7">
        <f t="shared" si="382"/>
        <v>4563404.5530271837</v>
      </c>
      <c r="EM292" s="7">
        <f t="shared" si="382"/>
        <v>4330047.333189331</v>
      </c>
      <c r="EN292" s="7">
        <f t="shared" si="382"/>
        <v>10089425.133369975</v>
      </c>
      <c r="EO292" s="7">
        <f t="shared" si="382"/>
        <v>3895073.632016025</v>
      </c>
      <c r="EP292" s="7">
        <f t="shared" si="382"/>
        <v>4518682.4966460103</v>
      </c>
      <c r="EQ292" s="7">
        <f t="shared" si="382"/>
        <v>24420293.571438786</v>
      </c>
      <c r="ER292" s="7">
        <f t="shared" si="382"/>
        <v>3931894.4788054023</v>
      </c>
      <c r="ES292" s="7">
        <f t="shared" si="382"/>
        <v>2481546.4966685465</v>
      </c>
      <c r="ET292" s="7">
        <f t="shared" si="382"/>
        <v>3523448.3297542948</v>
      </c>
      <c r="EU292" s="7">
        <f t="shared" si="382"/>
        <v>6478528.0250459742</v>
      </c>
      <c r="EV292" s="7">
        <f t="shared" si="382"/>
        <v>1585497.980964164</v>
      </c>
      <c r="EW292" s="7">
        <f t="shared" si="382"/>
        <v>10911435.355121771</v>
      </c>
      <c r="EX292" s="7">
        <f t="shared" si="382"/>
        <v>2983153.9992193151</v>
      </c>
      <c r="EY292" s="7">
        <f t="shared" si="382"/>
        <v>6950154.6803241335</v>
      </c>
      <c r="EZ292" s="7">
        <f t="shared" si="382"/>
        <v>2263720.2532025101</v>
      </c>
      <c r="FA292" s="7">
        <f t="shared" si="382"/>
        <v>33391700.444865927</v>
      </c>
      <c r="FB292" s="7">
        <f t="shared" si="382"/>
        <v>3986190.1785600004</v>
      </c>
      <c r="FC292" s="7">
        <f t="shared" si="382"/>
        <v>18268141.465507958</v>
      </c>
      <c r="FD292" s="7">
        <f t="shared" si="382"/>
        <v>4388068.0742909638</v>
      </c>
      <c r="FE292" s="7">
        <f t="shared" si="382"/>
        <v>1754114.124170606</v>
      </c>
      <c r="FF292" s="7">
        <f t="shared" si="382"/>
        <v>3059028.5676714368</v>
      </c>
      <c r="FG292" s="7">
        <f t="shared" si="382"/>
        <v>2142247.3090782678</v>
      </c>
      <c r="FH292" s="7">
        <f t="shared" si="382"/>
        <v>1458036.5884922724</v>
      </c>
      <c r="FI292" s="7">
        <f t="shared" si="382"/>
        <v>16616596.348067887</v>
      </c>
      <c r="FJ292" s="7">
        <f t="shared" si="382"/>
        <v>17607233.954160035</v>
      </c>
      <c r="FK292" s="7">
        <f t="shared" si="382"/>
        <v>22259361.560001854</v>
      </c>
      <c r="FL292" s="7">
        <f t="shared" si="382"/>
        <v>67615261.35496591</v>
      </c>
      <c r="FM292" s="7">
        <f t="shared" si="382"/>
        <v>32123431.646381207</v>
      </c>
      <c r="FN292" s="7">
        <f t="shared" si="382"/>
        <v>205105788.3190614</v>
      </c>
      <c r="FO292" s="7">
        <f t="shared" si="382"/>
        <v>10393564.085963622</v>
      </c>
      <c r="FP292" s="7">
        <f t="shared" si="382"/>
        <v>21487600.439114254</v>
      </c>
      <c r="FQ292" s="7">
        <f t="shared" si="382"/>
        <v>9396445.519349711</v>
      </c>
      <c r="FR292" s="7">
        <f t="shared" si="382"/>
        <v>2727662.6574767167</v>
      </c>
      <c r="FS292" s="7">
        <f t="shared" si="382"/>
        <v>2874798.3953975453</v>
      </c>
      <c r="FT292" s="7">
        <f t="shared" si="382"/>
        <v>1373269.73</v>
      </c>
      <c r="FU292" s="7">
        <f t="shared" si="382"/>
        <v>8673066.6715188809</v>
      </c>
      <c r="FV292" s="7">
        <f t="shared" si="382"/>
        <v>7045630.8137623882</v>
      </c>
      <c r="FW292" s="7">
        <f t="shared" si="382"/>
        <v>2863660.0872918461</v>
      </c>
      <c r="FX292" s="7">
        <f t="shared" si="382"/>
        <v>1126441.0957752266</v>
      </c>
      <c r="FY292" s="7"/>
      <c r="FZ292" s="101">
        <f>SUM(C292:FX292)</f>
        <v>7989006867.9499998</v>
      </c>
      <c r="GA292" s="7"/>
      <c r="GB292" s="7"/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</row>
    <row r="293" spans="1:195" x14ac:dyDescent="0.2">
      <c r="A293" s="6" t="s">
        <v>859</v>
      </c>
      <c r="B293" s="7" t="s">
        <v>860</v>
      </c>
      <c r="C293" s="7">
        <f t="shared" ref="C293:BN294" si="383">C280</f>
        <v>25822820.789999999</v>
      </c>
      <c r="D293" s="7">
        <f t="shared" si="383"/>
        <v>90049115.204999998</v>
      </c>
      <c r="E293" s="7">
        <f t="shared" si="383"/>
        <v>25309451.099920001</v>
      </c>
      <c r="F293" s="7">
        <f t="shared" si="383"/>
        <v>59548734.251999997</v>
      </c>
      <c r="G293" s="7">
        <f t="shared" si="383"/>
        <v>5676333.8931299997</v>
      </c>
      <c r="H293" s="7">
        <f t="shared" si="383"/>
        <v>3186781.0830000001</v>
      </c>
      <c r="I293" s="7">
        <f t="shared" si="383"/>
        <v>24957341.460000001</v>
      </c>
      <c r="J293" s="7">
        <f t="shared" si="383"/>
        <v>4158759.4827029998</v>
      </c>
      <c r="K293" s="7">
        <f t="shared" si="383"/>
        <v>1196066.682</v>
      </c>
      <c r="L293" s="7">
        <f t="shared" si="383"/>
        <v>16591213.302724998</v>
      </c>
      <c r="M293" s="7">
        <f t="shared" si="383"/>
        <v>5948955.0929259993</v>
      </c>
      <c r="N293" s="7">
        <f t="shared" si="383"/>
        <v>142096916.92359602</v>
      </c>
      <c r="O293" s="7">
        <f t="shared" si="383"/>
        <v>54789131.783955</v>
      </c>
      <c r="P293" s="7">
        <f t="shared" si="383"/>
        <v>1446620.4450000001</v>
      </c>
      <c r="Q293" s="7">
        <f t="shared" si="383"/>
        <v>100413083.808</v>
      </c>
      <c r="R293" s="7">
        <f t="shared" si="383"/>
        <v>1707806.947287</v>
      </c>
      <c r="S293" s="7">
        <f t="shared" si="383"/>
        <v>8022306.8777399994</v>
      </c>
      <c r="T293" s="7">
        <f t="shared" si="383"/>
        <v>605159.12712600001</v>
      </c>
      <c r="U293" s="7">
        <f t="shared" si="383"/>
        <v>548845.46446799999</v>
      </c>
      <c r="V293" s="7">
        <f t="shared" si="383"/>
        <v>897268.91399999999</v>
      </c>
      <c r="W293" s="7">
        <f t="shared" si="383"/>
        <v>205988.535</v>
      </c>
      <c r="X293" s="7">
        <f t="shared" si="383"/>
        <v>206627.54708800002</v>
      </c>
      <c r="Y293" s="7">
        <f t="shared" si="383"/>
        <v>1476843.5936400001</v>
      </c>
      <c r="Z293" s="7">
        <f t="shared" si="383"/>
        <v>536971.53054999991</v>
      </c>
      <c r="AA293" s="7">
        <f t="shared" si="383"/>
        <v>106894458.82534501</v>
      </c>
      <c r="AB293" s="7">
        <f t="shared" si="383"/>
        <v>184646378.94725302</v>
      </c>
      <c r="AC293" s="7">
        <f t="shared" si="383"/>
        <v>4822226.7209200002</v>
      </c>
      <c r="AD293" s="7">
        <f t="shared" si="383"/>
        <v>5467089.2057902962</v>
      </c>
      <c r="AE293" s="7">
        <f t="shared" si="383"/>
        <v>362189.94723600004</v>
      </c>
      <c r="AF293" s="7">
        <f t="shared" si="383"/>
        <v>598616.67802800005</v>
      </c>
      <c r="AG293" s="7">
        <f t="shared" si="383"/>
        <v>4218081.9703000002</v>
      </c>
      <c r="AH293" s="7">
        <f t="shared" si="383"/>
        <v>685972.27752899996</v>
      </c>
      <c r="AI293" s="7">
        <f t="shared" si="383"/>
        <v>278931.27600000001</v>
      </c>
      <c r="AJ293" s="7">
        <f t="shared" si="383"/>
        <v>638656.90847999998</v>
      </c>
      <c r="AK293" s="7">
        <f t="shared" si="383"/>
        <v>958512.82175999996</v>
      </c>
      <c r="AL293" s="7">
        <f t="shared" si="383"/>
        <v>1844325.639</v>
      </c>
      <c r="AM293" s="7">
        <f t="shared" si="383"/>
        <v>945186.7497660002</v>
      </c>
      <c r="AN293" s="7">
        <f t="shared" si="383"/>
        <v>2872077.5857839999</v>
      </c>
      <c r="AO293" s="7">
        <f t="shared" si="383"/>
        <v>10108267.159352001</v>
      </c>
      <c r="AP293" s="7">
        <f t="shared" si="383"/>
        <v>600839423.53681505</v>
      </c>
      <c r="AQ293" s="7">
        <f t="shared" si="383"/>
        <v>1953310.1384059996</v>
      </c>
      <c r="AR293" s="7">
        <f t="shared" si="383"/>
        <v>214640571.40228</v>
      </c>
      <c r="AS293" s="7">
        <f t="shared" si="383"/>
        <v>39583781.044500001</v>
      </c>
      <c r="AT293" s="7">
        <f t="shared" si="383"/>
        <v>7426675.5389999999</v>
      </c>
      <c r="AU293" s="7">
        <f t="shared" si="383"/>
        <v>1068916.6061839999</v>
      </c>
      <c r="AV293" s="7">
        <f t="shared" si="383"/>
        <v>1114480.6879189999</v>
      </c>
      <c r="AW293" s="7">
        <f t="shared" si="383"/>
        <v>602651.73475599999</v>
      </c>
      <c r="AX293" s="7">
        <f t="shared" si="383"/>
        <v>438424.22091599996</v>
      </c>
      <c r="AY293" s="7">
        <f t="shared" si="383"/>
        <v>1414648.8</v>
      </c>
      <c r="AZ293" s="7">
        <f t="shared" si="383"/>
        <v>13043735.395200001</v>
      </c>
      <c r="BA293" s="7">
        <f t="shared" si="383"/>
        <v>14365041.309319999</v>
      </c>
      <c r="BB293" s="7">
        <f t="shared" si="383"/>
        <v>4211597.2739599999</v>
      </c>
      <c r="BC293" s="7">
        <f t="shared" si="383"/>
        <v>72738486.730049998</v>
      </c>
      <c r="BD293" s="7">
        <f t="shared" si="383"/>
        <v>12796489.890000001</v>
      </c>
      <c r="BE293" s="7">
        <f t="shared" si="383"/>
        <v>3595044.7291200003</v>
      </c>
      <c r="BF293" s="7">
        <f t="shared" si="383"/>
        <v>59115508.019999996</v>
      </c>
      <c r="BG293" s="7">
        <f t="shared" si="383"/>
        <v>1234251</v>
      </c>
      <c r="BH293" s="7">
        <f t="shared" si="383"/>
        <v>1367228.31975</v>
      </c>
      <c r="BI293" s="7">
        <f t="shared" si="383"/>
        <v>421904.22553</v>
      </c>
      <c r="BJ293" s="7">
        <f t="shared" si="383"/>
        <v>16820604.136840001</v>
      </c>
      <c r="BK293" s="7">
        <f t="shared" si="383"/>
        <v>32802696.9221</v>
      </c>
      <c r="BL293" s="7">
        <f t="shared" si="383"/>
        <v>163199.12400000001</v>
      </c>
      <c r="BM293" s="7">
        <f t="shared" si="383"/>
        <v>763057.38308399997</v>
      </c>
      <c r="BN293" s="7">
        <f t="shared" si="383"/>
        <v>8552209.9859999996</v>
      </c>
      <c r="BO293" s="7">
        <f t="shared" ref="BO293:DZ294" si="384">BO280</f>
        <v>2792701.8158489997</v>
      </c>
      <c r="BP293" s="7">
        <f t="shared" si="384"/>
        <v>1752985.8732880002</v>
      </c>
      <c r="BQ293" s="7">
        <f t="shared" si="384"/>
        <v>28860404.322860003</v>
      </c>
      <c r="BR293" s="7">
        <f t="shared" si="384"/>
        <v>3800916.5220000003</v>
      </c>
      <c r="BS293" s="7">
        <f t="shared" si="384"/>
        <v>1634732.0105399999</v>
      </c>
      <c r="BT293" s="7">
        <f t="shared" si="384"/>
        <v>1935550.5554000002</v>
      </c>
      <c r="BU293" s="7">
        <f t="shared" si="384"/>
        <v>1700747.7917850001</v>
      </c>
      <c r="BV293" s="7">
        <f t="shared" si="384"/>
        <v>10606439.598125</v>
      </c>
      <c r="BW293" s="7">
        <f t="shared" si="384"/>
        <v>12098208.673152</v>
      </c>
      <c r="BX293" s="7">
        <f t="shared" si="384"/>
        <v>1013080.8033199999</v>
      </c>
      <c r="BY293" s="7">
        <f t="shared" si="384"/>
        <v>2721293.7457579998</v>
      </c>
      <c r="BZ293" s="7">
        <f t="shared" si="384"/>
        <v>921612.41099999996</v>
      </c>
      <c r="CA293" s="7">
        <f t="shared" si="384"/>
        <v>1888936.524894</v>
      </c>
      <c r="CB293" s="7">
        <f t="shared" si="384"/>
        <v>317328806.898</v>
      </c>
      <c r="CC293" s="7">
        <f t="shared" si="384"/>
        <v>494598.50418000005</v>
      </c>
      <c r="CD293" s="7">
        <f t="shared" si="384"/>
        <v>343303.70400000003</v>
      </c>
      <c r="CE293" s="7">
        <f t="shared" si="384"/>
        <v>1106606.6100000001</v>
      </c>
      <c r="CF293" s="7">
        <f t="shared" si="384"/>
        <v>791032.37974200002</v>
      </c>
      <c r="CG293" s="7">
        <f t="shared" si="384"/>
        <v>698148.61199999996</v>
      </c>
      <c r="CH293" s="7">
        <f t="shared" si="384"/>
        <v>452840.02878400002</v>
      </c>
      <c r="CI293" s="7">
        <f t="shared" si="384"/>
        <v>2779273.5217599999</v>
      </c>
      <c r="CJ293" s="7">
        <f t="shared" si="384"/>
        <v>5473333.9760093531</v>
      </c>
      <c r="CK293" s="7">
        <f t="shared" si="384"/>
        <v>10286848.39061</v>
      </c>
      <c r="CL293" s="7">
        <f t="shared" si="384"/>
        <v>1877624.4529899999</v>
      </c>
      <c r="CM293" s="7">
        <f t="shared" si="384"/>
        <v>594068.11849999998</v>
      </c>
      <c r="CN293" s="7">
        <f t="shared" si="384"/>
        <v>106510970.30400001</v>
      </c>
      <c r="CO293" s="7">
        <f t="shared" si="384"/>
        <v>57384061.849919997</v>
      </c>
      <c r="CP293" s="7">
        <f t="shared" si="384"/>
        <v>9772420.5909269992</v>
      </c>
      <c r="CQ293" s="7">
        <f t="shared" si="384"/>
        <v>1825478.8488479999</v>
      </c>
      <c r="CR293" s="7">
        <f t="shared" si="384"/>
        <v>219418.93247999996</v>
      </c>
      <c r="CS293" s="7">
        <f t="shared" si="384"/>
        <v>1285532.9699940002</v>
      </c>
      <c r="CT293" s="7">
        <f t="shared" si="384"/>
        <v>438261.27295999997</v>
      </c>
      <c r="CU293" s="7">
        <f t="shared" si="384"/>
        <v>391256.77711199998</v>
      </c>
      <c r="CV293" s="7">
        <f t="shared" si="384"/>
        <v>296531.71178399998</v>
      </c>
      <c r="CW293" s="7">
        <f t="shared" si="384"/>
        <v>1181707.2632250001</v>
      </c>
      <c r="CX293" s="7">
        <f t="shared" si="384"/>
        <v>2045913.46056</v>
      </c>
      <c r="CY293" s="7">
        <f t="shared" si="384"/>
        <v>184191.35399999999</v>
      </c>
      <c r="CZ293" s="7">
        <f t="shared" si="384"/>
        <v>6205581.7199999997</v>
      </c>
      <c r="DA293" s="7">
        <f t="shared" si="384"/>
        <v>1281562.02</v>
      </c>
      <c r="DB293" s="7">
        <f t="shared" si="384"/>
        <v>738962.46</v>
      </c>
      <c r="DC293" s="7">
        <f t="shared" si="384"/>
        <v>1090727.03678</v>
      </c>
      <c r="DD293" s="7">
        <f t="shared" si="384"/>
        <v>812847.40250000008</v>
      </c>
      <c r="DE293" s="7">
        <f t="shared" si="384"/>
        <v>1655324.8529999999</v>
      </c>
      <c r="DF293" s="7">
        <f t="shared" si="384"/>
        <v>53172056.942018002</v>
      </c>
      <c r="DG293" s="7">
        <f t="shared" si="384"/>
        <v>1039115.271084</v>
      </c>
      <c r="DH293" s="7">
        <f t="shared" si="384"/>
        <v>9178828.7692199983</v>
      </c>
      <c r="DI293" s="7">
        <f t="shared" si="384"/>
        <v>9405118.4251499996</v>
      </c>
      <c r="DJ293" s="7">
        <f t="shared" si="384"/>
        <v>1430946.8764</v>
      </c>
      <c r="DK293" s="7">
        <f t="shared" si="384"/>
        <v>878645.20012000017</v>
      </c>
      <c r="DL293" s="7">
        <f t="shared" si="384"/>
        <v>14817865.182833999</v>
      </c>
      <c r="DM293" s="7">
        <f t="shared" si="384"/>
        <v>540546.36530000006</v>
      </c>
      <c r="DN293" s="7">
        <f t="shared" si="384"/>
        <v>7209323.5410000002</v>
      </c>
      <c r="DO293" s="7">
        <f t="shared" si="384"/>
        <v>8378069.7599999998</v>
      </c>
      <c r="DP293" s="7">
        <f t="shared" si="384"/>
        <v>850097.97</v>
      </c>
      <c r="DQ293" s="7">
        <f t="shared" si="384"/>
        <v>5652296.9713500002</v>
      </c>
      <c r="DR293" s="7">
        <f t="shared" si="384"/>
        <v>2034715.1073550002</v>
      </c>
      <c r="DS293" s="7">
        <f t="shared" si="384"/>
        <v>1065760.5314160001</v>
      </c>
      <c r="DT293" s="7">
        <f t="shared" si="384"/>
        <v>256786.99160099999</v>
      </c>
      <c r="DU293" s="7">
        <f t="shared" si="384"/>
        <v>747719.07299999997</v>
      </c>
      <c r="DV293" s="7">
        <f t="shared" si="384"/>
        <v>231852.13199999998</v>
      </c>
      <c r="DW293" s="7">
        <f t="shared" si="384"/>
        <v>446444.83146900003</v>
      </c>
      <c r="DX293" s="7">
        <f t="shared" si="384"/>
        <v>1413039.7359800001</v>
      </c>
      <c r="DY293" s="7">
        <f t="shared" si="384"/>
        <v>1771134.6208000001</v>
      </c>
      <c r="DZ293" s="7">
        <f t="shared" si="384"/>
        <v>3387154.9035239997</v>
      </c>
      <c r="EA293" s="7">
        <f t="shared" ref="EA293:FX294" si="385">EA280</f>
        <v>4730253.105277</v>
      </c>
      <c r="EB293" s="7">
        <f t="shared" si="385"/>
        <v>2165947.83</v>
      </c>
      <c r="EC293" s="7">
        <f t="shared" si="385"/>
        <v>968715.45</v>
      </c>
      <c r="ED293" s="7">
        <f t="shared" si="385"/>
        <v>14149116.5646</v>
      </c>
      <c r="EE293" s="7">
        <f t="shared" si="385"/>
        <v>450463.03200000001</v>
      </c>
      <c r="EF293" s="7">
        <f t="shared" si="385"/>
        <v>1951702.6395599998</v>
      </c>
      <c r="EG293" s="7">
        <f t="shared" si="385"/>
        <v>751707.24300000002</v>
      </c>
      <c r="EH293" s="7">
        <f t="shared" si="385"/>
        <v>367274.63818299997</v>
      </c>
      <c r="EI293" s="7">
        <f t="shared" si="385"/>
        <v>32530725.737999998</v>
      </c>
      <c r="EJ293" s="7">
        <f t="shared" si="385"/>
        <v>22812712.101</v>
      </c>
      <c r="EK293" s="7">
        <f t="shared" si="385"/>
        <v>2749192.1063200003</v>
      </c>
      <c r="EL293" s="7">
        <f t="shared" si="385"/>
        <v>708014.90256000008</v>
      </c>
      <c r="EM293" s="7">
        <f t="shared" si="385"/>
        <v>1709360.857328</v>
      </c>
      <c r="EN293" s="7">
        <f t="shared" si="385"/>
        <v>1772890.794</v>
      </c>
      <c r="EO293" s="7">
        <f t="shared" si="385"/>
        <v>1252270.233</v>
      </c>
      <c r="EP293" s="7">
        <f t="shared" si="385"/>
        <v>2864874.4925999995</v>
      </c>
      <c r="EQ293" s="7">
        <f t="shared" si="385"/>
        <v>9325381.2797599994</v>
      </c>
      <c r="ER293" s="7">
        <f t="shared" si="385"/>
        <v>2060290.3863299999</v>
      </c>
      <c r="ES293" s="7">
        <f t="shared" si="385"/>
        <v>618433.48038600001</v>
      </c>
      <c r="ET293" s="7">
        <f t="shared" si="385"/>
        <v>865549.53</v>
      </c>
      <c r="EU293" s="7">
        <f t="shared" si="385"/>
        <v>1062057.879</v>
      </c>
      <c r="EV293" s="7">
        <f t="shared" si="385"/>
        <v>644100.86112999998</v>
      </c>
      <c r="EW293" s="7">
        <f t="shared" si="385"/>
        <v>6423156.2595389998</v>
      </c>
      <c r="EX293" s="7">
        <f t="shared" si="385"/>
        <v>257199.98008000001</v>
      </c>
      <c r="EY293" s="7">
        <f t="shared" si="385"/>
        <v>870053.94</v>
      </c>
      <c r="EZ293" s="7">
        <f t="shared" si="385"/>
        <v>658687.27618000004</v>
      </c>
      <c r="FA293" s="7">
        <f t="shared" si="385"/>
        <v>26041758.848340001</v>
      </c>
      <c r="FB293" s="7">
        <f t="shared" si="385"/>
        <v>3598247.0085600005</v>
      </c>
      <c r="FC293" s="7">
        <f t="shared" si="385"/>
        <v>7866512.4985500006</v>
      </c>
      <c r="FD293" s="7">
        <f t="shared" si="385"/>
        <v>1211027.018628</v>
      </c>
      <c r="FE293" s="7">
        <f t="shared" si="385"/>
        <v>464896.53761799994</v>
      </c>
      <c r="FF293" s="7">
        <f t="shared" si="385"/>
        <v>542925.34199999995</v>
      </c>
      <c r="FG293" s="7">
        <f t="shared" si="385"/>
        <v>522425.511</v>
      </c>
      <c r="FH293" s="7">
        <f t="shared" si="385"/>
        <v>825322.11904799996</v>
      </c>
      <c r="FI293" s="7">
        <f t="shared" si="385"/>
        <v>7167358.3391999993</v>
      </c>
      <c r="FJ293" s="7">
        <f t="shared" si="385"/>
        <v>11065392.966979999</v>
      </c>
      <c r="FK293" s="7">
        <f t="shared" si="385"/>
        <v>13992814.06515</v>
      </c>
      <c r="FL293" s="7">
        <f t="shared" si="385"/>
        <v>31884826.662</v>
      </c>
      <c r="FM293" s="7">
        <f t="shared" si="385"/>
        <v>9309257.3640180007</v>
      </c>
      <c r="FN293" s="7">
        <f t="shared" si="385"/>
        <v>53861172.831</v>
      </c>
      <c r="FO293" s="7">
        <f t="shared" si="385"/>
        <v>7884364.9546399992</v>
      </c>
      <c r="FP293" s="7">
        <f t="shared" si="385"/>
        <v>13310976.373594001</v>
      </c>
      <c r="FQ293" s="7">
        <f t="shared" si="385"/>
        <v>5776876.5564000001</v>
      </c>
      <c r="FR293" s="7">
        <f t="shared" si="385"/>
        <v>1654597.5628</v>
      </c>
      <c r="FS293" s="7">
        <f t="shared" si="385"/>
        <v>1141257.04112</v>
      </c>
      <c r="FT293" s="7">
        <f t="shared" si="385"/>
        <v>1303151.7688</v>
      </c>
      <c r="FU293" s="7">
        <f t="shared" si="385"/>
        <v>2391924.5188999996</v>
      </c>
      <c r="FV293" s="7">
        <f t="shared" si="385"/>
        <v>1828915.3296000001</v>
      </c>
      <c r="FW293" s="7">
        <f t="shared" si="385"/>
        <v>413683.09990000003</v>
      </c>
      <c r="FX293" s="7">
        <f t="shared" si="385"/>
        <v>378776.23412500002</v>
      </c>
      <c r="FY293" s="7"/>
      <c r="FZ293" s="101">
        <f>SUM(C293:FX293)</f>
        <v>3062155013.7351899</v>
      </c>
      <c r="GA293" s="7"/>
      <c r="GB293" s="7"/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</row>
    <row r="294" spans="1:195" x14ac:dyDescent="0.2">
      <c r="A294" s="6" t="s">
        <v>861</v>
      </c>
      <c r="B294" s="7" t="s">
        <v>862</v>
      </c>
      <c r="C294" s="7">
        <f t="shared" si="383"/>
        <v>1235805.8999999999</v>
      </c>
      <c r="D294" s="7">
        <f t="shared" si="383"/>
        <v>5255385.51</v>
      </c>
      <c r="E294" s="7">
        <f t="shared" si="383"/>
        <v>1394615.61</v>
      </c>
      <c r="F294" s="7">
        <f t="shared" si="383"/>
        <v>2354805.2000000002</v>
      </c>
      <c r="G294" s="7">
        <f t="shared" si="383"/>
        <v>446039.64</v>
      </c>
      <c r="H294" s="7">
        <f t="shared" si="383"/>
        <v>158530.63</v>
      </c>
      <c r="I294" s="7">
        <f t="shared" si="383"/>
        <v>1627373.65</v>
      </c>
      <c r="J294" s="7">
        <f t="shared" si="383"/>
        <v>476610.64</v>
      </c>
      <c r="K294" s="7">
        <f t="shared" si="383"/>
        <v>130871.61</v>
      </c>
      <c r="L294" s="7">
        <f t="shared" si="383"/>
        <v>1022578.29</v>
      </c>
      <c r="M294" s="7">
        <f t="shared" si="383"/>
        <v>416938.83</v>
      </c>
      <c r="N294" s="7">
        <f t="shared" si="383"/>
        <v>9508736.3800000008</v>
      </c>
      <c r="O294" s="7">
        <f t="shared" si="383"/>
        <v>4143798.93</v>
      </c>
      <c r="P294" s="7">
        <f t="shared" si="383"/>
        <v>89342.51</v>
      </c>
      <c r="Q294" s="7">
        <f t="shared" si="383"/>
        <v>5714632.2300000004</v>
      </c>
      <c r="R294" s="7">
        <f t="shared" si="383"/>
        <v>139254.06</v>
      </c>
      <c r="S294" s="7">
        <f t="shared" si="383"/>
        <v>794328.16</v>
      </c>
      <c r="T294" s="7">
        <f t="shared" si="383"/>
        <v>59607.64</v>
      </c>
      <c r="U294" s="7">
        <f t="shared" si="383"/>
        <v>37702.75</v>
      </c>
      <c r="V294" s="7">
        <f t="shared" si="383"/>
        <v>114832.53</v>
      </c>
      <c r="W294" s="7">
        <f t="shared" si="383"/>
        <v>21205.82</v>
      </c>
      <c r="X294" s="7">
        <f t="shared" si="383"/>
        <v>20471.689999999999</v>
      </c>
      <c r="Y294" s="7">
        <f t="shared" si="383"/>
        <v>114615.82</v>
      </c>
      <c r="Z294" s="7">
        <f t="shared" si="383"/>
        <v>50989.55</v>
      </c>
      <c r="AA294" s="7">
        <f t="shared" si="383"/>
        <v>4502930.7300000004</v>
      </c>
      <c r="AB294" s="7">
        <f t="shared" si="383"/>
        <v>11542502.83</v>
      </c>
      <c r="AC294" s="7">
        <f t="shared" si="383"/>
        <v>471358.18</v>
      </c>
      <c r="AD294" s="7">
        <f t="shared" si="383"/>
        <v>539870.85</v>
      </c>
      <c r="AE294" s="7">
        <f t="shared" si="383"/>
        <v>48073.47</v>
      </c>
      <c r="AF294" s="7">
        <f t="shared" si="383"/>
        <v>62317.73</v>
      </c>
      <c r="AG294" s="7">
        <f t="shared" si="383"/>
        <v>351026.82</v>
      </c>
      <c r="AH294" s="7">
        <f t="shared" si="383"/>
        <v>143713</v>
      </c>
      <c r="AI294" s="7">
        <f t="shared" si="383"/>
        <v>47387.13</v>
      </c>
      <c r="AJ294" s="7">
        <f t="shared" si="383"/>
        <v>105373.4</v>
      </c>
      <c r="AK294" s="7">
        <f t="shared" si="383"/>
        <v>73916.95</v>
      </c>
      <c r="AL294" s="7">
        <f t="shared" si="383"/>
        <v>91004.41</v>
      </c>
      <c r="AM294" s="7">
        <f t="shared" si="383"/>
        <v>99232.320000000007</v>
      </c>
      <c r="AN294" s="7">
        <f t="shared" si="383"/>
        <v>388036.23</v>
      </c>
      <c r="AO294" s="7">
        <f t="shared" si="383"/>
        <v>1432251.03</v>
      </c>
      <c r="AP294" s="7">
        <f t="shared" si="383"/>
        <v>29935183.34</v>
      </c>
      <c r="AQ294" s="7">
        <f t="shared" si="383"/>
        <v>125255.66</v>
      </c>
      <c r="AR294" s="7">
        <f t="shared" si="383"/>
        <v>18537962.719999999</v>
      </c>
      <c r="AS294" s="7">
        <f t="shared" si="383"/>
        <v>2282393.5299999998</v>
      </c>
      <c r="AT294" s="7">
        <f t="shared" si="383"/>
        <v>1199177.8799999999</v>
      </c>
      <c r="AU294" s="7">
        <f t="shared" si="383"/>
        <v>162850.56</v>
      </c>
      <c r="AV294" s="7">
        <f t="shared" si="383"/>
        <v>119432.69</v>
      </c>
      <c r="AW294" s="7">
        <f t="shared" si="383"/>
        <v>96107.5</v>
      </c>
      <c r="AX294" s="7">
        <f t="shared" si="383"/>
        <v>58402.07</v>
      </c>
      <c r="AY294" s="7">
        <f t="shared" si="383"/>
        <v>145219.04999999999</v>
      </c>
      <c r="AZ294" s="7">
        <f t="shared" si="383"/>
        <v>1220700.27</v>
      </c>
      <c r="BA294" s="7">
        <f t="shared" si="383"/>
        <v>1346369.81</v>
      </c>
      <c r="BB294" s="7">
        <f t="shared" si="383"/>
        <v>402841.39</v>
      </c>
      <c r="BC294" s="7">
        <f t="shared" si="383"/>
        <v>7129444.1799999997</v>
      </c>
      <c r="BD294" s="7">
        <f t="shared" si="383"/>
        <v>1307328.94</v>
      </c>
      <c r="BE294" s="7">
        <f t="shared" si="383"/>
        <v>376433.44</v>
      </c>
      <c r="BF294" s="7">
        <f t="shared" si="383"/>
        <v>5895435.9000000004</v>
      </c>
      <c r="BG294" s="7">
        <f t="shared" si="383"/>
        <v>172772.29</v>
      </c>
      <c r="BH294" s="7">
        <f t="shared" si="383"/>
        <v>127794.91</v>
      </c>
      <c r="BI294" s="7">
        <f t="shared" si="383"/>
        <v>43652.11</v>
      </c>
      <c r="BJ294" s="7">
        <f t="shared" si="383"/>
        <v>1607436.83</v>
      </c>
      <c r="BK294" s="7">
        <f t="shared" si="383"/>
        <v>3029651.96</v>
      </c>
      <c r="BL294" s="7">
        <f t="shared" si="383"/>
        <v>12476.17</v>
      </c>
      <c r="BM294" s="7">
        <f t="shared" si="383"/>
        <v>91155.51</v>
      </c>
      <c r="BN294" s="7">
        <f t="shared" si="383"/>
        <v>1185412</v>
      </c>
      <c r="BO294" s="7">
        <f t="shared" si="384"/>
        <v>239622.27</v>
      </c>
      <c r="BP294" s="7">
        <f t="shared" si="384"/>
        <v>238890.84</v>
      </c>
      <c r="BQ294" s="7">
        <f t="shared" si="384"/>
        <v>1401578.69</v>
      </c>
      <c r="BR294" s="7">
        <f t="shared" si="384"/>
        <v>256317.73</v>
      </c>
      <c r="BS294" s="7">
        <f t="shared" si="384"/>
        <v>94133.37</v>
      </c>
      <c r="BT294" s="7">
        <f t="shared" si="384"/>
        <v>155154.81</v>
      </c>
      <c r="BU294" s="7">
        <f t="shared" si="384"/>
        <v>130327.07</v>
      </c>
      <c r="BV294" s="7">
        <f t="shared" si="384"/>
        <v>707323.36</v>
      </c>
      <c r="BW294" s="7">
        <f t="shared" si="384"/>
        <v>733894.63</v>
      </c>
      <c r="BX294" s="7">
        <f t="shared" si="384"/>
        <v>84437.37</v>
      </c>
      <c r="BY294" s="7">
        <f t="shared" si="384"/>
        <v>273563.23</v>
      </c>
      <c r="BZ294" s="7">
        <f t="shared" si="384"/>
        <v>97605.17</v>
      </c>
      <c r="CA294" s="7">
        <f t="shared" si="384"/>
        <v>324549.06</v>
      </c>
      <c r="CB294" s="7">
        <f t="shared" si="384"/>
        <v>26650593.359999999</v>
      </c>
      <c r="CC294" s="7">
        <f t="shared" si="384"/>
        <v>86816.77</v>
      </c>
      <c r="CD294" s="7">
        <f t="shared" si="384"/>
        <v>60883.56</v>
      </c>
      <c r="CE294" s="7">
        <f t="shared" si="384"/>
        <v>101005.44</v>
      </c>
      <c r="CF294" s="7">
        <f t="shared" si="384"/>
        <v>85132.44</v>
      </c>
      <c r="CG294" s="7">
        <f t="shared" si="384"/>
        <v>71663.360000000001</v>
      </c>
      <c r="CH294" s="7">
        <f t="shared" si="384"/>
        <v>34966.019999999997</v>
      </c>
      <c r="CI294" s="7">
        <f t="shared" si="384"/>
        <v>244049.51</v>
      </c>
      <c r="CJ294" s="7">
        <f t="shared" si="384"/>
        <v>385137.07</v>
      </c>
      <c r="CK294" s="7">
        <f t="shared" si="384"/>
        <v>1092667.3600000001</v>
      </c>
      <c r="CL294" s="7">
        <f t="shared" si="384"/>
        <v>205797.97</v>
      </c>
      <c r="CM294" s="7">
        <f t="shared" si="384"/>
        <v>58989.66</v>
      </c>
      <c r="CN294" s="7">
        <f t="shared" si="384"/>
        <v>8247408.1699999999</v>
      </c>
      <c r="CO294" s="7">
        <f t="shared" si="384"/>
        <v>4225902.55</v>
      </c>
      <c r="CP294" s="7">
        <f t="shared" si="384"/>
        <v>677515.86</v>
      </c>
      <c r="CQ294" s="7">
        <f t="shared" si="384"/>
        <v>215453.34</v>
      </c>
      <c r="CR294" s="7">
        <f t="shared" si="384"/>
        <v>41840.31</v>
      </c>
      <c r="CS294" s="7">
        <f t="shared" si="384"/>
        <v>207257.75</v>
      </c>
      <c r="CT294" s="7">
        <f t="shared" si="384"/>
        <v>61606.64</v>
      </c>
      <c r="CU294" s="7">
        <f t="shared" si="384"/>
        <v>41213.300000000003</v>
      </c>
      <c r="CV294" s="7">
        <f t="shared" si="384"/>
        <v>33930.44</v>
      </c>
      <c r="CW294" s="7">
        <f t="shared" si="384"/>
        <v>125347.52</v>
      </c>
      <c r="CX294" s="7">
        <f t="shared" si="384"/>
        <v>203199.65</v>
      </c>
      <c r="CY294" s="7">
        <f t="shared" si="384"/>
        <v>19023.740000000002</v>
      </c>
      <c r="CZ294" s="7">
        <f t="shared" si="384"/>
        <v>656772.98</v>
      </c>
      <c r="DA294" s="7">
        <f t="shared" si="384"/>
        <v>131137.70000000001</v>
      </c>
      <c r="DB294" s="7">
        <f t="shared" si="384"/>
        <v>80575.59</v>
      </c>
      <c r="DC294" s="7">
        <f t="shared" si="384"/>
        <v>130553.21</v>
      </c>
      <c r="DD294" s="7">
        <f t="shared" si="384"/>
        <v>81138.81</v>
      </c>
      <c r="DE294" s="7">
        <f t="shared" si="384"/>
        <v>362653.52</v>
      </c>
      <c r="DF294" s="7">
        <f t="shared" si="384"/>
        <v>6858785.2800000003</v>
      </c>
      <c r="DG294" s="7">
        <f t="shared" si="384"/>
        <v>109844.75</v>
      </c>
      <c r="DH294" s="7">
        <f t="shared" si="384"/>
        <v>884983.54</v>
      </c>
      <c r="DI294" s="7">
        <f t="shared" si="384"/>
        <v>1149441.19</v>
      </c>
      <c r="DJ294" s="7">
        <f t="shared" si="384"/>
        <v>125433.23</v>
      </c>
      <c r="DK294" s="7">
        <f t="shared" si="384"/>
        <v>61707.33</v>
      </c>
      <c r="DL294" s="7">
        <f t="shared" si="384"/>
        <v>1972556.43</v>
      </c>
      <c r="DM294" s="7">
        <f t="shared" si="384"/>
        <v>109190.83</v>
      </c>
      <c r="DN294" s="7">
        <f t="shared" si="384"/>
        <v>654910.47</v>
      </c>
      <c r="DO294" s="7">
        <f t="shared" si="384"/>
        <v>711465.55</v>
      </c>
      <c r="DP294" s="7">
        <f t="shared" si="384"/>
        <v>64719.96</v>
      </c>
      <c r="DQ294" s="7">
        <f t="shared" si="384"/>
        <v>401676.4</v>
      </c>
      <c r="DR294" s="7">
        <f t="shared" si="384"/>
        <v>371328.45</v>
      </c>
      <c r="DS294" s="7">
        <f t="shared" si="384"/>
        <v>203876.34</v>
      </c>
      <c r="DT294" s="7">
        <f t="shared" si="384"/>
        <v>50274.239999999998</v>
      </c>
      <c r="DU294" s="7">
        <f t="shared" si="384"/>
        <v>121216.94</v>
      </c>
      <c r="DV294" s="7">
        <f t="shared" si="384"/>
        <v>47172.59</v>
      </c>
      <c r="DW294" s="7">
        <f t="shared" si="384"/>
        <v>98608.639999999999</v>
      </c>
      <c r="DX294" s="7">
        <f t="shared" si="384"/>
        <v>130949.75</v>
      </c>
      <c r="DY294" s="7">
        <f t="shared" si="384"/>
        <v>22037.82</v>
      </c>
      <c r="DZ294" s="7">
        <f t="shared" si="384"/>
        <v>378163.83</v>
      </c>
      <c r="EA294" s="7">
        <f t="shared" si="385"/>
        <v>665242.62</v>
      </c>
      <c r="EB294" s="7">
        <f t="shared" si="385"/>
        <v>235463.39</v>
      </c>
      <c r="EC294" s="7">
        <f t="shared" si="385"/>
        <v>117926.35</v>
      </c>
      <c r="ED294" s="7">
        <f t="shared" si="385"/>
        <v>458821.34</v>
      </c>
      <c r="EE294" s="7">
        <f t="shared" si="385"/>
        <v>69469.710000000006</v>
      </c>
      <c r="EF294" s="7">
        <f t="shared" si="385"/>
        <v>281380.07</v>
      </c>
      <c r="EG294" s="7">
        <f t="shared" si="385"/>
        <v>109776.89</v>
      </c>
      <c r="EH294" s="7">
        <f t="shared" si="385"/>
        <v>46466.74</v>
      </c>
      <c r="EI294" s="7">
        <f t="shared" si="385"/>
        <v>1671506.42</v>
      </c>
      <c r="EJ294" s="7">
        <f t="shared" si="385"/>
        <v>1995406.17</v>
      </c>
      <c r="EK294" s="7">
        <f t="shared" si="385"/>
        <v>117297.16</v>
      </c>
      <c r="EL294" s="7">
        <f t="shared" si="385"/>
        <v>75545.53</v>
      </c>
      <c r="EM294" s="7">
        <f t="shared" si="385"/>
        <v>205936.02</v>
      </c>
      <c r="EN294" s="7">
        <f t="shared" si="385"/>
        <v>248064.68</v>
      </c>
      <c r="EO294" s="7">
        <f t="shared" si="385"/>
        <v>128345.29</v>
      </c>
      <c r="EP294" s="7">
        <f t="shared" si="385"/>
        <v>164333.81</v>
      </c>
      <c r="EQ294" s="7">
        <f t="shared" si="385"/>
        <v>859631.68</v>
      </c>
      <c r="ER294" s="7">
        <f t="shared" si="385"/>
        <v>134299.20000000001</v>
      </c>
      <c r="ES294" s="7">
        <f t="shared" si="385"/>
        <v>80229.91</v>
      </c>
      <c r="ET294" s="7">
        <f t="shared" si="385"/>
        <v>108594.14</v>
      </c>
      <c r="EU294" s="7">
        <f t="shared" si="385"/>
        <v>170530.57</v>
      </c>
      <c r="EV294" s="7">
        <f t="shared" si="385"/>
        <v>37252.47</v>
      </c>
      <c r="EW294" s="7">
        <f t="shared" si="385"/>
        <v>190285.67</v>
      </c>
      <c r="EX294" s="7">
        <f t="shared" si="385"/>
        <v>12396.78</v>
      </c>
      <c r="EY294" s="7">
        <f t="shared" si="385"/>
        <v>111351.11</v>
      </c>
      <c r="EZ294" s="7">
        <f t="shared" si="385"/>
        <v>84461.91</v>
      </c>
      <c r="FA294" s="7">
        <f t="shared" si="385"/>
        <v>1552109.99</v>
      </c>
      <c r="FB294" s="7">
        <f t="shared" si="385"/>
        <v>387943.17</v>
      </c>
      <c r="FC294" s="7">
        <f t="shared" si="385"/>
        <v>801606.83</v>
      </c>
      <c r="FD294" s="7">
        <f t="shared" si="385"/>
        <v>132404.54999999999</v>
      </c>
      <c r="FE294" s="7">
        <f t="shared" si="385"/>
        <v>77361.94</v>
      </c>
      <c r="FF294" s="7">
        <f t="shared" si="385"/>
        <v>54248.15</v>
      </c>
      <c r="FG294" s="7">
        <f t="shared" si="385"/>
        <v>49378.03</v>
      </c>
      <c r="FH294" s="7">
        <f t="shared" si="385"/>
        <v>127840.66</v>
      </c>
      <c r="FI294" s="7">
        <f t="shared" si="385"/>
        <v>432694.87</v>
      </c>
      <c r="FJ294" s="7">
        <f t="shared" si="385"/>
        <v>1133613.1399999999</v>
      </c>
      <c r="FK294" s="7">
        <f t="shared" si="385"/>
        <v>829639.16</v>
      </c>
      <c r="FL294" s="7">
        <f t="shared" si="385"/>
        <v>1845250.38</v>
      </c>
      <c r="FM294" s="7">
        <f t="shared" si="385"/>
        <v>315606.86</v>
      </c>
      <c r="FN294" s="7">
        <f t="shared" si="385"/>
        <v>3150599.99</v>
      </c>
      <c r="FO294" s="7">
        <f t="shared" si="385"/>
        <v>506306.55</v>
      </c>
      <c r="FP294" s="7">
        <f t="shared" si="385"/>
        <v>700111.38</v>
      </c>
      <c r="FQ294" s="7">
        <f t="shared" si="385"/>
        <v>219889.14</v>
      </c>
      <c r="FR294" s="7">
        <f t="shared" si="385"/>
        <v>72761.490000000005</v>
      </c>
      <c r="FS294" s="7">
        <f t="shared" si="385"/>
        <v>104474.08</v>
      </c>
      <c r="FT294" s="7">
        <f t="shared" si="385"/>
        <v>70117.960000000006</v>
      </c>
      <c r="FU294" s="7">
        <f t="shared" si="385"/>
        <v>222428.86</v>
      </c>
      <c r="FV294" s="7">
        <f t="shared" si="385"/>
        <v>137014.49</v>
      </c>
      <c r="FW294" s="7">
        <f t="shared" si="385"/>
        <v>43960.51</v>
      </c>
      <c r="FX294" s="7">
        <f t="shared" si="385"/>
        <v>39059.93</v>
      </c>
      <c r="FY294" s="7"/>
      <c r="FZ294" s="101">
        <f>SUM(C294:FX294)</f>
        <v>217111371.87000009</v>
      </c>
      <c r="GA294" s="7"/>
      <c r="GB294" s="7"/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</row>
    <row r="295" spans="1:195" x14ac:dyDescent="0.2">
      <c r="A295" s="6" t="s">
        <v>863</v>
      </c>
      <c r="B295" s="7" t="s">
        <v>846</v>
      </c>
      <c r="C295" s="7">
        <f t="shared" ref="C295:BN295" si="386">C292-C293-C294</f>
        <v>51164085.141579643</v>
      </c>
      <c r="D295" s="7">
        <f t="shared" si="386"/>
        <v>274137644.32727993</v>
      </c>
      <c r="E295" s="7">
        <f t="shared" si="386"/>
        <v>38615297.412684083</v>
      </c>
      <c r="F295" s="7">
        <f t="shared" si="386"/>
        <v>117081026.96446075</v>
      </c>
      <c r="G295" s="7">
        <f t="shared" si="386"/>
        <v>5200609.8373048361</v>
      </c>
      <c r="H295" s="7">
        <f t="shared" si="386"/>
        <v>6915831.1476341756</v>
      </c>
      <c r="I295" s="7">
        <f t="shared" si="386"/>
        <v>63985854.937237874</v>
      </c>
      <c r="J295" s="7">
        <f t="shared" si="386"/>
        <v>15728146.839171961</v>
      </c>
      <c r="K295" s="7">
        <f t="shared" si="386"/>
        <v>1982969.0274159883</v>
      </c>
      <c r="L295" s="7">
        <f t="shared" si="386"/>
        <v>5223054.2018452687</v>
      </c>
      <c r="M295" s="7">
        <f t="shared" si="386"/>
        <v>6754054.4825289473</v>
      </c>
      <c r="N295" s="7">
        <f t="shared" si="386"/>
        <v>331492942.34415555</v>
      </c>
      <c r="O295" s="7">
        <f t="shared" si="386"/>
        <v>63964670.556936748</v>
      </c>
      <c r="P295" s="7">
        <f t="shared" si="386"/>
        <v>2038286.9655916037</v>
      </c>
      <c r="Q295" s="7">
        <f t="shared" si="386"/>
        <v>271934087.12960923</v>
      </c>
      <c r="R295" s="7">
        <f t="shared" si="386"/>
        <v>40012873.083120905</v>
      </c>
      <c r="S295" s="7">
        <f t="shared" si="386"/>
        <v>6636005.7286568657</v>
      </c>
      <c r="T295" s="7">
        <f t="shared" si="386"/>
        <v>1646750.6651684258</v>
      </c>
      <c r="U295" s="7">
        <f t="shared" si="386"/>
        <v>523545.0178486784</v>
      </c>
      <c r="V295" s="7">
        <f t="shared" si="386"/>
        <v>2315707.4799372912</v>
      </c>
      <c r="W295" s="7">
        <f t="shared" si="386"/>
        <v>2107056.6949849534</v>
      </c>
      <c r="X295" s="7">
        <f t="shared" si="386"/>
        <v>678687.32711611141</v>
      </c>
      <c r="Y295" s="7">
        <f t="shared" si="386"/>
        <v>5876502.7953206375</v>
      </c>
      <c r="Z295" s="7">
        <f t="shared" si="386"/>
        <v>2371727.5078647258</v>
      </c>
      <c r="AA295" s="7">
        <f t="shared" si="386"/>
        <v>162624237.17771953</v>
      </c>
      <c r="AB295" s="7">
        <f t="shared" si="386"/>
        <v>66105555.855426595</v>
      </c>
      <c r="AC295" s="7">
        <f t="shared" si="386"/>
        <v>3817815.1315695173</v>
      </c>
      <c r="AD295" s="7">
        <f t="shared" si="386"/>
        <v>6445891.7427839097</v>
      </c>
      <c r="AE295" s="7">
        <f t="shared" si="386"/>
        <v>1264649.8916622605</v>
      </c>
      <c r="AF295" s="7">
        <f t="shared" si="386"/>
        <v>1976663.6072809868</v>
      </c>
      <c r="AG295" s="7">
        <f t="shared" si="386"/>
        <v>2137048.2267276603</v>
      </c>
      <c r="AH295" s="7">
        <f t="shared" si="386"/>
        <v>8712052.2174239382</v>
      </c>
      <c r="AI295" s="7">
        <f t="shared" si="386"/>
        <v>3623029.847484028</v>
      </c>
      <c r="AJ295" s="7">
        <f t="shared" si="386"/>
        <v>1827079.1465457107</v>
      </c>
      <c r="AK295" s="7">
        <f t="shared" si="386"/>
        <v>2002728.2715730248</v>
      </c>
      <c r="AL295" s="7">
        <f t="shared" si="386"/>
        <v>1475811.206710418</v>
      </c>
      <c r="AM295" s="7">
        <f t="shared" si="386"/>
        <v>3439000.6482844315</v>
      </c>
      <c r="AN295" s="7">
        <f t="shared" si="386"/>
        <v>765667.32834536489</v>
      </c>
      <c r="AO295" s="7">
        <f t="shared" si="386"/>
        <v>28943756.025666025</v>
      </c>
      <c r="AP295" s="7">
        <f t="shared" si="386"/>
        <v>206480692.70367864</v>
      </c>
      <c r="AQ295" s="7">
        <f t="shared" si="386"/>
        <v>1258008.5854811429</v>
      </c>
      <c r="AR295" s="7">
        <f t="shared" si="386"/>
        <v>337210213.99941289</v>
      </c>
      <c r="AS295" s="7">
        <f t="shared" si="386"/>
        <v>23488515.982560046</v>
      </c>
      <c r="AT295" s="7">
        <f t="shared" si="386"/>
        <v>11344971.198630843</v>
      </c>
      <c r="AU295" s="7">
        <f t="shared" si="386"/>
        <v>2267690.0721914559</v>
      </c>
      <c r="AV295" s="7">
        <f t="shared" si="386"/>
        <v>2666906.439547027</v>
      </c>
      <c r="AW295" s="7">
        <f t="shared" si="386"/>
        <v>2714065.5759485047</v>
      </c>
      <c r="AX295" s="7">
        <f t="shared" si="386"/>
        <v>933800.53750218556</v>
      </c>
      <c r="AY295" s="7">
        <f t="shared" si="386"/>
        <v>3158463.0923416251</v>
      </c>
      <c r="AZ295" s="7">
        <f t="shared" si="386"/>
        <v>104777544.16766684</v>
      </c>
      <c r="BA295" s="7">
        <f t="shared" si="386"/>
        <v>62742605.159943625</v>
      </c>
      <c r="BB295" s="7">
        <f t="shared" si="386"/>
        <v>65707485.95084662</v>
      </c>
      <c r="BC295" s="7">
        <f t="shared" si="386"/>
        <v>179694025.10863119</v>
      </c>
      <c r="BD295" s="7">
        <f t="shared" si="386"/>
        <v>17277712.483693346</v>
      </c>
      <c r="BE295" s="7">
        <f t="shared" si="386"/>
        <v>8512039.7061481159</v>
      </c>
      <c r="BF295" s="7">
        <f t="shared" si="386"/>
        <v>152002459.11700389</v>
      </c>
      <c r="BG295" s="7">
        <f t="shared" si="386"/>
        <v>8210753.9381156648</v>
      </c>
      <c r="BH295" s="7">
        <f t="shared" si="386"/>
        <v>4327629.0130285872</v>
      </c>
      <c r="BI295" s="7">
        <f t="shared" si="386"/>
        <v>3084253.6573117799</v>
      </c>
      <c r="BJ295" s="7">
        <f t="shared" si="386"/>
        <v>36252393.205294967</v>
      </c>
      <c r="BK295" s="7">
        <f t="shared" si="386"/>
        <v>205978236.67309529</v>
      </c>
      <c r="BL295" s="7">
        <f t="shared" si="386"/>
        <v>2492947.3572507659</v>
      </c>
      <c r="BM295" s="7">
        <f t="shared" si="386"/>
        <v>2822261.0678258333</v>
      </c>
      <c r="BN295" s="7">
        <f t="shared" si="386"/>
        <v>20708331.933710322</v>
      </c>
      <c r="BO295" s="7">
        <f t="shared" ref="BO295:DZ295" si="387">BO292-BO293-BO294</f>
        <v>9134274.8057947159</v>
      </c>
      <c r="BP295" s="7">
        <f t="shared" si="387"/>
        <v>990891.53160551249</v>
      </c>
      <c r="BQ295" s="7">
        <f t="shared" si="387"/>
        <v>27888138.159371186</v>
      </c>
      <c r="BR295" s="7">
        <f t="shared" si="387"/>
        <v>36948412.360938244</v>
      </c>
      <c r="BS295" s="7">
        <f t="shared" si="387"/>
        <v>10123229.518128812</v>
      </c>
      <c r="BT295" s="7">
        <f t="shared" si="387"/>
        <v>2571397.4909772365</v>
      </c>
      <c r="BU295" s="7">
        <f t="shared" si="387"/>
        <v>2819411.2939291582</v>
      </c>
      <c r="BV295" s="7">
        <f t="shared" si="387"/>
        <v>442084.11031782196</v>
      </c>
      <c r="BW295" s="7">
        <f t="shared" si="387"/>
        <v>5223466.2506422726</v>
      </c>
      <c r="BX295" s="7">
        <f t="shared" si="387"/>
        <v>332456.46238172718</v>
      </c>
      <c r="BY295" s="7">
        <f t="shared" si="387"/>
        <v>2160476.8288261737</v>
      </c>
      <c r="BZ295" s="7">
        <f t="shared" si="387"/>
        <v>1839761.0584693537</v>
      </c>
      <c r="CA295" s="7">
        <f t="shared" si="387"/>
        <v>356969.15639107866</v>
      </c>
      <c r="CB295" s="7">
        <f t="shared" si="387"/>
        <v>371428685.29459763</v>
      </c>
      <c r="CC295" s="7">
        <f t="shared" si="387"/>
        <v>2105128.7358859666</v>
      </c>
      <c r="CD295" s="7">
        <f t="shared" si="387"/>
        <v>1055715.2210258478</v>
      </c>
      <c r="CE295" s="7">
        <f t="shared" si="387"/>
        <v>1039630.6575079223</v>
      </c>
      <c r="CF295" s="7">
        <f t="shared" si="387"/>
        <v>1305946.4568802717</v>
      </c>
      <c r="CG295" s="7">
        <f t="shared" si="387"/>
        <v>2167480.8629975063</v>
      </c>
      <c r="CH295" s="7">
        <f t="shared" si="387"/>
        <v>1374535.8218928198</v>
      </c>
      <c r="CI295" s="7">
        <f t="shared" si="387"/>
        <v>3762094.6466437122</v>
      </c>
      <c r="CJ295" s="7">
        <f t="shared" si="387"/>
        <v>3582388.7766362107</v>
      </c>
      <c r="CK295" s="7">
        <f t="shared" si="387"/>
        <v>42392402.274837621</v>
      </c>
      <c r="CL295" s="7">
        <f t="shared" si="387"/>
        <v>10764874.555937516</v>
      </c>
      <c r="CM295" s="7">
        <f t="shared" si="387"/>
        <v>7335659.3185603935</v>
      </c>
      <c r="CN295" s="7">
        <f t="shared" si="387"/>
        <v>163286195.83787033</v>
      </c>
      <c r="CO295" s="7">
        <f t="shared" si="387"/>
        <v>67619535.291327015</v>
      </c>
      <c r="CP295" s="7">
        <f t="shared" si="387"/>
        <v>0</v>
      </c>
      <c r="CQ295" s="7">
        <f t="shared" si="387"/>
        <v>6978574.6029284541</v>
      </c>
      <c r="CR295" s="7">
        <f t="shared" si="387"/>
        <v>2765810.1041985187</v>
      </c>
      <c r="CS295" s="7">
        <f t="shared" si="387"/>
        <v>2400946.797430384</v>
      </c>
      <c r="CT295" s="7">
        <f t="shared" si="387"/>
        <v>1344110.2155999746</v>
      </c>
      <c r="CU295" s="7">
        <f t="shared" si="387"/>
        <v>3820693.7605813644</v>
      </c>
      <c r="CV295" s="7">
        <f t="shared" si="387"/>
        <v>511197.61907448637</v>
      </c>
      <c r="CW295" s="7">
        <f t="shared" si="387"/>
        <v>1530828.0012132952</v>
      </c>
      <c r="CX295" s="7">
        <f t="shared" si="387"/>
        <v>2455477.4786768248</v>
      </c>
      <c r="CY295" s="7">
        <f t="shared" si="387"/>
        <v>714054.62243362982</v>
      </c>
      <c r="CZ295" s="7">
        <f t="shared" si="387"/>
        <v>11399091.724881176</v>
      </c>
      <c r="DA295" s="7">
        <f t="shared" si="387"/>
        <v>1454596.502542496</v>
      </c>
      <c r="DB295" s="7">
        <f t="shared" si="387"/>
        <v>2849629.8605659683</v>
      </c>
      <c r="DC295" s="7">
        <f t="shared" si="387"/>
        <v>1163234.860891673</v>
      </c>
      <c r="DD295" s="7">
        <f t="shared" si="387"/>
        <v>1627535.3743191317</v>
      </c>
      <c r="DE295" s="7">
        <f t="shared" si="387"/>
        <v>2040722.0413989383</v>
      </c>
      <c r="DF295" s="7">
        <f t="shared" si="387"/>
        <v>126971706.79816648</v>
      </c>
      <c r="DG295" s="7">
        <f t="shared" si="387"/>
        <v>436668.36644031305</v>
      </c>
      <c r="DH295" s="7">
        <f t="shared" si="387"/>
        <v>7664194.6097701965</v>
      </c>
      <c r="DI295" s="7">
        <f t="shared" si="387"/>
        <v>13057769.169194033</v>
      </c>
      <c r="DJ295" s="7">
        <f t="shared" si="387"/>
        <v>4888611.373726109</v>
      </c>
      <c r="DK295" s="7">
        <f t="shared" si="387"/>
        <v>3801931.6694242451</v>
      </c>
      <c r="DL295" s="7">
        <f t="shared" si="387"/>
        <v>36145225.0205018</v>
      </c>
      <c r="DM295" s="7">
        <f t="shared" si="387"/>
        <v>3050224.8091911459</v>
      </c>
      <c r="DN295" s="7">
        <f t="shared" si="387"/>
        <v>5196626.8368215393</v>
      </c>
      <c r="DO295" s="7">
        <f t="shared" si="387"/>
        <v>19902866.518730368</v>
      </c>
      <c r="DP295" s="7">
        <f t="shared" si="387"/>
        <v>2127666.1343273399</v>
      </c>
      <c r="DQ295" s="7">
        <f t="shared" si="387"/>
        <v>1510893.3381930371</v>
      </c>
      <c r="DR295" s="7">
        <f t="shared" si="387"/>
        <v>11303966.547525397</v>
      </c>
      <c r="DS295" s="7">
        <f t="shared" si="387"/>
        <v>6608950.394619544</v>
      </c>
      <c r="DT295" s="7">
        <f t="shared" si="387"/>
        <v>2306603.4407149772</v>
      </c>
      <c r="DU295" s="7">
        <f t="shared" si="387"/>
        <v>3306573.6859720037</v>
      </c>
      <c r="DV295" s="7">
        <f t="shared" si="387"/>
        <v>2776690.269819729</v>
      </c>
      <c r="DW295" s="7">
        <f t="shared" si="387"/>
        <v>3272734.3077115756</v>
      </c>
      <c r="DX295" s="7">
        <f t="shared" si="387"/>
        <v>1461858.8386985974</v>
      </c>
      <c r="DY295" s="7">
        <f t="shared" si="387"/>
        <v>2269974.157187908</v>
      </c>
      <c r="DZ295" s="7">
        <f t="shared" si="387"/>
        <v>4127137.8435282744</v>
      </c>
      <c r="EA295" s="7">
        <f t="shared" ref="EA295:FX295" si="388">EA292-EA293-EA294</f>
        <v>758019.30464432866</v>
      </c>
      <c r="EB295" s="7">
        <f t="shared" si="388"/>
        <v>3448956.1183886961</v>
      </c>
      <c r="EC295" s="7">
        <f t="shared" si="388"/>
        <v>2458300.7066047979</v>
      </c>
      <c r="ED295" s="7">
        <f t="shared" si="388"/>
        <v>4576652.9379568268</v>
      </c>
      <c r="EE295" s="7">
        <f t="shared" si="388"/>
        <v>2227657.2193624256</v>
      </c>
      <c r="EF295" s="7">
        <f t="shared" si="388"/>
        <v>11745273.505172331</v>
      </c>
      <c r="EG295" s="7">
        <f t="shared" si="388"/>
        <v>2441509.9643165027</v>
      </c>
      <c r="EH295" s="7">
        <f t="shared" si="388"/>
        <v>2722946.4643262117</v>
      </c>
      <c r="EI295" s="7">
        <f t="shared" si="388"/>
        <v>109781940.92395718</v>
      </c>
      <c r="EJ295" s="7">
        <f t="shared" si="388"/>
        <v>61450750.058249027</v>
      </c>
      <c r="EK295" s="7">
        <f t="shared" si="388"/>
        <v>3654261.8310813559</v>
      </c>
      <c r="EL295" s="7">
        <f t="shared" si="388"/>
        <v>3779844.1204671836</v>
      </c>
      <c r="EM295" s="7">
        <f t="shared" si="388"/>
        <v>2414750.455861331</v>
      </c>
      <c r="EN295" s="7">
        <f t="shared" si="388"/>
        <v>8068469.6593699753</v>
      </c>
      <c r="EO295" s="7">
        <f t="shared" si="388"/>
        <v>2514458.109016025</v>
      </c>
      <c r="EP295" s="7">
        <f t="shared" si="388"/>
        <v>1489474.1940460107</v>
      </c>
      <c r="EQ295" s="7">
        <f t="shared" si="388"/>
        <v>14235280.611678787</v>
      </c>
      <c r="ER295" s="7">
        <f t="shared" si="388"/>
        <v>1737304.8924754024</v>
      </c>
      <c r="ES295" s="7">
        <f t="shared" si="388"/>
        <v>1782883.1062825464</v>
      </c>
      <c r="ET295" s="7">
        <f t="shared" si="388"/>
        <v>2549304.6597542944</v>
      </c>
      <c r="EU295" s="7">
        <f t="shared" si="388"/>
        <v>5245939.5760459742</v>
      </c>
      <c r="EV295" s="7">
        <f t="shared" si="388"/>
        <v>904144.64983416407</v>
      </c>
      <c r="EW295" s="7">
        <f t="shared" si="388"/>
        <v>4297993.4255827712</v>
      </c>
      <c r="EX295" s="7">
        <f t="shared" si="388"/>
        <v>2713557.2391393152</v>
      </c>
      <c r="EY295" s="7">
        <f t="shared" si="388"/>
        <v>5968749.6303241337</v>
      </c>
      <c r="EZ295" s="7">
        <f t="shared" si="388"/>
        <v>1520571.0670225101</v>
      </c>
      <c r="FA295" s="7">
        <f t="shared" si="388"/>
        <v>5797831.6065259259</v>
      </c>
      <c r="FB295" s="7">
        <f t="shared" si="388"/>
        <v>0</v>
      </c>
      <c r="FC295" s="7">
        <f t="shared" si="388"/>
        <v>9600022.1369579565</v>
      </c>
      <c r="FD295" s="7">
        <f t="shared" si="388"/>
        <v>3044636.5056629637</v>
      </c>
      <c r="FE295" s="7">
        <f t="shared" si="388"/>
        <v>1211855.646552606</v>
      </c>
      <c r="FF295" s="7">
        <f t="shared" si="388"/>
        <v>2461855.0756714367</v>
      </c>
      <c r="FG295" s="7">
        <f t="shared" si="388"/>
        <v>1570443.7680782678</v>
      </c>
      <c r="FH295" s="7">
        <f t="shared" si="388"/>
        <v>504873.80944427243</v>
      </c>
      <c r="FI295" s="7">
        <f t="shared" si="388"/>
        <v>9016543.1388678886</v>
      </c>
      <c r="FJ295" s="7">
        <f t="shared" si="388"/>
        <v>5408227.8471800359</v>
      </c>
      <c r="FK295" s="7">
        <f t="shared" si="388"/>
        <v>7436908.3348518535</v>
      </c>
      <c r="FL295" s="7">
        <f t="shared" si="388"/>
        <v>33885184.312965907</v>
      </c>
      <c r="FM295" s="7">
        <f t="shared" si="388"/>
        <v>22498567.422363207</v>
      </c>
      <c r="FN295" s="7">
        <f t="shared" si="388"/>
        <v>148094015.49806139</v>
      </c>
      <c r="FO295" s="7">
        <f t="shared" si="388"/>
        <v>2002892.5813236225</v>
      </c>
      <c r="FP295" s="7">
        <f t="shared" si="388"/>
        <v>7476512.6855202531</v>
      </c>
      <c r="FQ295" s="7">
        <f t="shared" si="388"/>
        <v>3399679.8229497108</v>
      </c>
      <c r="FR295" s="7">
        <f t="shared" si="388"/>
        <v>1000303.6046767167</v>
      </c>
      <c r="FS295" s="7">
        <f t="shared" si="388"/>
        <v>1629067.2742775453</v>
      </c>
      <c r="FT295" s="7">
        <v>0</v>
      </c>
      <c r="FU295" s="7">
        <f t="shared" si="388"/>
        <v>6058713.292618881</v>
      </c>
      <c r="FV295" s="7">
        <f t="shared" si="388"/>
        <v>5079700.9941623881</v>
      </c>
      <c r="FW295" s="7">
        <f t="shared" si="388"/>
        <v>2406016.4773918465</v>
      </c>
      <c r="FX295" s="7">
        <f t="shared" si="388"/>
        <v>708604.93165022659</v>
      </c>
      <c r="FY295" s="7"/>
      <c r="FZ295" s="101">
        <f>SUM(C295:FX295)</f>
        <v>4709740482.3436117</v>
      </c>
      <c r="GA295" s="7">
        <v>4709740482.3599997</v>
      </c>
      <c r="GB295" s="7">
        <f>FZ295-GA295</f>
        <v>-1.6387939453125E-2</v>
      </c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</row>
    <row r="296" spans="1:195" x14ac:dyDescent="0.2">
      <c r="A296" s="6" t="s">
        <v>864</v>
      </c>
      <c r="B296" s="7" t="s">
        <v>865</v>
      </c>
      <c r="C296" s="7">
        <f t="shared" ref="C296:BN296" si="389">IF(MIN((((C279*-$GE$280)+C289)),(C63-C284))&lt;0,0,(MIN((((C279*-$GE$280)+C289)),(C63-C284))))</f>
        <v>0</v>
      </c>
      <c r="D296" s="7">
        <f t="shared" si="389"/>
        <v>0</v>
      </c>
      <c r="E296" s="7">
        <f t="shared" si="389"/>
        <v>0</v>
      </c>
      <c r="F296" s="7">
        <f t="shared" si="389"/>
        <v>0</v>
      </c>
      <c r="G296" s="7">
        <f t="shared" si="389"/>
        <v>0</v>
      </c>
      <c r="H296" s="7">
        <f t="shared" si="389"/>
        <v>0</v>
      </c>
      <c r="I296" s="7">
        <f t="shared" si="389"/>
        <v>0</v>
      </c>
      <c r="J296" s="7">
        <f t="shared" si="389"/>
        <v>0</v>
      </c>
      <c r="K296" s="7">
        <f t="shared" si="389"/>
        <v>0</v>
      </c>
      <c r="L296" s="7">
        <f t="shared" si="389"/>
        <v>0</v>
      </c>
      <c r="M296" s="7">
        <f t="shared" si="389"/>
        <v>0</v>
      </c>
      <c r="N296" s="7">
        <f t="shared" si="389"/>
        <v>0</v>
      </c>
      <c r="O296" s="7">
        <f t="shared" si="389"/>
        <v>0</v>
      </c>
      <c r="P296" s="7">
        <f t="shared" si="389"/>
        <v>0</v>
      </c>
      <c r="Q296" s="7">
        <f t="shared" si="389"/>
        <v>0</v>
      </c>
      <c r="R296" s="7">
        <f t="shared" si="389"/>
        <v>0</v>
      </c>
      <c r="S296" s="7">
        <f t="shared" si="389"/>
        <v>0</v>
      </c>
      <c r="T296" s="7">
        <f t="shared" si="389"/>
        <v>0</v>
      </c>
      <c r="U296" s="7">
        <f t="shared" si="389"/>
        <v>0</v>
      </c>
      <c r="V296" s="7">
        <f t="shared" si="389"/>
        <v>0</v>
      </c>
      <c r="W296" s="7">
        <f t="shared" si="389"/>
        <v>0</v>
      </c>
      <c r="X296" s="7">
        <f t="shared" si="389"/>
        <v>0</v>
      </c>
      <c r="Y296" s="7">
        <f t="shared" si="389"/>
        <v>0</v>
      </c>
      <c r="Z296" s="7">
        <f t="shared" si="389"/>
        <v>0</v>
      </c>
      <c r="AA296" s="7">
        <f t="shared" si="389"/>
        <v>0</v>
      </c>
      <c r="AB296" s="7">
        <f t="shared" si="389"/>
        <v>0</v>
      </c>
      <c r="AC296" s="7">
        <f t="shared" si="389"/>
        <v>0</v>
      </c>
      <c r="AD296" s="7">
        <f t="shared" si="389"/>
        <v>0</v>
      </c>
      <c r="AE296" s="7">
        <f t="shared" si="389"/>
        <v>0</v>
      </c>
      <c r="AF296" s="7">
        <f t="shared" si="389"/>
        <v>0</v>
      </c>
      <c r="AG296" s="7">
        <f t="shared" si="389"/>
        <v>0</v>
      </c>
      <c r="AH296" s="7">
        <f t="shared" si="389"/>
        <v>0</v>
      </c>
      <c r="AI296" s="7">
        <f t="shared" si="389"/>
        <v>0</v>
      </c>
      <c r="AJ296" s="7">
        <f t="shared" si="389"/>
        <v>0</v>
      </c>
      <c r="AK296" s="7">
        <f t="shared" si="389"/>
        <v>0</v>
      </c>
      <c r="AL296" s="7">
        <f t="shared" si="389"/>
        <v>0</v>
      </c>
      <c r="AM296" s="7">
        <f t="shared" si="389"/>
        <v>0</v>
      </c>
      <c r="AN296" s="7">
        <f t="shared" si="389"/>
        <v>0</v>
      </c>
      <c r="AO296" s="7">
        <f t="shared" si="389"/>
        <v>0</v>
      </c>
      <c r="AP296" s="7">
        <f t="shared" si="389"/>
        <v>0</v>
      </c>
      <c r="AQ296" s="7">
        <f t="shared" si="389"/>
        <v>0</v>
      </c>
      <c r="AR296" s="7">
        <f t="shared" si="389"/>
        <v>0</v>
      </c>
      <c r="AS296" s="7">
        <f t="shared" si="389"/>
        <v>0</v>
      </c>
      <c r="AT296" s="7">
        <f t="shared" si="389"/>
        <v>0</v>
      </c>
      <c r="AU296" s="7">
        <f t="shared" si="389"/>
        <v>0</v>
      </c>
      <c r="AV296" s="7">
        <f t="shared" si="389"/>
        <v>0</v>
      </c>
      <c r="AW296" s="7">
        <f t="shared" si="389"/>
        <v>0</v>
      </c>
      <c r="AX296" s="7">
        <f t="shared" si="389"/>
        <v>0</v>
      </c>
      <c r="AY296" s="7">
        <f t="shared" si="389"/>
        <v>0</v>
      </c>
      <c r="AZ296" s="7">
        <f t="shared" si="389"/>
        <v>0</v>
      </c>
      <c r="BA296" s="7">
        <f t="shared" si="389"/>
        <v>0</v>
      </c>
      <c r="BB296" s="7">
        <f t="shared" si="389"/>
        <v>0</v>
      </c>
      <c r="BC296" s="7">
        <f t="shared" si="389"/>
        <v>0</v>
      </c>
      <c r="BD296" s="7">
        <f t="shared" si="389"/>
        <v>0</v>
      </c>
      <c r="BE296" s="7">
        <f t="shared" si="389"/>
        <v>0</v>
      </c>
      <c r="BF296" s="7">
        <f t="shared" si="389"/>
        <v>0</v>
      </c>
      <c r="BG296" s="7">
        <f t="shared" si="389"/>
        <v>0</v>
      </c>
      <c r="BH296" s="7">
        <f t="shared" si="389"/>
        <v>0</v>
      </c>
      <c r="BI296" s="7">
        <f t="shared" si="389"/>
        <v>0</v>
      </c>
      <c r="BJ296" s="7">
        <f t="shared" si="389"/>
        <v>0</v>
      </c>
      <c r="BK296" s="7">
        <f t="shared" si="389"/>
        <v>0</v>
      </c>
      <c r="BL296" s="7">
        <f t="shared" si="389"/>
        <v>0</v>
      </c>
      <c r="BM296" s="7">
        <f t="shared" si="389"/>
        <v>0</v>
      </c>
      <c r="BN296" s="7">
        <f t="shared" si="389"/>
        <v>0</v>
      </c>
      <c r="BO296" s="7">
        <f t="shared" ref="BO296:DZ296" si="390">IF(MIN((((BO279*-$GE$280)+BO289)),(BO63-BO284))&lt;0,0,(MIN((((BO279*-$GE$280)+BO289)),(BO63-BO284))))</f>
        <v>0</v>
      </c>
      <c r="BP296" s="7">
        <f t="shared" si="390"/>
        <v>0</v>
      </c>
      <c r="BQ296" s="7">
        <f t="shared" si="390"/>
        <v>0</v>
      </c>
      <c r="BR296" s="7">
        <f t="shared" si="390"/>
        <v>0</v>
      </c>
      <c r="BS296" s="7">
        <f t="shared" si="390"/>
        <v>0</v>
      </c>
      <c r="BT296" s="7">
        <f t="shared" si="390"/>
        <v>0</v>
      </c>
      <c r="BU296" s="7">
        <f t="shared" si="390"/>
        <v>0</v>
      </c>
      <c r="BV296" s="7">
        <f t="shared" si="390"/>
        <v>0</v>
      </c>
      <c r="BW296" s="7">
        <f t="shared" si="390"/>
        <v>0</v>
      </c>
      <c r="BX296" s="7">
        <f t="shared" si="390"/>
        <v>0</v>
      </c>
      <c r="BY296" s="7">
        <f t="shared" si="390"/>
        <v>0</v>
      </c>
      <c r="BZ296" s="7">
        <f t="shared" si="390"/>
        <v>0</v>
      </c>
      <c r="CA296" s="7">
        <f t="shared" si="390"/>
        <v>0</v>
      </c>
      <c r="CB296" s="7">
        <f t="shared" si="390"/>
        <v>0</v>
      </c>
      <c r="CC296" s="7">
        <f t="shared" si="390"/>
        <v>0</v>
      </c>
      <c r="CD296" s="7">
        <f t="shared" si="390"/>
        <v>0</v>
      </c>
      <c r="CE296" s="7">
        <f t="shared" si="390"/>
        <v>0</v>
      </c>
      <c r="CF296" s="7">
        <f t="shared" si="390"/>
        <v>0</v>
      </c>
      <c r="CG296" s="7">
        <f t="shared" si="390"/>
        <v>0</v>
      </c>
      <c r="CH296" s="7">
        <f t="shared" si="390"/>
        <v>0</v>
      </c>
      <c r="CI296" s="7">
        <f t="shared" si="390"/>
        <v>0</v>
      </c>
      <c r="CJ296" s="7">
        <f t="shared" si="390"/>
        <v>0</v>
      </c>
      <c r="CK296" s="7">
        <f t="shared" si="390"/>
        <v>0</v>
      </c>
      <c r="CL296" s="7">
        <f t="shared" si="390"/>
        <v>0</v>
      </c>
      <c r="CM296" s="7">
        <f t="shared" si="390"/>
        <v>0</v>
      </c>
      <c r="CN296" s="7">
        <f t="shared" si="390"/>
        <v>0</v>
      </c>
      <c r="CO296" s="7">
        <f t="shared" si="390"/>
        <v>0</v>
      </c>
      <c r="CP296" s="7">
        <f t="shared" si="390"/>
        <v>337930.05245295778</v>
      </c>
      <c r="CQ296" s="7">
        <f t="shared" si="390"/>
        <v>0</v>
      </c>
      <c r="CR296" s="7">
        <f t="shared" si="390"/>
        <v>0</v>
      </c>
      <c r="CS296" s="7">
        <f t="shared" si="390"/>
        <v>0</v>
      </c>
      <c r="CT296" s="7">
        <f t="shared" si="390"/>
        <v>0</v>
      </c>
      <c r="CU296" s="7">
        <f t="shared" si="390"/>
        <v>0</v>
      </c>
      <c r="CV296" s="7">
        <f t="shared" si="390"/>
        <v>0</v>
      </c>
      <c r="CW296" s="7">
        <f t="shared" si="390"/>
        <v>0</v>
      </c>
      <c r="CX296" s="7">
        <f t="shared" si="390"/>
        <v>0</v>
      </c>
      <c r="CY296" s="7">
        <f t="shared" si="390"/>
        <v>0</v>
      </c>
      <c r="CZ296" s="7">
        <f t="shared" si="390"/>
        <v>0</v>
      </c>
      <c r="DA296" s="7">
        <f t="shared" si="390"/>
        <v>0</v>
      </c>
      <c r="DB296" s="7">
        <f t="shared" si="390"/>
        <v>0</v>
      </c>
      <c r="DC296" s="7">
        <f t="shared" si="390"/>
        <v>0</v>
      </c>
      <c r="DD296" s="7">
        <f t="shared" si="390"/>
        <v>0</v>
      </c>
      <c r="DE296" s="7">
        <f t="shared" si="390"/>
        <v>0</v>
      </c>
      <c r="DF296" s="7">
        <f t="shared" si="390"/>
        <v>0</v>
      </c>
      <c r="DG296" s="7">
        <f t="shared" si="390"/>
        <v>0</v>
      </c>
      <c r="DH296" s="7">
        <f t="shared" si="390"/>
        <v>0</v>
      </c>
      <c r="DI296" s="7">
        <f t="shared" si="390"/>
        <v>0</v>
      </c>
      <c r="DJ296" s="7">
        <f t="shared" si="390"/>
        <v>0</v>
      </c>
      <c r="DK296" s="7">
        <f t="shared" si="390"/>
        <v>0</v>
      </c>
      <c r="DL296" s="7">
        <f t="shared" si="390"/>
        <v>0</v>
      </c>
      <c r="DM296" s="7">
        <f t="shared" si="390"/>
        <v>0</v>
      </c>
      <c r="DN296" s="7">
        <f t="shared" si="390"/>
        <v>0</v>
      </c>
      <c r="DO296" s="7">
        <f t="shared" si="390"/>
        <v>0</v>
      </c>
      <c r="DP296" s="7">
        <f t="shared" si="390"/>
        <v>0</v>
      </c>
      <c r="DQ296" s="7">
        <f t="shared" si="390"/>
        <v>0</v>
      </c>
      <c r="DR296" s="7">
        <f t="shared" si="390"/>
        <v>0</v>
      </c>
      <c r="DS296" s="7">
        <f t="shared" si="390"/>
        <v>0</v>
      </c>
      <c r="DT296" s="7">
        <f t="shared" si="390"/>
        <v>0</v>
      </c>
      <c r="DU296" s="7">
        <f t="shared" si="390"/>
        <v>0</v>
      </c>
      <c r="DV296" s="7">
        <f t="shared" si="390"/>
        <v>0</v>
      </c>
      <c r="DW296" s="7">
        <f t="shared" si="390"/>
        <v>0</v>
      </c>
      <c r="DX296" s="7">
        <f t="shared" si="390"/>
        <v>0</v>
      </c>
      <c r="DY296" s="7">
        <f t="shared" si="390"/>
        <v>0</v>
      </c>
      <c r="DZ296" s="7">
        <f t="shared" si="390"/>
        <v>0</v>
      </c>
      <c r="EA296" s="7">
        <f t="shared" ref="EA296:FX296" si="391">IF(MIN((((EA279*-$GE$280)+EA289)),(EA63-EA284))&lt;0,0,(MIN((((EA279*-$GE$280)+EA289)),(EA63-EA284))))</f>
        <v>0</v>
      </c>
      <c r="EB296" s="7">
        <f t="shared" si="391"/>
        <v>0</v>
      </c>
      <c r="EC296" s="7">
        <f t="shared" si="391"/>
        <v>0</v>
      </c>
      <c r="ED296" s="7">
        <f t="shared" si="391"/>
        <v>0</v>
      </c>
      <c r="EE296" s="7">
        <f t="shared" si="391"/>
        <v>0</v>
      </c>
      <c r="EF296" s="7">
        <f t="shared" si="391"/>
        <v>0</v>
      </c>
      <c r="EG296" s="7">
        <f t="shared" si="391"/>
        <v>0</v>
      </c>
      <c r="EH296" s="7">
        <f t="shared" si="391"/>
        <v>0</v>
      </c>
      <c r="EI296" s="7">
        <f t="shared" si="391"/>
        <v>0</v>
      </c>
      <c r="EJ296" s="7">
        <f t="shared" si="391"/>
        <v>0</v>
      </c>
      <c r="EK296" s="7">
        <f t="shared" si="391"/>
        <v>0</v>
      </c>
      <c r="EL296" s="7">
        <f t="shared" si="391"/>
        <v>0</v>
      </c>
      <c r="EM296" s="7">
        <f t="shared" si="391"/>
        <v>0</v>
      </c>
      <c r="EN296" s="7">
        <f t="shared" si="391"/>
        <v>0</v>
      </c>
      <c r="EO296" s="7">
        <f t="shared" si="391"/>
        <v>0</v>
      </c>
      <c r="EP296" s="7">
        <f t="shared" si="391"/>
        <v>0</v>
      </c>
      <c r="EQ296" s="7">
        <f t="shared" si="391"/>
        <v>0</v>
      </c>
      <c r="ER296" s="7">
        <f t="shared" si="391"/>
        <v>0</v>
      </c>
      <c r="ES296" s="7">
        <f t="shared" si="391"/>
        <v>0</v>
      </c>
      <c r="ET296" s="7">
        <f t="shared" si="391"/>
        <v>0</v>
      </c>
      <c r="EU296" s="7">
        <f t="shared" si="391"/>
        <v>0</v>
      </c>
      <c r="EV296" s="7">
        <f t="shared" si="391"/>
        <v>0</v>
      </c>
      <c r="EW296" s="7">
        <f t="shared" si="391"/>
        <v>0</v>
      </c>
      <c r="EX296" s="7">
        <f t="shared" si="391"/>
        <v>0</v>
      </c>
      <c r="EY296" s="7">
        <f t="shared" si="391"/>
        <v>0</v>
      </c>
      <c r="EZ296" s="7">
        <f t="shared" si="391"/>
        <v>0</v>
      </c>
      <c r="FA296" s="7">
        <f t="shared" si="391"/>
        <v>0</v>
      </c>
      <c r="FB296" s="7">
        <f t="shared" si="391"/>
        <v>28704.962096708041</v>
      </c>
      <c r="FC296" s="7">
        <f t="shared" si="391"/>
        <v>0</v>
      </c>
      <c r="FD296" s="7">
        <f t="shared" si="391"/>
        <v>0</v>
      </c>
      <c r="FE296" s="7">
        <f t="shared" si="391"/>
        <v>0</v>
      </c>
      <c r="FF296" s="7">
        <f t="shared" si="391"/>
        <v>0</v>
      </c>
      <c r="FG296" s="7">
        <f t="shared" si="391"/>
        <v>0</v>
      </c>
      <c r="FH296" s="7">
        <f t="shared" si="391"/>
        <v>0</v>
      </c>
      <c r="FI296" s="7">
        <f t="shared" si="391"/>
        <v>0</v>
      </c>
      <c r="FJ296" s="7">
        <f t="shared" si="391"/>
        <v>0</v>
      </c>
      <c r="FK296" s="7">
        <f t="shared" si="391"/>
        <v>0</v>
      </c>
      <c r="FL296" s="7">
        <f t="shared" si="391"/>
        <v>0</v>
      </c>
      <c r="FM296" s="7">
        <f t="shared" si="391"/>
        <v>0</v>
      </c>
      <c r="FN296" s="7">
        <f t="shared" si="391"/>
        <v>0</v>
      </c>
      <c r="FO296" s="7">
        <f t="shared" si="391"/>
        <v>0</v>
      </c>
      <c r="FP296" s="7">
        <f t="shared" si="391"/>
        <v>0</v>
      </c>
      <c r="FQ296" s="7">
        <f t="shared" si="391"/>
        <v>0</v>
      </c>
      <c r="FR296" s="7">
        <f t="shared" si="391"/>
        <v>0</v>
      </c>
      <c r="FS296" s="7">
        <f t="shared" si="391"/>
        <v>0</v>
      </c>
      <c r="FT296" s="7">
        <f t="shared" si="391"/>
        <v>42.187603969316115</v>
      </c>
      <c r="FU296" s="7">
        <f t="shared" si="391"/>
        <v>0</v>
      </c>
      <c r="FV296" s="7">
        <f t="shared" si="391"/>
        <v>0</v>
      </c>
      <c r="FW296" s="7">
        <f t="shared" si="391"/>
        <v>0</v>
      </c>
      <c r="FX296" s="7">
        <f t="shared" si="391"/>
        <v>0</v>
      </c>
      <c r="FY296" s="7"/>
      <c r="FZ296" s="101">
        <f>SUM(C296:FX296)</f>
        <v>366677.20215363515</v>
      </c>
      <c r="GA296" s="106" t="s">
        <v>866</v>
      </c>
      <c r="GB296" s="107"/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</row>
    <row r="297" spans="1:195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43"/>
      <c r="FZ297" s="101"/>
      <c r="GA297" s="7"/>
      <c r="GB297" s="7"/>
      <c r="GC297" s="108"/>
      <c r="GD297" s="7"/>
      <c r="GE297" s="7"/>
      <c r="GF297" s="7"/>
      <c r="GG297" s="7"/>
      <c r="GH297" s="7"/>
      <c r="GI297" s="7"/>
      <c r="GJ297" s="7"/>
      <c r="GK297" s="7"/>
      <c r="GL297" s="7"/>
      <c r="GM297" s="7"/>
    </row>
    <row r="298" spans="1:195" x14ac:dyDescent="0.2">
      <c r="A298" s="6" t="s">
        <v>867</v>
      </c>
      <c r="B298" s="7" t="s">
        <v>868</v>
      </c>
      <c r="C298" s="7">
        <f>(C292-C296)/C103</f>
        <v>8969.4658676275249</v>
      </c>
      <c r="D298" s="7">
        <f t="shared" ref="D298:BO298" si="392">(D292-D296)/D103</f>
        <v>8872.2045187433323</v>
      </c>
      <c r="E298" s="7">
        <f t="shared" si="392"/>
        <v>9434.9878121945476</v>
      </c>
      <c r="F298" s="7">
        <f t="shared" si="392"/>
        <v>8714.163753570474</v>
      </c>
      <c r="G298" s="7">
        <f t="shared" si="392"/>
        <v>9273.5326539187845</v>
      </c>
      <c r="H298" s="7">
        <f t="shared" si="392"/>
        <v>9227.646457404835</v>
      </c>
      <c r="I298" s="7">
        <f t="shared" si="392"/>
        <v>9417.3654051238245</v>
      </c>
      <c r="J298" s="7">
        <f t="shared" si="392"/>
        <v>8641.7912756216938</v>
      </c>
      <c r="K298" s="7">
        <f t="shared" si="392"/>
        <v>12341.190601849323</v>
      </c>
      <c r="L298" s="7">
        <f t="shared" si="392"/>
        <v>9312.0395508768015</v>
      </c>
      <c r="M298" s="7">
        <f t="shared" si="392"/>
        <v>10693.57600901047</v>
      </c>
      <c r="N298" s="7">
        <f t="shared" si="392"/>
        <v>9001.865142085875</v>
      </c>
      <c r="O298" s="7">
        <f t="shared" si="392"/>
        <v>8607.0581545162895</v>
      </c>
      <c r="P298" s="7">
        <f t="shared" si="392"/>
        <v>13068.555468342243</v>
      </c>
      <c r="Q298" s="7">
        <f t="shared" si="392"/>
        <v>9701.9524725056017</v>
      </c>
      <c r="R298" s="7">
        <f t="shared" si="392"/>
        <v>8576.0979492743099</v>
      </c>
      <c r="S298" s="7">
        <f t="shared" si="392"/>
        <v>9101.0311363430501</v>
      </c>
      <c r="T298" s="7">
        <f t="shared" si="392"/>
        <v>15671.304625724919</v>
      </c>
      <c r="U298" s="7">
        <f t="shared" si="392"/>
        <v>18501.553871944641</v>
      </c>
      <c r="V298" s="7">
        <f t="shared" si="392"/>
        <v>11846.952381407231</v>
      </c>
      <c r="W298" s="7">
        <f t="shared" si="392"/>
        <v>15911.731765405273</v>
      </c>
      <c r="X298" s="7">
        <f t="shared" si="392"/>
        <v>18115.731284082227</v>
      </c>
      <c r="Y298" s="7">
        <f t="shared" si="392"/>
        <v>9289.6656411999465</v>
      </c>
      <c r="Z298" s="7">
        <f t="shared" si="392"/>
        <v>12691.632025792134</v>
      </c>
      <c r="AA298" s="7">
        <f t="shared" si="392"/>
        <v>8819.7194241584766</v>
      </c>
      <c r="AB298" s="7">
        <f t="shared" si="392"/>
        <v>8909.7604413424233</v>
      </c>
      <c r="AC298" s="7">
        <f t="shared" si="392"/>
        <v>8994.4718978178844</v>
      </c>
      <c r="AD298" s="7">
        <f t="shared" si="392"/>
        <v>8819.3001406332896</v>
      </c>
      <c r="AE298" s="7">
        <f t="shared" si="392"/>
        <v>16277.09726820467</v>
      </c>
      <c r="AF298" s="7">
        <f t="shared" si="392"/>
        <v>14817.966378140376</v>
      </c>
      <c r="AG298" s="7">
        <f t="shared" si="392"/>
        <v>9777.1643344914137</v>
      </c>
      <c r="AH298" s="7">
        <f t="shared" si="392"/>
        <v>9001.6391461820167</v>
      </c>
      <c r="AI298" s="7">
        <f t="shared" si="392"/>
        <v>11093.674869337157</v>
      </c>
      <c r="AJ298" s="7">
        <f t="shared" si="392"/>
        <v>15871.046018677225</v>
      </c>
      <c r="AK298" s="7">
        <f t="shared" si="392"/>
        <v>14156.520724501048</v>
      </c>
      <c r="AL298" s="7">
        <f t="shared" si="392"/>
        <v>12283.547913973418</v>
      </c>
      <c r="AM298" s="7">
        <f t="shared" si="392"/>
        <v>10141.189138318099</v>
      </c>
      <c r="AN298" s="7">
        <f t="shared" si="392"/>
        <v>11353.020711024717</v>
      </c>
      <c r="AO298" s="7">
        <f t="shared" si="392"/>
        <v>8627.0748641545433</v>
      </c>
      <c r="AP298" s="7">
        <f t="shared" si="392"/>
        <v>9364.1824617773073</v>
      </c>
      <c r="AQ298" s="7">
        <f t="shared" si="392"/>
        <v>13646.520997493424</v>
      </c>
      <c r="AR298" s="7">
        <f t="shared" si="392"/>
        <v>8666.4410084158044</v>
      </c>
      <c r="AS298" s="7">
        <f t="shared" si="392"/>
        <v>9381.4151580529469</v>
      </c>
      <c r="AT298" s="7">
        <f t="shared" si="392"/>
        <v>8873.9500633774023</v>
      </c>
      <c r="AU298" s="7">
        <f t="shared" si="392"/>
        <v>13230.462148867507</v>
      </c>
      <c r="AV298" s="7">
        <f t="shared" si="392"/>
        <v>12563.0267873302</v>
      </c>
      <c r="AW298" s="7">
        <f t="shared" si="392"/>
        <v>13176.929771059864</v>
      </c>
      <c r="AX298" s="7">
        <f t="shared" si="392"/>
        <v>19203.044676754169</v>
      </c>
      <c r="AY298" s="7">
        <f t="shared" si="392"/>
        <v>10593.468662643972</v>
      </c>
      <c r="AZ298" s="7">
        <f t="shared" si="392"/>
        <v>9061.0284699772292</v>
      </c>
      <c r="BA298" s="7">
        <f t="shared" si="392"/>
        <v>8527.5177747267553</v>
      </c>
      <c r="BB298" s="7">
        <f t="shared" si="392"/>
        <v>8593.6605908354668</v>
      </c>
      <c r="BC298" s="7">
        <f t="shared" si="392"/>
        <v>8855.8682485834415</v>
      </c>
      <c r="BD298" s="7">
        <f t="shared" si="392"/>
        <v>8527.5900308949313</v>
      </c>
      <c r="BE298" s="7">
        <f t="shared" si="392"/>
        <v>9110.0619391871242</v>
      </c>
      <c r="BF298" s="7">
        <f t="shared" si="392"/>
        <v>8511.9651633844896</v>
      </c>
      <c r="BG298" s="7">
        <f t="shared" si="392"/>
        <v>9312.3327150616442</v>
      </c>
      <c r="BH298" s="7">
        <f t="shared" si="392"/>
        <v>9823.9450696449912</v>
      </c>
      <c r="BI298" s="7">
        <f t="shared" si="392"/>
        <v>13295.168512516029</v>
      </c>
      <c r="BJ298" s="7">
        <f t="shared" si="392"/>
        <v>8532.0862208424296</v>
      </c>
      <c r="BK298" s="7">
        <f t="shared" si="392"/>
        <v>8601.9609889045714</v>
      </c>
      <c r="BL298" s="7">
        <f t="shared" si="392"/>
        <v>15154.018462525642</v>
      </c>
      <c r="BM298" s="7">
        <f t="shared" si="392"/>
        <v>12337.160942650447</v>
      </c>
      <c r="BN298" s="7">
        <f t="shared" si="392"/>
        <v>8526.8453256344364</v>
      </c>
      <c r="BO298" s="7">
        <f t="shared" si="392"/>
        <v>8796.6154953681689</v>
      </c>
      <c r="BP298" s="7">
        <f t="shared" ref="BP298:EA298" si="393">(BP292-BP296)/BP103</f>
        <v>14557.190067806308</v>
      </c>
      <c r="BQ298" s="7">
        <f t="shared" si="393"/>
        <v>9410.3183435659121</v>
      </c>
      <c r="BR298" s="7">
        <f t="shared" si="393"/>
        <v>8729.0630562283368</v>
      </c>
      <c r="BS298" s="7">
        <f t="shared" si="393"/>
        <v>9843.1151056131639</v>
      </c>
      <c r="BT298" s="7">
        <f t="shared" si="393"/>
        <v>10617.405730761186</v>
      </c>
      <c r="BU298" s="7">
        <f t="shared" si="393"/>
        <v>11025.334650815927</v>
      </c>
      <c r="BV298" s="7">
        <f t="shared" si="393"/>
        <v>9063.1771401147344</v>
      </c>
      <c r="BW298" s="7">
        <f t="shared" si="393"/>
        <v>8822.6579788879899</v>
      </c>
      <c r="BX298" s="7">
        <f t="shared" si="393"/>
        <v>19117.307963926833</v>
      </c>
      <c r="BY298" s="7">
        <f t="shared" si="393"/>
        <v>9914.1034703541791</v>
      </c>
      <c r="BZ298" s="7">
        <f t="shared" si="393"/>
        <v>13568.954150305428</v>
      </c>
      <c r="CA298" s="7">
        <f t="shared" si="393"/>
        <v>15906.279339635388</v>
      </c>
      <c r="CB298" s="7">
        <f t="shared" si="393"/>
        <v>8778.5303374014384</v>
      </c>
      <c r="CC298" s="7">
        <f t="shared" si="393"/>
        <v>13992.416719093577</v>
      </c>
      <c r="CD298" s="7">
        <f t="shared" si="393"/>
        <v>16496.073277128224</v>
      </c>
      <c r="CE298" s="7">
        <f t="shared" si="393"/>
        <v>15102.437550456467</v>
      </c>
      <c r="CF298" s="7">
        <f t="shared" si="393"/>
        <v>15101.11610119219</v>
      </c>
      <c r="CG298" s="7">
        <f t="shared" si="393"/>
        <v>13598.57793980327</v>
      </c>
      <c r="CH298" s="7">
        <f t="shared" si="393"/>
        <v>16899.653998882211</v>
      </c>
      <c r="CI298" s="7">
        <f t="shared" si="393"/>
        <v>9472.8712528322103</v>
      </c>
      <c r="CJ298" s="7">
        <f t="shared" si="393"/>
        <v>9562.3010459288598</v>
      </c>
      <c r="CK298" s="7">
        <f t="shared" si="393"/>
        <v>8759.7813839614919</v>
      </c>
      <c r="CL298" s="7">
        <f t="shared" si="393"/>
        <v>9323.1964145762395</v>
      </c>
      <c r="CM298" s="7">
        <f t="shared" si="393"/>
        <v>9810.5330923006186</v>
      </c>
      <c r="CN298" s="7">
        <f t="shared" si="393"/>
        <v>8521.6815765608681</v>
      </c>
      <c r="CO298" s="7">
        <f t="shared" si="393"/>
        <v>8527.129460791879</v>
      </c>
      <c r="CP298" s="7">
        <f t="shared" si="393"/>
        <v>9509.1277021572696</v>
      </c>
      <c r="CQ298" s="7">
        <f t="shared" si="393"/>
        <v>9750.8181532718427</v>
      </c>
      <c r="CR298" s="7">
        <f t="shared" si="393"/>
        <v>13759.406121265994</v>
      </c>
      <c r="CS298" s="7">
        <f t="shared" si="393"/>
        <v>11102.758817862516</v>
      </c>
      <c r="CT298" s="7">
        <f t="shared" si="393"/>
        <v>17105.548502411639</v>
      </c>
      <c r="CU298" s="7">
        <f t="shared" si="393"/>
        <v>8489.3489774318641</v>
      </c>
      <c r="CV298" s="7">
        <f t="shared" si="393"/>
        <v>16833.195417169729</v>
      </c>
      <c r="CW298" s="7">
        <f t="shared" si="393"/>
        <v>14318.278428043872</v>
      </c>
      <c r="CX298" s="7">
        <f t="shared" si="393"/>
        <v>9923.2030990019502</v>
      </c>
      <c r="CY298" s="7">
        <f t="shared" si="393"/>
        <v>18345.394328672599</v>
      </c>
      <c r="CZ298" s="7">
        <f t="shared" si="393"/>
        <v>8840.3187417733352</v>
      </c>
      <c r="DA298" s="7">
        <f t="shared" si="393"/>
        <v>13952.77967173964</v>
      </c>
      <c r="DB298" s="7">
        <f t="shared" si="393"/>
        <v>11779.030210484649</v>
      </c>
      <c r="DC298" s="7">
        <f t="shared" si="393"/>
        <v>15605.465364343409</v>
      </c>
      <c r="DD298" s="7">
        <f t="shared" si="393"/>
        <v>15422.150378098666</v>
      </c>
      <c r="DE298" s="7">
        <f t="shared" si="393"/>
        <v>10624.870194761619</v>
      </c>
      <c r="DF298" s="7">
        <f t="shared" si="393"/>
        <v>8527.2869014534717</v>
      </c>
      <c r="DG298" s="7">
        <f t="shared" si="393"/>
        <v>17957.2863819288</v>
      </c>
      <c r="DH298" s="7">
        <f t="shared" si="393"/>
        <v>8527.5900327048894</v>
      </c>
      <c r="DI298" s="7">
        <f t="shared" si="393"/>
        <v>8756.3334511399662</v>
      </c>
      <c r="DJ298" s="7">
        <f t="shared" si="393"/>
        <v>9505.88713882907</v>
      </c>
      <c r="DK298" s="7">
        <f t="shared" si="393"/>
        <v>10154.784153199669</v>
      </c>
      <c r="DL298" s="7">
        <f t="shared" si="393"/>
        <v>8996.3880004309576</v>
      </c>
      <c r="DM298" s="7">
        <f t="shared" si="393"/>
        <v>14368.784483460762</v>
      </c>
      <c r="DN298" s="7">
        <f t="shared" si="393"/>
        <v>9250.5565888671572</v>
      </c>
      <c r="DO298" s="7">
        <f t="shared" si="393"/>
        <v>8832.4148754700291</v>
      </c>
      <c r="DP298" s="7">
        <f t="shared" si="393"/>
        <v>14453.606006305654</v>
      </c>
      <c r="DQ298" s="7">
        <f t="shared" si="393"/>
        <v>9473.8468497721187</v>
      </c>
      <c r="DR298" s="7">
        <f t="shared" si="393"/>
        <v>9453.8753998623615</v>
      </c>
      <c r="DS298" s="7">
        <f t="shared" si="393"/>
        <v>10067.195586551934</v>
      </c>
      <c r="DT298" s="7">
        <f t="shared" si="393"/>
        <v>16264.248116465325</v>
      </c>
      <c r="DU298" s="7">
        <f t="shared" si="393"/>
        <v>10919.219924089968</v>
      </c>
      <c r="DV298" s="7">
        <f t="shared" si="393"/>
        <v>13641.584784909503</v>
      </c>
      <c r="DW298" s="7">
        <f t="shared" si="393"/>
        <v>11506.292282039107</v>
      </c>
      <c r="DX298" s="7">
        <f t="shared" si="393"/>
        <v>16886.788340890998</v>
      </c>
      <c r="DY298" s="7">
        <f t="shared" si="393"/>
        <v>12475.120042947216</v>
      </c>
      <c r="DZ298" s="7">
        <f t="shared" si="393"/>
        <v>9660.2895679954399</v>
      </c>
      <c r="EA298" s="7">
        <f t="shared" si="393"/>
        <v>10017.117092497687</v>
      </c>
      <c r="EB298" s="7">
        <f t="shared" ref="EB298:FX298" si="394">(EB292-EB296)/EB103</f>
        <v>9705.3207338896755</v>
      </c>
      <c r="EC298" s="7">
        <f t="shared" si="394"/>
        <v>11067.569486746168</v>
      </c>
      <c r="ED298" s="7">
        <f t="shared" si="394"/>
        <v>11605.923074747021</v>
      </c>
      <c r="EE298" s="7">
        <f t="shared" si="394"/>
        <v>14708.725703224976</v>
      </c>
      <c r="EF298" s="7">
        <f t="shared" si="394"/>
        <v>9214.4734441215096</v>
      </c>
      <c r="EG298" s="7">
        <f t="shared" si="394"/>
        <v>11589.452973040359</v>
      </c>
      <c r="EH298" s="7">
        <f t="shared" si="394"/>
        <v>12176.583239554393</v>
      </c>
      <c r="EI298" s="7">
        <f t="shared" si="394"/>
        <v>9129.1004997436721</v>
      </c>
      <c r="EJ298" s="7">
        <f t="shared" si="394"/>
        <v>8520.2359076697976</v>
      </c>
      <c r="EK298" s="7">
        <f t="shared" si="394"/>
        <v>9323.3501535621344</v>
      </c>
      <c r="EL298" s="7">
        <f t="shared" si="394"/>
        <v>9564.8806393359537</v>
      </c>
      <c r="EM298" s="7">
        <f t="shared" si="394"/>
        <v>10124.029303692614</v>
      </c>
      <c r="EN298" s="7">
        <f t="shared" si="394"/>
        <v>9239.4003052838598</v>
      </c>
      <c r="EO298" s="7">
        <f t="shared" si="394"/>
        <v>10801.646234098793</v>
      </c>
      <c r="EP298" s="7">
        <f t="shared" si="394"/>
        <v>11129.75984395569</v>
      </c>
      <c r="EQ298" s="7">
        <f t="shared" si="394"/>
        <v>8852.7437271846247</v>
      </c>
      <c r="ER298" s="7">
        <f>(ER292-ER296)/ER103</f>
        <v>12602.225893607059</v>
      </c>
      <c r="ES298" s="7">
        <f t="shared" si="394"/>
        <v>15384.66519943302</v>
      </c>
      <c r="ET298" s="7">
        <f t="shared" si="394"/>
        <v>15514.964023576817</v>
      </c>
      <c r="EU298" s="7">
        <f t="shared" si="394"/>
        <v>10408.946055665127</v>
      </c>
      <c r="EV298" s="7">
        <f t="shared" si="394"/>
        <v>18436.023034467024</v>
      </c>
      <c r="EW298" s="7">
        <f t="shared" si="394"/>
        <v>12052.839230223983</v>
      </c>
      <c r="EX298" s="7">
        <f t="shared" si="394"/>
        <v>15594.113953054442</v>
      </c>
      <c r="EY298" s="7">
        <f t="shared" si="394"/>
        <v>8806.5822102434522</v>
      </c>
      <c r="EZ298" s="7">
        <f t="shared" si="394"/>
        <v>15874.616081364027</v>
      </c>
      <c r="FA298" s="7">
        <f t="shared" si="394"/>
        <v>9430.0198940598493</v>
      </c>
      <c r="FB298" s="7">
        <f t="shared" si="394"/>
        <v>11404.856531594503</v>
      </c>
      <c r="FC298" s="7">
        <f t="shared" si="394"/>
        <v>8673.0956964857596</v>
      </c>
      <c r="FD298" s="7">
        <f t="shared" si="394"/>
        <v>10548.240563199432</v>
      </c>
      <c r="FE298" s="7">
        <f t="shared" si="394"/>
        <v>17316.032815109636</v>
      </c>
      <c r="FF298" s="7">
        <f t="shared" si="394"/>
        <v>14051.578170286803</v>
      </c>
      <c r="FG298" s="7">
        <f t="shared" si="394"/>
        <v>16229.146280895968</v>
      </c>
      <c r="FH298" s="7">
        <f t="shared" si="394"/>
        <v>17357.578434431816</v>
      </c>
      <c r="FI298" s="7">
        <f t="shared" si="394"/>
        <v>8887.306171079792</v>
      </c>
      <c r="FJ298" s="7">
        <f t="shared" si="394"/>
        <v>8590.9899751939665</v>
      </c>
      <c r="FK298" s="7">
        <f t="shared" si="394"/>
        <v>8649.4507713238218</v>
      </c>
      <c r="FL298" s="7">
        <f t="shared" si="394"/>
        <v>8527.5900308949313</v>
      </c>
      <c r="FM298" s="7">
        <f t="shared" si="394"/>
        <v>8527.5900308949313</v>
      </c>
      <c r="FN298" s="7">
        <f t="shared" si="394"/>
        <v>9043.0264986734073</v>
      </c>
      <c r="FO298" s="7">
        <f t="shared" si="394"/>
        <v>9219.874111561805</v>
      </c>
      <c r="FP298" s="7">
        <f t="shared" si="394"/>
        <v>9085.6661476170211</v>
      </c>
      <c r="FQ298" s="7">
        <f t="shared" si="394"/>
        <v>9022.0312235714937</v>
      </c>
      <c r="FR298" s="7">
        <f t="shared" si="394"/>
        <v>14946.096753297077</v>
      </c>
      <c r="FS298" s="7">
        <f t="shared" si="394"/>
        <v>14092.14899704679</v>
      </c>
      <c r="FT298" s="7">
        <f t="shared" si="394"/>
        <v>19533.819948734432</v>
      </c>
      <c r="FU298" s="7">
        <f t="shared" si="394"/>
        <v>10158.194742936146</v>
      </c>
      <c r="FV298" s="7">
        <f t="shared" si="394"/>
        <v>9769.3161588496787</v>
      </c>
      <c r="FW298" s="7">
        <f t="shared" si="394"/>
        <v>15024.44956606425</v>
      </c>
      <c r="FX298" s="7">
        <f t="shared" si="394"/>
        <v>19354.658003010765</v>
      </c>
      <c r="FY298" s="7"/>
      <c r="FZ298" s="7">
        <f>(FZ292-FZ296)/FZ103</f>
        <v>9014.1716865168419</v>
      </c>
      <c r="GA298" s="7" t="s">
        <v>869</v>
      </c>
      <c r="GB298" s="100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</row>
    <row r="299" spans="1:195" x14ac:dyDescent="0.2">
      <c r="A299" s="7"/>
      <c r="B299" s="7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7">
        <f>FZ292/FZ103</f>
        <v>9014.5854354371622</v>
      </c>
      <c r="GA299" s="7" t="s">
        <v>870</v>
      </c>
      <c r="GB299" s="100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</row>
    <row r="300" spans="1:195" ht="15.75" x14ac:dyDescent="0.25">
      <c r="A300" s="7"/>
      <c r="B300" s="44" t="s">
        <v>871</v>
      </c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</row>
    <row r="301" spans="1:195" x14ac:dyDescent="0.2">
      <c r="A301" s="6" t="s">
        <v>872</v>
      </c>
      <c r="B301" s="7" t="s">
        <v>873</v>
      </c>
      <c r="C301" s="50">
        <f t="shared" ref="C301:BN301" si="395">ROUND(((C292-C296)-((C172+C176)*C302))/C98,2)</f>
        <v>9223.11</v>
      </c>
      <c r="D301" s="50">
        <f t="shared" si="395"/>
        <v>8872.4</v>
      </c>
      <c r="E301" s="50">
        <f t="shared" si="395"/>
        <v>9435.17</v>
      </c>
      <c r="F301" s="50">
        <f t="shared" si="395"/>
        <v>8714.16</v>
      </c>
      <c r="G301" s="50">
        <f t="shared" si="395"/>
        <v>9274.42</v>
      </c>
      <c r="H301" s="50">
        <f t="shared" si="395"/>
        <v>9230.44</v>
      </c>
      <c r="I301" s="50">
        <f t="shared" si="395"/>
        <v>9417.8700000000008</v>
      </c>
      <c r="J301" s="50">
        <f t="shared" si="395"/>
        <v>8641.7900000000009</v>
      </c>
      <c r="K301" s="50">
        <f t="shared" si="395"/>
        <v>12341.19</v>
      </c>
      <c r="L301" s="50">
        <f t="shared" si="395"/>
        <v>9312.5</v>
      </c>
      <c r="M301" s="50">
        <f t="shared" si="395"/>
        <v>10693.58</v>
      </c>
      <c r="N301" s="50">
        <f t="shared" si="395"/>
        <v>9002.2000000000007</v>
      </c>
      <c r="O301" s="50">
        <f t="shared" si="395"/>
        <v>8607.06</v>
      </c>
      <c r="P301" s="50">
        <f t="shared" si="395"/>
        <v>13068.56</v>
      </c>
      <c r="Q301" s="50">
        <f t="shared" si="395"/>
        <v>9704.5499999999993</v>
      </c>
      <c r="R301" s="50">
        <f t="shared" si="395"/>
        <v>11943.42</v>
      </c>
      <c r="S301" s="50">
        <f t="shared" si="395"/>
        <v>9102.1</v>
      </c>
      <c r="T301" s="50">
        <f t="shared" si="395"/>
        <v>15671.3</v>
      </c>
      <c r="U301" s="50">
        <f t="shared" si="395"/>
        <v>18501.55</v>
      </c>
      <c r="V301" s="50">
        <f t="shared" si="395"/>
        <v>11846.95</v>
      </c>
      <c r="W301" s="50">
        <f t="shared" si="395"/>
        <v>15911.73</v>
      </c>
      <c r="X301" s="50">
        <f t="shared" si="395"/>
        <v>18115.73</v>
      </c>
      <c r="Y301" s="50">
        <f t="shared" si="395"/>
        <v>10061.64</v>
      </c>
      <c r="Z301" s="50">
        <f t="shared" si="395"/>
        <v>12691.63</v>
      </c>
      <c r="AA301" s="50">
        <f t="shared" si="395"/>
        <v>8819.7199999999993</v>
      </c>
      <c r="AB301" s="50">
        <f t="shared" si="395"/>
        <v>8918.8799999999992</v>
      </c>
      <c r="AC301" s="50">
        <f t="shared" si="395"/>
        <v>8994.4699999999993</v>
      </c>
      <c r="AD301" s="50">
        <f t="shared" si="395"/>
        <v>8819.2999999999993</v>
      </c>
      <c r="AE301" s="50">
        <f t="shared" si="395"/>
        <v>16356.41</v>
      </c>
      <c r="AF301" s="50">
        <f t="shared" si="395"/>
        <v>14817.97</v>
      </c>
      <c r="AG301" s="50">
        <f t="shared" si="395"/>
        <v>9777.16</v>
      </c>
      <c r="AH301" s="50">
        <f t="shared" si="395"/>
        <v>9001.64</v>
      </c>
      <c r="AI301" s="50">
        <f t="shared" si="395"/>
        <v>11093.67</v>
      </c>
      <c r="AJ301" s="50">
        <f t="shared" si="395"/>
        <v>15871.05</v>
      </c>
      <c r="AK301" s="50">
        <f t="shared" si="395"/>
        <v>14156.52</v>
      </c>
      <c r="AL301" s="50">
        <f t="shared" si="395"/>
        <v>12283.55</v>
      </c>
      <c r="AM301" s="50">
        <f t="shared" si="395"/>
        <v>10141.19</v>
      </c>
      <c r="AN301" s="50">
        <f t="shared" si="395"/>
        <v>11353.02</v>
      </c>
      <c r="AO301" s="50">
        <f t="shared" si="395"/>
        <v>8627.07</v>
      </c>
      <c r="AP301" s="50">
        <f t="shared" si="395"/>
        <v>9368.36</v>
      </c>
      <c r="AQ301" s="50">
        <f t="shared" si="395"/>
        <v>13646.52</v>
      </c>
      <c r="AR301" s="50">
        <f t="shared" si="395"/>
        <v>8681.24</v>
      </c>
      <c r="AS301" s="50">
        <f t="shared" si="395"/>
        <v>9381.76</v>
      </c>
      <c r="AT301" s="50">
        <f t="shared" si="395"/>
        <v>8874.25</v>
      </c>
      <c r="AU301" s="50">
        <f t="shared" si="395"/>
        <v>13230.46</v>
      </c>
      <c r="AV301" s="50">
        <f t="shared" si="395"/>
        <v>12563.03</v>
      </c>
      <c r="AW301" s="50">
        <f t="shared" si="395"/>
        <v>13176.93</v>
      </c>
      <c r="AX301" s="50">
        <f t="shared" si="395"/>
        <v>19203.04</v>
      </c>
      <c r="AY301" s="50">
        <f t="shared" si="395"/>
        <v>10593.47</v>
      </c>
      <c r="AZ301" s="50">
        <f t="shared" si="395"/>
        <v>9070.2900000000009</v>
      </c>
      <c r="BA301" s="50">
        <f t="shared" si="395"/>
        <v>8527.59</v>
      </c>
      <c r="BB301" s="50">
        <f t="shared" si="395"/>
        <v>8593.7099999999991</v>
      </c>
      <c r="BC301" s="50">
        <f t="shared" si="395"/>
        <v>8870</v>
      </c>
      <c r="BD301" s="50">
        <f t="shared" si="395"/>
        <v>8527.59</v>
      </c>
      <c r="BE301" s="50">
        <f t="shared" si="395"/>
        <v>9110.06</v>
      </c>
      <c r="BF301" s="50">
        <f t="shared" si="395"/>
        <v>8527.59</v>
      </c>
      <c r="BG301" s="50">
        <f t="shared" si="395"/>
        <v>9313.42</v>
      </c>
      <c r="BH301" s="50">
        <f t="shared" si="395"/>
        <v>9909.26</v>
      </c>
      <c r="BI301" s="50">
        <f t="shared" si="395"/>
        <v>13295.17</v>
      </c>
      <c r="BJ301" s="50">
        <f t="shared" si="395"/>
        <v>8532.2999999999993</v>
      </c>
      <c r="BK301" s="50">
        <f t="shared" si="395"/>
        <v>8808.68</v>
      </c>
      <c r="BL301" s="50">
        <f t="shared" si="395"/>
        <v>15485.19</v>
      </c>
      <c r="BM301" s="50">
        <f t="shared" si="395"/>
        <v>12379.28</v>
      </c>
      <c r="BN301" s="50">
        <f t="shared" si="395"/>
        <v>8527.59</v>
      </c>
      <c r="BO301" s="50">
        <f t="shared" ref="BO301:DZ301" si="396">ROUND(((BO292-BO296)-((BO172+BO176)*BO302))/BO98,2)</f>
        <v>8796.6200000000008</v>
      </c>
      <c r="BP301" s="50">
        <f t="shared" si="396"/>
        <v>14557.19</v>
      </c>
      <c r="BQ301" s="50">
        <f t="shared" si="396"/>
        <v>9410.32</v>
      </c>
      <c r="BR301" s="50">
        <f t="shared" si="396"/>
        <v>8729.18</v>
      </c>
      <c r="BS301" s="50">
        <f t="shared" si="396"/>
        <v>9843.1200000000008</v>
      </c>
      <c r="BT301" s="50">
        <f t="shared" si="396"/>
        <v>10617.41</v>
      </c>
      <c r="BU301" s="50">
        <f t="shared" si="396"/>
        <v>11025.33</v>
      </c>
      <c r="BV301" s="50">
        <f t="shared" si="396"/>
        <v>9063.18</v>
      </c>
      <c r="BW301" s="50">
        <f t="shared" si="396"/>
        <v>8822.66</v>
      </c>
      <c r="BX301" s="50">
        <f t="shared" si="396"/>
        <v>19117.310000000001</v>
      </c>
      <c r="BY301" s="50">
        <f t="shared" si="396"/>
        <v>9914.1</v>
      </c>
      <c r="BZ301" s="50">
        <f t="shared" si="396"/>
        <v>13568.95</v>
      </c>
      <c r="CA301" s="50">
        <f t="shared" si="396"/>
        <v>15906.28</v>
      </c>
      <c r="CB301" s="50">
        <f t="shared" si="396"/>
        <v>8789.02</v>
      </c>
      <c r="CC301" s="50">
        <f t="shared" si="396"/>
        <v>13992.42</v>
      </c>
      <c r="CD301" s="50">
        <f t="shared" si="396"/>
        <v>16496.07</v>
      </c>
      <c r="CE301" s="50">
        <f t="shared" si="396"/>
        <v>15102.44</v>
      </c>
      <c r="CF301" s="50">
        <f t="shared" si="396"/>
        <v>15101.12</v>
      </c>
      <c r="CG301" s="50">
        <f t="shared" si="396"/>
        <v>13598.58</v>
      </c>
      <c r="CH301" s="50">
        <f t="shared" si="396"/>
        <v>16899.650000000001</v>
      </c>
      <c r="CI301" s="50">
        <f t="shared" si="396"/>
        <v>9472.8700000000008</v>
      </c>
      <c r="CJ301" s="50">
        <f t="shared" si="396"/>
        <v>9562.2999999999993</v>
      </c>
      <c r="CK301" s="50">
        <f t="shared" si="396"/>
        <v>8890.2099999999991</v>
      </c>
      <c r="CL301" s="50">
        <f t="shared" si="396"/>
        <v>9334.36</v>
      </c>
      <c r="CM301" s="50">
        <f t="shared" si="396"/>
        <v>9879.84</v>
      </c>
      <c r="CN301" s="50">
        <f t="shared" si="396"/>
        <v>8527.59</v>
      </c>
      <c r="CO301" s="50">
        <f t="shared" si="396"/>
        <v>8527.59</v>
      </c>
      <c r="CP301" s="50">
        <f t="shared" si="396"/>
        <v>9510.36</v>
      </c>
      <c r="CQ301" s="50">
        <f t="shared" si="396"/>
        <v>9750.82</v>
      </c>
      <c r="CR301" s="50">
        <f t="shared" si="396"/>
        <v>13759.41</v>
      </c>
      <c r="CS301" s="50">
        <f t="shared" si="396"/>
        <v>11102.76</v>
      </c>
      <c r="CT301" s="50">
        <f t="shared" si="396"/>
        <v>17105.55</v>
      </c>
      <c r="CU301" s="50">
        <f t="shared" si="396"/>
        <v>9970.68</v>
      </c>
      <c r="CV301" s="50">
        <f t="shared" si="396"/>
        <v>16833.2</v>
      </c>
      <c r="CW301" s="50">
        <f t="shared" si="396"/>
        <v>14318.28</v>
      </c>
      <c r="CX301" s="50">
        <f t="shared" si="396"/>
        <v>9923.2000000000007</v>
      </c>
      <c r="CY301" s="50">
        <f t="shared" si="396"/>
        <v>18345.39</v>
      </c>
      <c r="CZ301" s="50">
        <f t="shared" si="396"/>
        <v>8840.32</v>
      </c>
      <c r="DA301" s="50">
        <f t="shared" si="396"/>
        <v>13952.78</v>
      </c>
      <c r="DB301" s="50">
        <f t="shared" si="396"/>
        <v>11779.03</v>
      </c>
      <c r="DC301" s="50">
        <f t="shared" si="396"/>
        <v>15605.47</v>
      </c>
      <c r="DD301" s="50">
        <f t="shared" si="396"/>
        <v>15422.15</v>
      </c>
      <c r="DE301" s="50">
        <f t="shared" si="396"/>
        <v>10624.87</v>
      </c>
      <c r="DF301" s="50">
        <f t="shared" si="396"/>
        <v>8527.59</v>
      </c>
      <c r="DG301" s="50">
        <f t="shared" si="396"/>
        <v>17957.29</v>
      </c>
      <c r="DH301" s="50">
        <f t="shared" si="396"/>
        <v>8527.59</v>
      </c>
      <c r="DI301" s="50">
        <f t="shared" si="396"/>
        <v>8757.17</v>
      </c>
      <c r="DJ301" s="50">
        <f t="shared" si="396"/>
        <v>9505.89</v>
      </c>
      <c r="DK301" s="50">
        <f t="shared" si="396"/>
        <v>10154.780000000001</v>
      </c>
      <c r="DL301" s="50">
        <f t="shared" si="396"/>
        <v>8996.39</v>
      </c>
      <c r="DM301" s="50">
        <f t="shared" si="396"/>
        <v>14368.78</v>
      </c>
      <c r="DN301" s="50">
        <f t="shared" si="396"/>
        <v>9250.56</v>
      </c>
      <c r="DO301" s="50">
        <f t="shared" si="396"/>
        <v>8832.41</v>
      </c>
      <c r="DP301" s="50">
        <f t="shared" si="396"/>
        <v>14453.61</v>
      </c>
      <c r="DQ301" s="50">
        <f t="shared" si="396"/>
        <v>9473.85</v>
      </c>
      <c r="DR301" s="50">
        <f t="shared" si="396"/>
        <v>9453.8799999999992</v>
      </c>
      <c r="DS301" s="50">
        <f t="shared" si="396"/>
        <v>10067.200000000001</v>
      </c>
      <c r="DT301" s="50">
        <f t="shared" si="396"/>
        <v>16264.25</v>
      </c>
      <c r="DU301" s="50">
        <f t="shared" si="396"/>
        <v>10919.22</v>
      </c>
      <c r="DV301" s="50">
        <f t="shared" si="396"/>
        <v>13641.58</v>
      </c>
      <c r="DW301" s="50">
        <f t="shared" si="396"/>
        <v>11506.29</v>
      </c>
      <c r="DX301" s="50">
        <f t="shared" si="396"/>
        <v>16886.79</v>
      </c>
      <c r="DY301" s="50">
        <f t="shared" si="396"/>
        <v>12475.12</v>
      </c>
      <c r="DZ301" s="50">
        <f t="shared" si="396"/>
        <v>9662.09</v>
      </c>
      <c r="EA301" s="50">
        <f t="shared" ref="EA301:FX301" si="397">ROUND(((EA292-EA296)-((EA172+EA176)*EA302))/EA98,2)</f>
        <v>10017.120000000001</v>
      </c>
      <c r="EB301" s="50">
        <f t="shared" si="397"/>
        <v>9705.32</v>
      </c>
      <c r="EC301" s="50">
        <f t="shared" si="397"/>
        <v>11067.57</v>
      </c>
      <c r="ED301" s="50">
        <f t="shared" si="397"/>
        <v>11605.92</v>
      </c>
      <c r="EE301" s="50">
        <f t="shared" si="397"/>
        <v>14708.73</v>
      </c>
      <c r="EF301" s="50">
        <f t="shared" si="397"/>
        <v>9216.16</v>
      </c>
      <c r="EG301" s="50">
        <f t="shared" si="397"/>
        <v>11589.45</v>
      </c>
      <c r="EH301" s="50">
        <f t="shared" si="397"/>
        <v>12192.1</v>
      </c>
      <c r="EI301" s="50">
        <f t="shared" si="397"/>
        <v>9129.2800000000007</v>
      </c>
      <c r="EJ301" s="50">
        <f t="shared" si="397"/>
        <v>8527.59</v>
      </c>
      <c r="EK301" s="50">
        <f t="shared" si="397"/>
        <v>9323.35</v>
      </c>
      <c r="EL301" s="50">
        <f t="shared" si="397"/>
        <v>9564.8799999999992</v>
      </c>
      <c r="EM301" s="50">
        <f t="shared" si="397"/>
        <v>10128.549999999999</v>
      </c>
      <c r="EN301" s="50">
        <f t="shared" si="397"/>
        <v>9335.4699999999993</v>
      </c>
      <c r="EO301" s="50">
        <f t="shared" si="397"/>
        <v>10801.65</v>
      </c>
      <c r="EP301" s="50">
        <f t="shared" si="397"/>
        <v>11129.76</v>
      </c>
      <c r="EQ301" s="50">
        <f t="shared" si="397"/>
        <v>8852.74</v>
      </c>
      <c r="ER301" s="50">
        <f t="shared" si="397"/>
        <v>12616.4</v>
      </c>
      <c r="ES301" s="50">
        <f t="shared" si="397"/>
        <v>15384.67</v>
      </c>
      <c r="ET301" s="50">
        <f t="shared" si="397"/>
        <v>15514.96</v>
      </c>
      <c r="EU301" s="50">
        <f t="shared" si="397"/>
        <v>10408.950000000001</v>
      </c>
      <c r="EV301" s="50">
        <f t="shared" si="397"/>
        <v>19068.169999999998</v>
      </c>
      <c r="EW301" s="50">
        <f t="shared" si="397"/>
        <v>12052.84</v>
      </c>
      <c r="EX301" s="50">
        <f t="shared" si="397"/>
        <v>15594.11</v>
      </c>
      <c r="EY301" s="50">
        <f t="shared" si="397"/>
        <v>10171.030000000001</v>
      </c>
      <c r="EZ301" s="50">
        <f t="shared" si="397"/>
        <v>15874.62</v>
      </c>
      <c r="FA301" s="50">
        <f t="shared" si="397"/>
        <v>9431.07</v>
      </c>
      <c r="FB301" s="50">
        <f t="shared" si="397"/>
        <v>11404.86</v>
      </c>
      <c r="FC301" s="50">
        <f t="shared" si="397"/>
        <v>8673.5499999999993</v>
      </c>
      <c r="FD301" s="50">
        <f t="shared" si="397"/>
        <v>10548.24</v>
      </c>
      <c r="FE301" s="50">
        <f t="shared" si="397"/>
        <v>17316.03</v>
      </c>
      <c r="FF301" s="50">
        <f t="shared" si="397"/>
        <v>14051.58</v>
      </c>
      <c r="FG301" s="50">
        <f t="shared" si="397"/>
        <v>16229.15</v>
      </c>
      <c r="FH301" s="50">
        <f t="shared" si="397"/>
        <v>17357.580000000002</v>
      </c>
      <c r="FI301" s="50">
        <f t="shared" si="397"/>
        <v>8887.31</v>
      </c>
      <c r="FJ301" s="50">
        <f t="shared" si="397"/>
        <v>8590.99</v>
      </c>
      <c r="FK301" s="50">
        <f t="shared" si="397"/>
        <v>8649.4500000000007</v>
      </c>
      <c r="FL301" s="50">
        <f t="shared" si="397"/>
        <v>8527.59</v>
      </c>
      <c r="FM301" s="50">
        <f t="shared" si="397"/>
        <v>8527.59</v>
      </c>
      <c r="FN301" s="50">
        <f t="shared" si="397"/>
        <v>9066.6200000000008</v>
      </c>
      <c r="FO301" s="50">
        <f t="shared" si="397"/>
        <v>9219.8700000000008</v>
      </c>
      <c r="FP301" s="50">
        <f t="shared" si="397"/>
        <v>9085.67</v>
      </c>
      <c r="FQ301" s="50">
        <f t="shared" si="397"/>
        <v>9022.0300000000007</v>
      </c>
      <c r="FR301" s="50">
        <f t="shared" si="397"/>
        <v>14946.1</v>
      </c>
      <c r="FS301" s="50">
        <f t="shared" si="397"/>
        <v>14092.15</v>
      </c>
      <c r="FT301" s="50">
        <f t="shared" si="397"/>
        <v>19533.82</v>
      </c>
      <c r="FU301" s="50">
        <f t="shared" si="397"/>
        <v>10158.19</v>
      </c>
      <c r="FV301" s="50">
        <f t="shared" si="397"/>
        <v>9769.32</v>
      </c>
      <c r="FW301" s="50">
        <f t="shared" si="397"/>
        <v>15024.45</v>
      </c>
      <c r="FX301" s="50">
        <f t="shared" si="397"/>
        <v>19354.66</v>
      </c>
      <c r="FY301" s="7"/>
      <c r="FZ301" s="11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</row>
    <row r="302" spans="1:195" x14ac:dyDescent="0.2">
      <c r="A302" s="6" t="s">
        <v>874</v>
      </c>
      <c r="B302" s="7" t="s">
        <v>875</v>
      </c>
      <c r="C302" s="50">
        <f>ROUND((C173+(C173*$GE$280)),2)</f>
        <v>8195.2099999999991</v>
      </c>
      <c r="D302" s="50">
        <f t="shared" ref="D302:BO302" si="398">ROUND((D173+(D173*$GE$280)),2)</f>
        <v>8195.2099999999991</v>
      </c>
      <c r="E302" s="50">
        <f t="shared" si="398"/>
        <v>8195.2099999999991</v>
      </c>
      <c r="F302" s="50">
        <f t="shared" si="398"/>
        <v>8195.2099999999991</v>
      </c>
      <c r="G302" s="50">
        <f t="shared" si="398"/>
        <v>8195.2099999999991</v>
      </c>
      <c r="H302" s="50">
        <f t="shared" si="398"/>
        <v>8195.2099999999991</v>
      </c>
      <c r="I302" s="50">
        <f t="shared" si="398"/>
        <v>8195.2099999999991</v>
      </c>
      <c r="J302" s="50">
        <f t="shared" si="398"/>
        <v>8195.2099999999991</v>
      </c>
      <c r="K302" s="50">
        <f t="shared" si="398"/>
        <v>8195.2099999999991</v>
      </c>
      <c r="L302" s="50">
        <f t="shared" si="398"/>
        <v>8195.2099999999991</v>
      </c>
      <c r="M302" s="50">
        <f t="shared" si="398"/>
        <v>8195.2099999999991</v>
      </c>
      <c r="N302" s="50">
        <f t="shared" si="398"/>
        <v>8195.2099999999991</v>
      </c>
      <c r="O302" s="50">
        <f t="shared" si="398"/>
        <v>8195.2099999999991</v>
      </c>
      <c r="P302" s="50">
        <f t="shared" si="398"/>
        <v>8195.2099999999991</v>
      </c>
      <c r="Q302" s="50">
        <f t="shared" si="398"/>
        <v>8195.2099999999991</v>
      </c>
      <c r="R302" s="50">
        <f t="shared" si="398"/>
        <v>8195.2099999999991</v>
      </c>
      <c r="S302" s="50">
        <f t="shared" si="398"/>
        <v>8195.2099999999991</v>
      </c>
      <c r="T302" s="50">
        <f t="shared" si="398"/>
        <v>8195.2099999999991</v>
      </c>
      <c r="U302" s="50">
        <f t="shared" si="398"/>
        <v>8195.2099999999991</v>
      </c>
      <c r="V302" s="50">
        <f t="shared" si="398"/>
        <v>8195.2099999999991</v>
      </c>
      <c r="W302" s="50">
        <f t="shared" si="398"/>
        <v>8195.2099999999991</v>
      </c>
      <c r="X302" s="50">
        <f t="shared" si="398"/>
        <v>8195.2099999999991</v>
      </c>
      <c r="Y302" s="50">
        <f t="shared" si="398"/>
        <v>8195.2099999999991</v>
      </c>
      <c r="Z302" s="50">
        <f t="shared" si="398"/>
        <v>8195.2099999999991</v>
      </c>
      <c r="AA302" s="50">
        <f t="shared" si="398"/>
        <v>8195.2099999999991</v>
      </c>
      <c r="AB302" s="50">
        <f t="shared" si="398"/>
        <v>8195.2099999999991</v>
      </c>
      <c r="AC302" s="50">
        <f t="shared" si="398"/>
        <v>8195.2099999999991</v>
      </c>
      <c r="AD302" s="50">
        <f t="shared" si="398"/>
        <v>8195.2099999999991</v>
      </c>
      <c r="AE302" s="50">
        <f t="shared" si="398"/>
        <v>8195.2099999999991</v>
      </c>
      <c r="AF302" s="50">
        <f t="shared" si="398"/>
        <v>8195.2099999999991</v>
      </c>
      <c r="AG302" s="50">
        <f t="shared" si="398"/>
        <v>8195.2099999999991</v>
      </c>
      <c r="AH302" s="50">
        <f t="shared" si="398"/>
        <v>8195.2099999999991</v>
      </c>
      <c r="AI302" s="50">
        <f t="shared" si="398"/>
        <v>8195.2099999999991</v>
      </c>
      <c r="AJ302" s="50">
        <f t="shared" si="398"/>
        <v>8195.2099999999991</v>
      </c>
      <c r="AK302" s="50">
        <f t="shared" si="398"/>
        <v>8195.2099999999991</v>
      </c>
      <c r="AL302" s="50">
        <f t="shared" si="398"/>
        <v>8195.2099999999991</v>
      </c>
      <c r="AM302" s="50">
        <f t="shared" si="398"/>
        <v>8195.2099999999991</v>
      </c>
      <c r="AN302" s="50">
        <f t="shared" si="398"/>
        <v>8195.2099999999991</v>
      </c>
      <c r="AO302" s="50">
        <f t="shared" si="398"/>
        <v>8195.2099999999991</v>
      </c>
      <c r="AP302" s="50">
        <f t="shared" si="398"/>
        <v>8195.2099999999991</v>
      </c>
      <c r="AQ302" s="50">
        <f t="shared" si="398"/>
        <v>8195.2099999999991</v>
      </c>
      <c r="AR302" s="50">
        <f t="shared" si="398"/>
        <v>8195.2099999999991</v>
      </c>
      <c r="AS302" s="50">
        <f t="shared" si="398"/>
        <v>8195.2099999999991</v>
      </c>
      <c r="AT302" s="50">
        <f t="shared" si="398"/>
        <v>8195.2099999999991</v>
      </c>
      <c r="AU302" s="50">
        <f t="shared" si="398"/>
        <v>8195.2099999999991</v>
      </c>
      <c r="AV302" s="50">
        <f t="shared" si="398"/>
        <v>8195.2099999999991</v>
      </c>
      <c r="AW302" s="50">
        <f t="shared" si="398"/>
        <v>8195.2099999999991</v>
      </c>
      <c r="AX302" s="50">
        <f t="shared" si="398"/>
        <v>8195.2099999999991</v>
      </c>
      <c r="AY302" s="50">
        <f t="shared" si="398"/>
        <v>8195.2099999999991</v>
      </c>
      <c r="AZ302" s="50">
        <f t="shared" si="398"/>
        <v>8195.2099999999991</v>
      </c>
      <c r="BA302" s="50">
        <f t="shared" si="398"/>
        <v>8195.2099999999991</v>
      </c>
      <c r="BB302" s="50">
        <f t="shared" si="398"/>
        <v>8195.2099999999991</v>
      </c>
      <c r="BC302" s="50">
        <f t="shared" si="398"/>
        <v>8195.2099999999991</v>
      </c>
      <c r="BD302" s="50">
        <f t="shared" si="398"/>
        <v>8195.2099999999991</v>
      </c>
      <c r="BE302" s="50">
        <f t="shared" si="398"/>
        <v>8195.2099999999991</v>
      </c>
      <c r="BF302" s="50">
        <f t="shared" si="398"/>
        <v>8195.2099999999991</v>
      </c>
      <c r="BG302" s="50">
        <f t="shared" si="398"/>
        <v>8195.2099999999991</v>
      </c>
      <c r="BH302" s="50">
        <f t="shared" si="398"/>
        <v>8195.2099999999991</v>
      </c>
      <c r="BI302" s="50">
        <f t="shared" si="398"/>
        <v>8195.2099999999991</v>
      </c>
      <c r="BJ302" s="50">
        <f t="shared" si="398"/>
        <v>8195.2099999999991</v>
      </c>
      <c r="BK302" s="50">
        <f t="shared" si="398"/>
        <v>8195.2099999999991</v>
      </c>
      <c r="BL302" s="50">
        <f t="shared" si="398"/>
        <v>8195.2099999999991</v>
      </c>
      <c r="BM302" s="50">
        <f t="shared" si="398"/>
        <v>8195.2099999999991</v>
      </c>
      <c r="BN302" s="50">
        <f t="shared" si="398"/>
        <v>8195.2099999999991</v>
      </c>
      <c r="BO302" s="50">
        <f t="shared" si="398"/>
        <v>8195.2099999999991</v>
      </c>
      <c r="BP302" s="50">
        <f t="shared" ref="BP302:EA302" si="399">ROUND((BP173+(BP173*$GE$280)),2)</f>
        <v>8195.2099999999991</v>
      </c>
      <c r="BQ302" s="50">
        <f t="shared" si="399"/>
        <v>8195.2099999999991</v>
      </c>
      <c r="BR302" s="50">
        <f t="shared" si="399"/>
        <v>8195.2099999999991</v>
      </c>
      <c r="BS302" s="50">
        <f t="shared" si="399"/>
        <v>8195.2099999999991</v>
      </c>
      <c r="BT302" s="50">
        <f t="shared" si="399"/>
        <v>8195.2099999999991</v>
      </c>
      <c r="BU302" s="50">
        <f t="shared" si="399"/>
        <v>8195.2099999999991</v>
      </c>
      <c r="BV302" s="50">
        <f t="shared" si="399"/>
        <v>8195.2099999999991</v>
      </c>
      <c r="BW302" s="50">
        <f t="shared" si="399"/>
        <v>8195.2099999999991</v>
      </c>
      <c r="BX302" s="50">
        <f t="shared" si="399"/>
        <v>8195.2099999999991</v>
      </c>
      <c r="BY302" s="50">
        <f t="shared" si="399"/>
        <v>8195.2099999999991</v>
      </c>
      <c r="BZ302" s="50">
        <f t="shared" si="399"/>
        <v>8195.2099999999991</v>
      </c>
      <c r="CA302" s="50">
        <f t="shared" si="399"/>
        <v>8195.2099999999991</v>
      </c>
      <c r="CB302" s="50">
        <f t="shared" si="399"/>
        <v>8195.2099999999991</v>
      </c>
      <c r="CC302" s="50">
        <f t="shared" si="399"/>
        <v>8195.2099999999991</v>
      </c>
      <c r="CD302" s="50">
        <f t="shared" si="399"/>
        <v>8195.2099999999991</v>
      </c>
      <c r="CE302" s="50">
        <f t="shared" si="399"/>
        <v>8195.2099999999991</v>
      </c>
      <c r="CF302" s="50">
        <f t="shared" si="399"/>
        <v>8195.2099999999991</v>
      </c>
      <c r="CG302" s="50">
        <f t="shared" si="399"/>
        <v>8195.2099999999991</v>
      </c>
      <c r="CH302" s="50">
        <f t="shared" si="399"/>
        <v>8195.2099999999991</v>
      </c>
      <c r="CI302" s="50">
        <f t="shared" si="399"/>
        <v>8195.2099999999991</v>
      </c>
      <c r="CJ302" s="50">
        <f t="shared" si="399"/>
        <v>8195.2099999999991</v>
      </c>
      <c r="CK302" s="50">
        <f t="shared" si="399"/>
        <v>8195.2099999999991</v>
      </c>
      <c r="CL302" s="50">
        <f t="shared" si="399"/>
        <v>8195.2099999999991</v>
      </c>
      <c r="CM302" s="50">
        <f t="shared" si="399"/>
        <v>8195.2099999999991</v>
      </c>
      <c r="CN302" s="50">
        <f t="shared" si="399"/>
        <v>8195.2099999999991</v>
      </c>
      <c r="CO302" s="50">
        <f t="shared" si="399"/>
        <v>8195.2099999999991</v>
      </c>
      <c r="CP302" s="50">
        <f t="shared" si="399"/>
        <v>8195.2099999999991</v>
      </c>
      <c r="CQ302" s="50">
        <f t="shared" si="399"/>
        <v>8195.2099999999991</v>
      </c>
      <c r="CR302" s="50">
        <f t="shared" si="399"/>
        <v>8195.2099999999991</v>
      </c>
      <c r="CS302" s="50">
        <f t="shared" si="399"/>
        <v>8195.2099999999991</v>
      </c>
      <c r="CT302" s="50">
        <f t="shared" si="399"/>
        <v>8195.2099999999991</v>
      </c>
      <c r="CU302" s="50">
        <f t="shared" si="399"/>
        <v>8195.2099999999991</v>
      </c>
      <c r="CV302" s="50">
        <f t="shared" si="399"/>
        <v>8195.2099999999991</v>
      </c>
      <c r="CW302" s="50">
        <f t="shared" si="399"/>
        <v>8195.2099999999991</v>
      </c>
      <c r="CX302" s="50">
        <f t="shared" si="399"/>
        <v>8195.2099999999991</v>
      </c>
      <c r="CY302" s="50">
        <f t="shared" si="399"/>
        <v>8195.2099999999991</v>
      </c>
      <c r="CZ302" s="50">
        <f t="shared" si="399"/>
        <v>8195.2099999999991</v>
      </c>
      <c r="DA302" s="50">
        <f t="shared" si="399"/>
        <v>8195.2099999999991</v>
      </c>
      <c r="DB302" s="50">
        <f t="shared" si="399"/>
        <v>8195.2099999999991</v>
      </c>
      <c r="DC302" s="50">
        <f t="shared" si="399"/>
        <v>8195.2099999999991</v>
      </c>
      <c r="DD302" s="50">
        <f t="shared" si="399"/>
        <v>8195.2099999999991</v>
      </c>
      <c r="DE302" s="50">
        <f t="shared" si="399"/>
        <v>8195.2099999999991</v>
      </c>
      <c r="DF302" s="50">
        <f t="shared" si="399"/>
        <v>8195.2099999999991</v>
      </c>
      <c r="DG302" s="50">
        <f t="shared" si="399"/>
        <v>8195.2099999999991</v>
      </c>
      <c r="DH302" s="50">
        <f t="shared" si="399"/>
        <v>8195.2099999999991</v>
      </c>
      <c r="DI302" s="50">
        <f t="shared" si="399"/>
        <v>8195.2099999999991</v>
      </c>
      <c r="DJ302" s="50">
        <f t="shared" si="399"/>
        <v>8195.2099999999991</v>
      </c>
      <c r="DK302" s="50">
        <f t="shared" si="399"/>
        <v>8195.2099999999991</v>
      </c>
      <c r="DL302" s="50">
        <f t="shared" si="399"/>
        <v>8195.2099999999991</v>
      </c>
      <c r="DM302" s="50">
        <f t="shared" si="399"/>
        <v>8195.2099999999991</v>
      </c>
      <c r="DN302" s="50">
        <f t="shared" si="399"/>
        <v>8195.2099999999991</v>
      </c>
      <c r="DO302" s="50">
        <f t="shared" si="399"/>
        <v>8195.2099999999991</v>
      </c>
      <c r="DP302" s="50">
        <f t="shared" si="399"/>
        <v>8195.2099999999991</v>
      </c>
      <c r="DQ302" s="50">
        <f t="shared" si="399"/>
        <v>8195.2099999999991</v>
      </c>
      <c r="DR302" s="50">
        <f t="shared" si="399"/>
        <v>8195.2099999999991</v>
      </c>
      <c r="DS302" s="50">
        <f t="shared" si="399"/>
        <v>8195.2099999999991</v>
      </c>
      <c r="DT302" s="50">
        <f t="shared" si="399"/>
        <v>8195.2099999999991</v>
      </c>
      <c r="DU302" s="50">
        <f t="shared" si="399"/>
        <v>8195.2099999999991</v>
      </c>
      <c r="DV302" s="50">
        <f t="shared" si="399"/>
        <v>8195.2099999999991</v>
      </c>
      <c r="DW302" s="50">
        <f t="shared" si="399"/>
        <v>8195.2099999999991</v>
      </c>
      <c r="DX302" s="50">
        <f t="shared" si="399"/>
        <v>8195.2099999999991</v>
      </c>
      <c r="DY302" s="50">
        <f t="shared" si="399"/>
        <v>8195.2099999999991</v>
      </c>
      <c r="DZ302" s="50">
        <f t="shared" si="399"/>
        <v>8195.2099999999991</v>
      </c>
      <c r="EA302" s="50">
        <f t="shared" si="399"/>
        <v>8195.2099999999991</v>
      </c>
      <c r="EB302" s="50">
        <f t="shared" ref="EB302:FX302" si="400">ROUND((EB173+(EB173*$GE$280)),2)</f>
        <v>8195.2099999999991</v>
      </c>
      <c r="EC302" s="50">
        <f t="shared" si="400"/>
        <v>8195.2099999999991</v>
      </c>
      <c r="ED302" s="50">
        <f t="shared" si="400"/>
        <v>8195.2099999999991</v>
      </c>
      <c r="EE302" s="50">
        <f t="shared" si="400"/>
        <v>8195.2099999999991</v>
      </c>
      <c r="EF302" s="50">
        <f t="shared" si="400"/>
        <v>8195.2099999999991</v>
      </c>
      <c r="EG302" s="50">
        <f t="shared" si="400"/>
        <v>8195.2099999999991</v>
      </c>
      <c r="EH302" s="50">
        <f t="shared" si="400"/>
        <v>8195.2099999999991</v>
      </c>
      <c r="EI302" s="50">
        <f t="shared" si="400"/>
        <v>8195.2099999999991</v>
      </c>
      <c r="EJ302" s="50">
        <f t="shared" si="400"/>
        <v>8195.2099999999991</v>
      </c>
      <c r="EK302" s="50">
        <f t="shared" si="400"/>
        <v>8195.2099999999991</v>
      </c>
      <c r="EL302" s="50">
        <f t="shared" si="400"/>
        <v>8195.2099999999991</v>
      </c>
      <c r="EM302" s="50">
        <f t="shared" si="400"/>
        <v>8195.2099999999991</v>
      </c>
      <c r="EN302" s="50">
        <f t="shared" si="400"/>
        <v>8195.2099999999991</v>
      </c>
      <c r="EO302" s="50">
        <f t="shared" si="400"/>
        <v>8195.2099999999991</v>
      </c>
      <c r="EP302" s="50">
        <f t="shared" si="400"/>
        <v>8195.2099999999991</v>
      </c>
      <c r="EQ302" s="50">
        <f t="shared" si="400"/>
        <v>8195.2099999999991</v>
      </c>
      <c r="ER302" s="50">
        <f t="shared" si="400"/>
        <v>8195.2099999999991</v>
      </c>
      <c r="ES302" s="50">
        <f t="shared" si="400"/>
        <v>8195.2099999999991</v>
      </c>
      <c r="ET302" s="50">
        <f t="shared" si="400"/>
        <v>8195.2099999999991</v>
      </c>
      <c r="EU302" s="50">
        <f t="shared" si="400"/>
        <v>8195.2099999999991</v>
      </c>
      <c r="EV302" s="50">
        <f t="shared" si="400"/>
        <v>8195.2099999999991</v>
      </c>
      <c r="EW302" s="50">
        <f t="shared" si="400"/>
        <v>8195.2099999999991</v>
      </c>
      <c r="EX302" s="50">
        <f t="shared" si="400"/>
        <v>8195.2099999999991</v>
      </c>
      <c r="EY302" s="50">
        <f t="shared" si="400"/>
        <v>8195.2099999999991</v>
      </c>
      <c r="EZ302" s="50">
        <f t="shared" si="400"/>
        <v>8195.2099999999991</v>
      </c>
      <c r="FA302" s="50">
        <f t="shared" si="400"/>
        <v>8195.2099999999991</v>
      </c>
      <c r="FB302" s="50">
        <f t="shared" si="400"/>
        <v>8195.2099999999991</v>
      </c>
      <c r="FC302" s="50">
        <f t="shared" si="400"/>
        <v>8195.2099999999991</v>
      </c>
      <c r="FD302" s="50">
        <f t="shared" si="400"/>
        <v>8195.2099999999991</v>
      </c>
      <c r="FE302" s="50">
        <f t="shared" si="400"/>
        <v>8195.2099999999991</v>
      </c>
      <c r="FF302" s="50">
        <f t="shared" si="400"/>
        <v>8195.2099999999991</v>
      </c>
      <c r="FG302" s="50">
        <f t="shared" si="400"/>
        <v>8195.2099999999991</v>
      </c>
      <c r="FH302" s="50">
        <f t="shared" si="400"/>
        <v>8195.2099999999991</v>
      </c>
      <c r="FI302" s="50">
        <f t="shared" si="400"/>
        <v>8195.2099999999991</v>
      </c>
      <c r="FJ302" s="50">
        <f t="shared" si="400"/>
        <v>8195.2099999999991</v>
      </c>
      <c r="FK302" s="50">
        <f t="shared" si="400"/>
        <v>8195.2099999999991</v>
      </c>
      <c r="FL302" s="50">
        <f t="shared" si="400"/>
        <v>8195.2099999999991</v>
      </c>
      <c r="FM302" s="50">
        <f t="shared" si="400"/>
        <v>8195.2099999999991</v>
      </c>
      <c r="FN302" s="50">
        <f t="shared" si="400"/>
        <v>8195.2099999999991</v>
      </c>
      <c r="FO302" s="50">
        <f t="shared" si="400"/>
        <v>8195.2099999999991</v>
      </c>
      <c r="FP302" s="50">
        <f t="shared" si="400"/>
        <v>8195.2099999999991</v>
      </c>
      <c r="FQ302" s="50">
        <f t="shared" si="400"/>
        <v>8195.2099999999991</v>
      </c>
      <c r="FR302" s="50">
        <f t="shared" si="400"/>
        <v>8195.2099999999991</v>
      </c>
      <c r="FS302" s="50">
        <f t="shared" si="400"/>
        <v>8195.2099999999991</v>
      </c>
      <c r="FT302" s="50">
        <f t="shared" si="400"/>
        <v>8195.2099999999991</v>
      </c>
      <c r="FU302" s="50">
        <f t="shared" si="400"/>
        <v>8195.2099999999991</v>
      </c>
      <c r="FV302" s="50">
        <f t="shared" si="400"/>
        <v>8195.2099999999991</v>
      </c>
      <c r="FW302" s="50">
        <f t="shared" si="400"/>
        <v>8195.2099999999991</v>
      </c>
      <c r="FX302" s="50">
        <f t="shared" si="400"/>
        <v>8195.2099999999991</v>
      </c>
      <c r="FY302" s="7"/>
      <c r="FZ302" s="11"/>
      <c r="GA302" s="7"/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</row>
    <row r="303" spans="1:195" x14ac:dyDescent="0.2">
      <c r="A303" s="6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  <c r="EX303" s="7"/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/>
      <c r="FZ303" s="11"/>
      <c r="GA303" s="7"/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</row>
    <row r="304" spans="1:195" x14ac:dyDescent="0.2">
      <c r="A304" s="6" t="s">
        <v>876</v>
      </c>
      <c r="B304" s="7" t="s">
        <v>877</v>
      </c>
      <c r="C304" s="7">
        <f t="shared" ref="C304:BN304" si="401">((C301*(C95+C96+C97)+(C302*(C102+C100)))*-1)</f>
        <v>0</v>
      </c>
      <c r="D304" s="7">
        <f t="shared" si="401"/>
        <v>-42787522.059999995</v>
      </c>
      <c r="E304" s="7">
        <f t="shared" si="401"/>
        <v>-5637514.0750000002</v>
      </c>
      <c r="F304" s="7">
        <f t="shared" si="401"/>
        <v>-6056341.2000000002</v>
      </c>
      <c r="G304" s="7">
        <f t="shared" si="401"/>
        <v>0</v>
      </c>
      <c r="H304" s="7">
        <f t="shared" si="401"/>
        <v>0</v>
      </c>
      <c r="I304" s="7">
        <f t="shared" si="401"/>
        <v>-9003483.7200000007</v>
      </c>
      <c r="J304" s="7">
        <f t="shared" si="401"/>
        <v>0</v>
      </c>
      <c r="K304" s="7">
        <f t="shared" si="401"/>
        <v>0</v>
      </c>
      <c r="L304" s="7">
        <f t="shared" si="401"/>
        <v>0</v>
      </c>
      <c r="M304" s="7">
        <f t="shared" si="401"/>
        <v>0</v>
      </c>
      <c r="N304" s="7">
        <f t="shared" si="401"/>
        <v>0</v>
      </c>
      <c r="O304" s="7">
        <f t="shared" si="401"/>
        <v>0</v>
      </c>
      <c r="P304" s="7">
        <f t="shared" si="401"/>
        <v>0</v>
      </c>
      <c r="Q304" s="7">
        <f t="shared" si="401"/>
        <v>-9185356.5749999993</v>
      </c>
      <c r="R304" s="7">
        <f t="shared" si="401"/>
        <v>0</v>
      </c>
      <c r="S304" s="7">
        <f t="shared" si="401"/>
        <v>0</v>
      </c>
      <c r="T304" s="7">
        <f t="shared" si="401"/>
        <v>0</v>
      </c>
      <c r="U304" s="7">
        <f t="shared" si="401"/>
        <v>0</v>
      </c>
      <c r="V304" s="7">
        <f t="shared" si="401"/>
        <v>0</v>
      </c>
      <c r="W304" s="7">
        <f t="shared" si="401"/>
        <v>0</v>
      </c>
      <c r="X304" s="7">
        <f t="shared" si="401"/>
        <v>0</v>
      </c>
      <c r="Y304" s="7">
        <f t="shared" si="401"/>
        <v>0</v>
      </c>
      <c r="Z304" s="7">
        <f t="shared" si="401"/>
        <v>0</v>
      </c>
      <c r="AA304" s="7">
        <f t="shared" si="401"/>
        <v>0</v>
      </c>
      <c r="AB304" s="7">
        <f t="shared" si="401"/>
        <v>0</v>
      </c>
      <c r="AC304" s="7">
        <f t="shared" si="401"/>
        <v>0</v>
      </c>
      <c r="AD304" s="7">
        <f t="shared" si="401"/>
        <v>-1031858.0999999999</v>
      </c>
      <c r="AE304" s="7">
        <f t="shared" si="401"/>
        <v>0</v>
      </c>
      <c r="AF304" s="7">
        <f t="shared" si="401"/>
        <v>0</v>
      </c>
      <c r="AG304" s="7">
        <f t="shared" si="401"/>
        <v>0</v>
      </c>
      <c r="AH304" s="7">
        <f t="shared" si="401"/>
        <v>0</v>
      </c>
      <c r="AI304" s="7">
        <f t="shared" si="401"/>
        <v>0</v>
      </c>
      <c r="AJ304" s="7">
        <f t="shared" si="401"/>
        <v>0</v>
      </c>
      <c r="AK304" s="7">
        <f t="shared" si="401"/>
        <v>0</v>
      </c>
      <c r="AL304" s="7">
        <f t="shared" si="401"/>
        <v>0</v>
      </c>
      <c r="AM304" s="7">
        <f t="shared" si="401"/>
        <v>0</v>
      </c>
      <c r="AN304" s="7">
        <f t="shared" si="401"/>
        <v>0</v>
      </c>
      <c r="AO304" s="7">
        <f t="shared" si="401"/>
        <v>0</v>
      </c>
      <c r="AP304" s="7">
        <f t="shared" si="401"/>
        <v>0</v>
      </c>
      <c r="AQ304" s="7">
        <f t="shared" si="401"/>
        <v>0</v>
      </c>
      <c r="AR304" s="7">
        <f t="shared" si="401"/>
        <v>-15456079.696</v>
      </c>
      <c r="AS304" s="7">
        <f t="shared" si="401"/>
        <v>-2945872.64</v>
      </c>
      <c r="AT304" s="7">
        <f t="shared" si="401"/>
        <v>0</v>
      </c>
      <c r="AU304" s="7">
        <f t="shared" si="401"/>
        <v>0</v>
      </c>
      <c r="AV304" s="7">
        <f t="shared" si="401"/>
        <v>0</v>
      </c>
      <c r="AW304" s="7">
        <f t="shared" si="401"/>
        <v>0</v>
      </c>
      <c r="AX304" s="7">
        <f t="shared" si="401"/>
        <v>0</v>
      </c>
      <c r="AY304" s="7">
        <f t="shared" si="401"/>
        <v>0</v>
      </c>
      <c r="AZ304" s="7">
        <f t="shared" si="401"/>
        <v>0</v>
      </c>
      <c r="BA304" s="7">
        <f t="shared" si="401"/>
        <v>0</v>
      </c>
      <c r="BB304" s="7">
        <f t="shared" si="401"/>
        <v>0</v>
      </c>
      <c r="BC304" s="7">
        <f t="shared" si="401"/>
        <v>-37064714.199999996</v>
      </c>
      <c r="BD304" s="7">
        <f t="shared" si="401"/>
        <v>0</v>
      </c>
      <c r="BE304" s="7">
        <f t="shared" si="401"/>
        <v>0</v>
      </c>
      <c r="BF304" s="7">
        <f t="shared" si="401"/>
        <v>0</v>
      </c>
      <c r="BG304" s="7">
        <f t="shared" si="401"/>
        <v>0</v>
      </c>
      <c r="BH304" s="7">
        <f t="shared" si="401"/>
        <v>0</v>
      </c>
      <c r="BI304" s="7">
        <f t="shared" si="401"/>
        <v>0</v>
      </c>
      <c r="BJ304" s="7">
        <f t="shared" si="401"/>
        <v>0</v>
      </c>
      <c r="BK304" s="7">
        <f t="shared" si="401"/>
        <v>0</v>
      </c>
      <c r="BL304" s="7">
        <f t="shared" si="401"/>
        <v>0</v>
      </c>
      <c r="BM304" s="7">
        <f t="shared" si="401"/>
        <v>0</v>
      </c>
      <c r="BN304" s="7">
        <f t="shared" si="401"/>
        <v>0</v>
      </c>
      <c r="BO304" s="7">
        <f t="shared" ref="BO304:DZ304" si="402">((BO301*(BO95+BO96+BO97)+(BO302*(BO102+BO100)))*-1)</f>
        <v>0</v>
      </c>
      <c r="BP304" s="7">
        <f t="shared" si="402"/>
        <v>0</v>
      </c>
      <c r="BQ304" s="7">
        <f t="shared" si="402"/>
        <v>-6596634.3199999994</v>
      </c>
      <c r="BR304" s="7">
        <f t="shared" si="402"/>
        <v>0</v>
      </c>
      <c r="BS304" s="7">
        <f t="shared" si="402"/>
        <v>0</v>
      </c>
      <c r="BT304" s="7">
        <f t="shared" si="402"/>
        <v>0</v>
      </c>
      <c r="BU304" s="7">
        <f t="shared" si="402"/>
        <v>0</v>
      </c>
      <c r="BV304" s="7">
        <f t="shared" si="402"/>
        <v>0</v>
      </c>
      <c r="BW304" s="7">
        <f t="shared" si="402"/>
        <v>0</v>
      </c>
      <c r="BX304" s="7">
        <f t="shared" si="402"/>
        <v>0</v>
      </c>
      <c r="BY304" s="7">
        <f t="shared" si="402"/>
        <v>0</v>
      </c>
      <c r="BZ304" s="7">
        <f t="shared" si="402"/>
        <v>0</v>
      </c>
      <c r="CA304" s="7">
        <f t="shared" si="402"/>
        <v>0</v>
      </c>
      <c r="CB304" s="7">
        <f t="shared" si="402"/>
        <v>-6329149.0824000007</v>
      </c>
      <c r="CC304" s="7">
        <f t="shared" si="402"/>
        <v>0</v>
      </c>
      <c r="CD304" s="7">
        <f t="shared" si="402"/>
        <v>0</v>
      </c>
      <c r="CE304" s="7">
        <f t="shared" si="402"/>
        <v>0</v>
      </c>
      <c r="CF304" s="7">
        <f t="shared" si="402"/>
        <v>0</v>
      </c>
      <c r="CG304" s="7">
        <f t="shared" si="402"/>
        <v>0</v>
      </c>
      <c r="CH304" s="7">
        <f t="shared" si="402"/>
        <v>0</v>
      </c>
      <c r="CI304" s="7">
        <f t="shared" si="402"/>
        <v>0</v>
      </c>
      <c r="CJ304" s="7">
        <f t="shared" si="402"/>
        <v>0</v>
      </c>
      <c r="CK304" s="7">
        <f t="shared" si="402"/>
        <v>-4035977.5357999997</v>
      </c>
      <c r="CL304" s="7">
        <f t="shared" si="402"/>
        <v>0</v>
      </c>
      <c r="CM304" s="7">
        <f t="shared" si="402"/>
        <v>0</v>
      </c>
      <c r="CN304" s="7">
        <f t="shared" si="402"/>
        <v>-26058268.418400001</v>
      </c>
      <c r="CO304" s="7">
        <f t="shared" si="402"/>
        <v>0</v>
      </c>
      <c r="CP304" s="7">
        <f t="shared" si="402"/>
        <v>0</v>
      </c>
      <c r="CQ304" s="7">
        <f t="shared" si="402"/>
        <v>0</v>
      </c>
      <c r="CR304" s="7">
        <f t="shared" si="402"/>
        <v>0</v>
      </c>
      <c r="CS304" s="7">
        <f t="shared" si="402"/>
        <v>0</v>
      </c>
      <c r="CT304" s="7">
        <f t="shared" si="402"/>
        <v>0</v>
      </c>
      <c r="CU304" s="7">
        <f t="shared" si="402"/>
        <v>0</v>
      </c>
      <c r="CV304" s="7">
        <f t="shared" si="402"/>
        <v>0</v>
      </c>
      <c r="CW304" s="7">
        <f t="shared" si="402"/>
        <v>0</v>
      </c>
      <c r="CX304" s="7">
        <f t="shared" si="402"/>
        <v>0</v>
      </c>
      <c r="CY304" s="7">
        <f t="shared" si="402"/>
        <v>0</v>
      </c>
      <c r="CZ304" s="7">
        <f t="shared" si="402"/>
        <v>0</v>
      </c>
      <c r="DA304" s="7">
        <f t="shared" si="402"/>
        <v>0</v>
      </c>
      <c r="DB304" s="7">
        <f t="shared" si="402"/>
        <v>0</v>
      </c>
      <c r="DC304" s="7">
        <f t="shared" si="402"/>
        <v>0</v>
      </c>
      <c r="DD304" s="7">
        <f t="shared" si="402"/>
        <v>0</v>
      </c>
      <c r="DE304" s="7">
        <f t="shared" si="402"/>
        <v>0</v>
      </c>
      <c r="DF304" s="7">
        <f t="shared" si="402"/>
        <v>-7984211.9651999995</v>
      </c>
      <c r="DG304" s="7">
        <f t="shared" si="402"/>
        <v>0</v>
      </c>
      <c r="DH304" s="7">
        <f t="shared" si="402"/>
        <v>0</v>
      </c>
      <c r="DI304" s="7">
        <f t="shared" si="402"/>
        <v>-236443.59</v>
      </c>
      <c r="DJ304" s="7">
        <f t="shared" si="402"/>
        <v>0</v>
      </c>
      <c r="DK304" s="7">
        <f t="shared" si="402"/>
        <v>0</v>
      </c>
      <c r="DL304" s="7">
        <f t="shared" si="402"/>
        <v>0</v>
      </c>
      <c r="DM304" s="7">
        <f t="shared" si="402"/>
        <v>0</v>
      </c>
      <c r="DN304" s="7">
        <f t="shared" si="402"/>
        <v>0</v>
      </c>
      <c r="DO304" s="7">
        <f t="shared" si="402"/>
        <v>0</v>
      </c>
      <c r="DP304" s="7">
        <f t="shared" si="402"/>
        <v>0</v>
      </c>
      <c r="DQ304" s="7">
        <f t="shared" si="402"/>
        <v>0</v>
      </c>
      <c r="DR304" s="7">
        <f t="shared" si="402"/>
        <v>0</v>
      </c>
      <c r="DS304" s="7">
        <f t="shared" si="402"/>
        <v>0</v>
      </c>
      <c r="DT304" s="7">
        <f t="shared" si="402"/>
        <v>0</v>
      </c>
      <c r="DU304" s="7">
        <f t="shared" si="402"/>
        <v>0</v>
      </c>
      <c r="DV304" s="7">
        <f t="shared" si="402"/>
        <v>0</v>
      </c>
      <c r="DW304" s="7">
        <f t="shared" si="402"/>
        <v>0</v>
      </c>
      <c r="DX304" s="7">
        <f t="shared" si="402"/>
        <v>0</v>
      </c>
      <c r="DY304" s="7">
        <f t="shared" si="402"/>
        <v>0</v>
      </c>
      <c r="DZ304" s="7">
        <f t="shared" si="402"/>
        <v>0</v>
      </c>
      <c r="EA304" s="7">
        <f t="shared" ref="EA304:FX304" si="403">((EA301*(EA95+EA96+EA97)+(EA302*(EA102+EA100)))*-1)</f>
        <v>0</v>
      </c>
      <c r="EB304" s="7">
        <f t="shared" si="403"/>
        <v>0</v>
      </c>
      <c r="EC304" s="7">
        <f t="shared" si="403"/>
        <v>0</v>
      </c>
      <c r="ED304" s="7">
        <f t="shared" si="403"/>
        <v>0</v>
      </c>
      <c r="EE304" s="7">
        <f t="shared" si="403"/>
        <v>0</v>
      </c>
      <c r="EF304" s="7">
        <f t="shared" si="403"/>
        <v>0</v>
      </c>
      <c r="EG304" s="7">
        <f t="shared" si="403"/>
        <v>0</v>
      </c>
      <c r="EH304" s="7">
        <f t="shared" si="403"/>
        <v>0</v>
      </c>
      <c r="EI304" s="7">
        <f t="shared" si="403"/>
        <v>0</v>
      </c>
      <c r="EJ304" s="7">
        <f t="shared" si="403"/>
        <v>0</v>
      </c>
      <c r="EK304" s="7">
        <f t="shared" si="403"/>
        <v>0</v>
      </c>
      <c r="EL304" s="7">
        <f t="shared" si="403"/>
        <v>0</v>
      </c>
      <c r="EM304" s="7">
        <f t="shared" si="403"/>
        <v>0</v>
      </c>
      <c r="EN304" s="7">
        <f t="shared" si="403"/>
        <v>0</v>
      </c>
      <c r="EO304" s="7">
        <f t="shared" si="403"/>
        <v>0</v>
      </c>
      <c r="EP304" s="7">
        <f t="shared" si="403"/>
        <v>0</v>
      </c>
      <c r="EQ304" s="7">
        <f t="shared" si="403"/>
        <v>-1124297.98</v>
      </c>
      <c r="ER304" s="7">
        <f t="shared" si="403"/>
        <v>0</v>
      </c>
      <c r="ES304" s="7">
        <f t="shared" si="403"/>
        <v>0</v>
      </c>
      <c r="ET304" s="7">
        <f t="shared" si="403"/>
        <v>0</v>
      </c>
      <c r="EU304" s="7">
        <f t="shared" si="403"/>
        <v>0</v>
      </c>
      <c r="EV304" s="7">
        <f t="shared" si="403"/>
        <v>0</v>
      </c>
      <c r="EW304" s="7">
        <f t="shared" si="403"/>
        <v>0</v>
      </c>
      <c r="EX304" s="7">
        <f t="shared" si="403"/>
        <v>0</v>
      </c>
      <c r="EY304" s="7">
        <f t="shared" si="403"/>
        <v>0</v>
      </c>
      <c r="EZ304" s="7">
        <f t="shared" si="403"/>
        <v>0</v>
      </c>
      <c r="FA304" s="7">
        <f t="shared" si="403"/>
        <v>0</v>
      </c>
      <c r="FB304" s="7">
        <f t="shared" si="403"/>
        <v>0</v>
      </c>
      <c r="FC304" s="7">
        <f t="shared" si="403"/>
        <v>0</v>
      </c>
      <c r="FD304" s="7">
        <f t="shared" si="403"/>
        <v>0</v>
      </c>
      <c r="FE304" s="7">
        <f t="shared" si="403"/>
        <v>0</v>
      </c>
      <c r="FF304" s="7">
        <f t="shared" si="403"/>
        <v>0</v>
      </c>
      <c r="FG304" s="7">
        <f t="shared" si="403"/>
        <v>0</v>
      </c>
      <c r="FH304" s="7">
        <f t="shared" si="403"/>
        <v>0</v>
      </c>
      <c r="FI304" s="7">
        <f t="shared" si="403"/>
        <v>0</v>
      </c>
      <c r="FJ304" s="7">
        <f t="shared" si="403"/>
        <v>0</v>
      </c>
      <c r="FK304" s="7">
        <f t="shared" si="403"/>
        <v>0</v>
      </c>
      <c r="FL304" s="7">
        <f t="shared" si="403"/>
        <v>0</v>
      </c>
      <c r="FM304" s="7">
        <f t="shared" si="403"/>
        <v>0</v>
      </c>
      <c r="FN304" s="7">
        <f t="shared" si="403"/>
        <v>0</v>
      </c>
      <c r="FO304" s="7">
        <f t="shared" si="403"/>
        <v>0</v>
      </c>
      <c r="FP304" s="7">
        <f t="shared" si="403"/>
        <v>0</v>
      </c>
      <c r="FQ304" s="7">
        <f t="shared" si="403"/>
        <v>0</v>
      </c>
      <c r="FR304" s="7">
        <f t="shared" si="403"/>
        <v>0</v>
      </c>
      <c r="FS304" s="7">
        <f t="shared" si="403"/>
        <v>0</v>
      </c>
      <c r="FT304" s="7">
        <f t="shared" si="403"/>
        <v>0</v>
      </c>
      <c r="FU304" s="7">
        <f t="shared" si="403"/>
        <v>0</v>
      </c>
      <c r="FV304" s="7">
        <f t="shared" si="403"/>
        <v>0</v>
      </c>
      <c r="FW304" s="7">
        <f t="shared" si="403"/>
        <v>0</v>
      </c>
      <c r="FX304" s="7">
        <f t="shared" si="403"/>
        <v>0</v>
      </c>
      <c r="FY304" s="7">
        <f>SUM(C304:FX304)</f>
        <v>-181533725.15779996</v>
      </c>
      <c r="FZ304" s="7"/>
      <c r="GA304" s="7"/>
      <c r="GB304" s="7"/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</row>
    <row r="305" spans="1:195" x14ac:dyDescent="0.2">
      <c r="A305" s="6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</row>
    <row r="306" spans="1:195" x14ac:dyDescent="0.2">
      <c r="A306" s="6" t="s">
        <v>878</v>
      </c>
      <c r="B306" s="7" t="s">
        <v>879</v>
      </c>
      <c r="C306" s="7">
        <f t="shared" ref="C306:BN306" si="404">C292+C304</f>
        <v>78222711.831579641</v>
      </c>
      <c r="D306" s="7">
        <f t="shared" si="404"/>
        <v>326654622.9822799</v>
      </c>
      <c r="E306" s="7">
        <f t="shared" si="404"/>
        <v>59681850.047604077</v>
      </c>
      <c r="F306" s="7">
        <f t="shared" si="404"/>
        <v>172928225.21646076</v>
      </c>
      <c r="G306" s="7">
        <f t="shared" si="404"/>
        <v>11322983.370434836</v>
      </c>
      <c r="H306" s="7">
        <f t="shared" si="404"/>
        <v>10261142.860634176</v>
      </c>
      <c r="I306" s="7">
        <f t="shared" si="404"/>
        <v>81567086.327237874</v>
      </c>
      <c r="J306" s="7">
        <f t="shared" si="404"/>
        <v>20363516.961874962</v>
      </c>
      <c r="K306" s="7">
        <f t="shared" si="404"/>
        <v>3309907.3194159884</v>
      </c>
      <c r="L306" s="7">
        <f t="shared" si="404"/>
        <v>22836845.794570267</v>
      </c>
      <c r="M306" s="7">
        <f t="shared" si="404"/>
        <v>13119948.405454947</v>
      </c>
      <c r="N306" s="7">
        <f t="shared" si="404"/>
        <v>483098595.64775157</v>
      </c>
      <c r="O306" s="7">
        <f t="shared" si="404"/>
        <v>122897601.27089176</v>
      </c>
      <c r="P306" s="7">
        <f t="shared" si="404"/>
        <v>3574249.9205916035</v>
      </c>
      <c r="Q306" s="7">
        <f t="shared" si="404"/>
        <v>368876446.59260929</v>
      </c>
      <c r="R306" s="7">
        <f t="shared" si="404"/>
        <v>41859934.090407908</v>
      </c>
      <c r="S306" s="7">
        <f t="shared" si="404"/>
        <v>15452640.766396865</v>
      </c>
      <c r="T306" s="7">
        <f t="shared" si="404"/>
        <v>2311517.4322944256</v>
      </c>
      <c r="U306" s="7">
        <f t="shared" si="404"/>
        <v>1110093.2323166784</v>
      </c>
      <c r="V306" s="7">
        <f t="shared" si="404"/>
        <v>3327808.9239372909</v>
      </c>
      <c r="W306" s="7">
        <f t="shared" si="404"/>
        <v>2334251.0499849534</v>
      </c>
      <c r="X306" s="7">
        <f t="shared" si="404"/>
        <v>905786.56420411135</v>
      </c>
      <c r="Y306" s="7">
        <f t="shared" si="404"/>
        <v>7467962.2089606375</v>
      </c>
      <c r="Z306" s="7">
        <f t="shared" si="404"/>
        <v>2959688.5884147254</v>
      </c>
      <c r="AA306" s="7">
        <f t="shared" si="404"/>
        <v>274021626.73306453</v>
      </c>
      <c r="AB306" s="7">
        <f t="shared" si="404"/>
        <v>262294437.63267961</v>
      </c>
      <c r="AC306" s="7">
        <f t="shared" si="404"/>
        <v>9111400.0324895177</v>
      </c>
      <c r="AD306" s="7">
        <f t="shared" si="404"/>
        <v>11420993.698574206</v>
      </c>
      <c r="AE306" s="7">
        <f t="shared" si="404"/>
        <v>1674913.3088982606</v>
      </c>
      <c r="AF306" s="7">
        <f t="shared" si="404"/>
        <v>2637598.0153089869</v>
      </c>
      <c r="AG306" s="7">
        <f t="shared" si="404"/>
        <v>6706157.0170276603</v>
      </c>
      <c r="AH306" s="7">
        <f t="shared" si="404"/>
        <v>9541737.4949529376</v>
      </c>
      <c r="AI306" s="7">
        <f t="shared" si="404"/>
        <v>3949348.2534840279</v>
      </c>
      <c r="AJ306" s="7">
        <f t="shared" si="404"/>
        <v>2571109.4550257106</v>
      </c>
      <c r="AK306" s="7">
        <f t="shared" si="404"/>
        <v>3035158.0433330247</v>
      </c>
      <c r="AL306" s="7">
        <f t="shared" si="404"/>
        <v>3411141.2557104179</v>
      </c>
      <c r="AM306" s="7">
        <f t="shared" si="404"/>
        <v>4483419.7180504315</v>
      </c>
      <c r="AN306" s="7">
        <f t="shared" si="404"/>
        <v>4025781.1441293648</v>
      </c>
      <c r="AO306" s="7">
        <f t="shared" si="404"/>
        <v>40484274.215018027</v>
      </c>
      <c r="AP306" s="7">
        <f t="shared" si="404"/>
        <v>837255299.58049369</v>
      </c>
      <c r="AQ306" s="7">
        <f t="shared" si="404"/>
        <v>3336574.3838871424</v>
      </c>
      <c r="AR306" s="7">
        <f t="shared" si="404"/>
        <v>554932668.42569292</v>
      </c>
      <c r="AS306" s="7">
        <f t="shared" si="404"/>
        <v>62408817.917060047</v>
      </c>
      <c r="AT306" s="7">
        <f t="shared" si="404"/>
        <v>19970824.617630843</v>
      </c>
      <c r="AU306" s="7">
        <f t="shared" si="404"/>
        <v>3499457.2383754556</v>
      </c>
      <c r="AV306" s="7">
        <f t="shared" si="404"/>
        <v>3900819.8174660271</v>
      </c>
      <c r="AW306" s="7">
        <f t="shared" si="404"/>
        <v>3412824.8107045046</v>
      </c>
      <c r="AX306" s="7">
        <f t="shared" si="404"/>
        <v>1430626.8284181855</v>
      </c>
      <c r="AY306" s="7">
        <f t="shared" si="404"/>
        <v>4718330.9423416248</v>
      </c>
      <c r="AZ306" s="7">
        <f t="shared" si="404"/>
        <v>119041979.83286683</v>
      </c>
      <c r="BA306" s="7">
        <f t="shared" si="404"/>
        <v>78454016.279263631</v>
      </c>
      <c r="BB306" s="7">
        <f t="shared" si="404"/>
        <v>70321924.614806622</v>
      </c>
      <c r="BC306" s="7">
        <f t="shared" si="404"/>
        <v>222497241.81868121</v>
      </c>
      <c r="BD306" s="7">
        <f t="shared" si="404"/>
        <v>31381531.313693348</v>
      </c>
      <c r="BE306" s="7">
        <f t="shared" si="404"/>
        <v>12483517.875268115</v>
      </c>
      <c r="BF306" s="7">
        <f t="shared" si="404"/>
        <v>217013403.0370039</v>
      </c>
      <c r="BG306" s="7">
        <f t="shared" si="404"/>
        <v>9617777.2281156648</v>
      </c>
      <c r="BH306" s="7">
        <f t="shared" si="404"/>
        <v>5822652.2427785872</v>
      </c>
      <c r="BI306" s="7">
        <f t="shared" si="404"/>
        <v>3549809.9928417797</v>
      </c>
      <c r="BJ306" s="7">
        <f t="shared" si="404"/>
        <v>54680434.172134966</v>
      </c>
      <c r="BK306" s="7">
        <f t="shared" si="404"/>
        <v>241810585.5551953</v>
      </c>
      <c r="BL306" s="7">
        <f t="shared" si="404"/>
        <v>2668622.6512507657</v>
      </c>
      <c r="BM306" s="7">
        <f t="shared" si="404"/>
        <v>3676473.9609098332</v>
      </c>
      <c r="BN306" s="7">
        <f t="shared" si="404"/>
        <v>30445953.919710319</v>
      </c>
      <c r="BO306" s="7">
        <f t="shared" ref="BO306:DZ306" si="405">BO292+BO304</f>
        <v>12166598.891643714</v>
      </c>
      <c r="BP306" s="7">
        <f t="shared" si="405"/>
        <v>2982768.2448935127</v>
      </c>
      <c r="BQ306" s="7">
        <f t="shared" si="405"/>
        <v>51553486.85223119</v>
      </c>
      <c r="BR306" s="7">
        <f t="shared" si="405"/>
        <v>41005646.61293824</v>
      </c>
      <c r="BS306" s="7">
        <f t="shared" si="405"/>
        <v>11852094.898668811</v>
      </c>
      <c r="BT306" s="7">
        <f t="shared" si="405"/>
        <v>4662102.8563772365</v>
      </c>
      <c r="BU306" s="7">
        <f t="shared" si="405"/>
        <v>4650486.155714158</v>
      </c>
      <c r="BV306" s="7">
        <f t="shared" si="405"/>
        <v>11755847.068442822</v>
      </c>
      <c r="BW306" s="7">
        <f t="shared" si="405"/>
        <v>18055569.553794272</v>
      </c>
      <c r="BX306" s="7">
        <f t="shared" si="405"/>
        <v>1429974.6357017271</v>
      </c>
      <c r="BY306" s="7">
        <f t="shared" si="405"/>
        <v>5155333.8045841735</v>
      </c>
      <c r="BZ306" s="7">
        <f t="shared" si="405"/>
        <v>2858978.6394693535</v>
      </c>
      <c r="CA306" s="7">
        <f t="shared" si="405"/>
        <v>2570454.7412850787</v>
      </c>
      <c r="CB306" s="7">
        <f t="shared" si="405"/>
        <v>709078936.47019768</v>
      </c>
      <c r="CC306" s="7">
        <f t="shared" si="405"/>
        <v>2686544.0100659668</v>
      </c>
      <c r="CD306" s="7">
        <f t="shared" si="405"/>
        <v>1459902.4850258478</v>
      </c>
      <c r="CE306" s="7">
        <f t="shared" si="405"/>
        <v>2247242.7075079223</v>
      </c>
      <c r="CF306" s="7">
        <f t="shared" si="405"/>
        <v>2182111.2766222716</v>
      </c>
      <c r="CG306" s="7">
        <f t="shared" si="405"/>
        <v>2937292.8349975063</v>
      </c>
      <c r="CH306" s="7">
        <f t="shared" si="405"/>
        <v>1862341.8706768199</v>
      </c>
      <c r="CI306" s="7">
        <f t="shared" si="405"/>
        <v>6785417.6784037119</v>
      </c>
      <c r="CJ306" s="7">
        <f t="shared" si="405"/>
        <v>9440859.8226455636</v>
      </c>
      <c r="CK306" s="7">
        <f t="shared" si="405"/>
        <v>49735940.489647619</v>
      </c>
      <c r="CL306" s="7">
        <f t="shared" si="405"/>
        <v>12848296.978927515</v>
      </c>
      <c r="CM306" s="7">
        <f t="shared" si="405"/>
        <v>7988717.0970603935</v>
      </c>
      <c r="CN306" s="7">
        <f t="shared" si="405"/>
        <v>251986305.89347035</v>
      </c>
      <c r="CO306" s="7">
        <f t="shared" si="405"/>
        <v>129229499.691247</v>
      </c>
      <c r="CP306" s="7">
        <f t="shared" si="405"/>
        <v>10449936.450926999</v>
      </c>
      <c r="CQ306" s="7">
        <f t="shared" si="405"/>
        <v>9019506.7917764541</v>
      </c>
      <c r="CR306" s="7">
        <f t="shared" si="405"/>
        <v>3027069.3466785187</v>
      </c>
      <c r="CS306" s="7">
        <f t="shared" si="405"/>
        <v>3893737.5174243841</v>
      </c>
      <c r="CT306" s="7">
        <f t="shared" si="405"/>
        <v>1843978.1285599745</v>
      </c>
      <c r="CU306" s="7">
        <f t="shared" si="405"/>
        <v>4253163.8376933644</v>
      </c>
      <c r="CV306" s="7">
        <f t="shared" si="405"/>
        <v>841659.77085848642</v>
      </c>
      <c r="CW306" s="7">
        <f t="shared" si="405"/>
        <v>2837882.7844382953</v>
      </c>
      <c r="CX306" s="7">
        <f t="shared" si="405"/>
        <v>4704590.5892368248</v>
      </c>
      <c r="CY306" s="7">
        <f t="shared" si="405"/>
        <v>917269.71643362986</v>
      </c>
      <c r="CZ306" s="7">
        <f t="shared" si="405"/>
        <v>18261446.424881175</v>
      </c>
      <c r="DA306" s="7">
        <f t="shared" si="405"/>
        <v>2867296.2225424959</v>
      </c>
      <c r="DB306" s="7">
        <f t="shared" si="405"/>
        <v>3669167.9105659681</v>
      </c>
      <c r="DC306" s="7">
        <f t="shared" si="405"/>
        <v>2384515.1076716729</v>
      </c>
      <c r="DD306" s="7">
        <f t="shared" si="405"/>
        <v>2521521.5868191319</v>
      </c>
      <c r="DE306" s="7">
        <f t="shared" si="405"/>
        <v>4058700.4143989384</v>
      </c>
      <c r="DF306" s="7">
        <f t="shared" si="405"/>
        <v>179018337.05498448</v>
      </c>
      <c r="DG306" s="7">
        <f t="shared" si="405"/>
        <v>1585628.3875243131</v>
      </c>
      <c r="DH306" s="7">
        <f t="shared" si="405"/>
        <v>17728006.918990195</v>
      </c>
      <c r="DI306" s="7">
        <f t="shared" si="405"/>
        <v>23375885.194344033</v>
      </c>
      <c r="DJ306" s="7">
        <f t="shared" si="405"/>
        <v>6444991.4801261099</v>
      </c>
      <c r="DK306" s="7">
        <f t="shared" si="405"/>
        <v>4742284.1995442454</v>
      </c>
      <c r="DL306" s="7">
        <f t="shared" si="405"/>
        <v>52935646.633335799</v>
      </c>
      <c r="DM306" s="7">
        <f t="shared" si="405"/>
        <v>3699962.0044911462</v>
      </c>
      <c r="DN306" s="7">
        <f t="shared" si="405"/>
        <v>13060860.847821539</v>
      </c>
      <c r="DO306" s="7">
        <f t="shared" si="405"/>
        <v>28992401.828730371</v>
      </c>
      <c r="DP306" s="7">
        <f t="shared" si="405"/>
        <v>3042484.0643273401</v>
      </c>
      <c r="DQ306" s="7">
        <f t="shared" si="405"/>
        <v>7564866.7095430372</v>
      </c>
      <c r="DR306" s="7">
        <f t="shared" si="405"/>
        <v>13710010.104880396</v>
      </c>
      <c r="DS306" s="7">
        <f t="shared" si="405"/>
        <v>7878587.2660355438</v>
      </c>
      <c r="DT306" s="7">
        <f t="shared" si="405"/>
        <v>2613664.6723159775</v>
      </c>
      <c r="DU306" s="7">
        <f t="shared" si="405"/>
        <v>4175509.6989720035</v>
      </c>
      <c r="DV306" s="7">
        <f t="shared" si="405"/>
        <v>3055714.9918197286</v>
      </c>
      <c r="DW306" s="7">
        <f t="shared" si="405"/>
        <v>3817787.7791805756</v>
      </c>
      <c r="DX306" s="7">
        <f t="shared" si="405"/>
        <v>3005848.3246785975</v>
      </c>
      <c r="DY306" s="7">
        <f t="shared" si="405"/>
        <v>4063146.5979879079</v>
      </c>
      <c r="DZ306" s="7">
        <f t="shared" si="405"/>
        <v>7892456.5770522738</v>
      </c>
      <c r="EA306" s="7">
        <f t="shared" ref="EA306:FX306" si="406">EA292+EA304</f>
        <v>6153515.0299213286</v>
      </c>
      <c r="EB306" s="7">
        <f t="shared" si="406"/>
        <v>5850367.3383886963</v>
      </c>
      <c r="EC306" s="7">
        <f t="shared" si="406"/>
        <v>3544942.5066047977</v>
      </c>
      <c r="ED306" s="7">
        <f t="shared" si="406"/>
        <v>19184590.842556827</v>
      </c>
      <c r="EE306" s="7">
        <f t="shared" si="406"/>
        <v>2747589.9613624257</v>
      </c>
      <c r="EF306" s="7">
        <f t="shared" si="406"/>
        <v>13978356.21473233</v>
      </c>
      <c r="EG306" s="7">
        <f t="shared" si="406"/>
        <v>3302994.0973165026</v>
      </c>
      <c r="EH306" s="7">
        <f t="shared" si="406"/>
        <v>3136687.842509212</v>
      </c>
      <c r="EI306" s="7">
        <f t="shared" si="406"/>
        <v>143984173.08195719</v>
      </c>
      <c r="EJ306" s="7">
        <f t="shared" si="406"/>
        <v>86258868.329249024</v>
      </c>
      <c r="EK306" s="7">
        <f t="shared" si="406"/>
        <v>6520751.0974013563</v>
      </c>
      <c r="EL306" s="7">
        <f t="shared" si="406"/>
        <v>4563404.5530271837</v>
      </c>
      <c r="EM306" s="7">
        <f t="shared" si="406"/>
        <v>4330047.333189331</v>
      </c>
      <c r="EN306" s="7">
        <f t="shared" si="406"/>
        <v>10089425.133369975</v>
      </c>
      <c r="EO306" s="7">
        <f t="shared" si="406"/>
        <v>3895073.632016025</v>
      </c>
      <c r="EP306" s="7">
        <f t="shared" si="406"/>
        <v>4518682.4966460103</v>
      </c>
      <c r="EQ306" s="7">
        <f t="shared" si="406"/>
        <v>23295995.591438785</v>
      </c>
      <c r="ER306" s="7">
        <f t="shared" si="406"/>
        <v>3931894.4788054023</v>
      </c>
      <c r="ES306" s="7">
        <f t="shared" si="406"/>
        <v>2481546.4966685465</v>
      </c>
      <c r="ET306" s="7">
        <f t="shared" si="406"/>
        <v>3523448.3297542948</v>
      </c>
      <c r="EU306" s="7">
        <f t="shared" si="406"/>
        <v>6478528.0250459742</v>
      </c>
      <c r="EV306" s="7">
        <f t="shared" si="406"/>
        <v>1585497.980964164</v>
      </c>
      <c r="EW306" s="7">
        <f t="shared" si="406"/>
        <v>10911435.355121771</v>
      </c>
      <c r="EX306" s="7">
        <f t="shared" si="406"/>
        <v>2983153.9992193151</v>
      </c>
      <c r="EY306" s="7">
        <f t="shared" si="406"/>
        <v>6950154.6803241335</v>
      </c>
      <c r="EZ306" s="7">
        <f t="shared" si="406"/>
        <v>2263720.2532025101</v>
      </c>
      <c r="FA306" s="7">
        <f t="shared" si="406"/>
        <v>33391700.444865927</v>
      </c>
      <c r="FB306" s="7">
        <f t="shared" si="406"/>
        <v>3986190.1785600004</v>
      </c>
      <c r="FC306" s="7">
        <f t="shared" si="406"/>
        <v>18268141.465507958</v>
      </c>
      <c r="FD306" s="7">
        <f t="shared" si="406"/>
        <v>4388068.0742909638</v>
      </c>
      <c r="FE306" s="7">
        <f t="shared" si="406"/>
        <v>1754114.124170606</v>
      </c>
      <c r="FF306" s="7">
        <f t="shared" si="406"/>
        <v>3059028.5676714368</v>
      </c>
      <c r="FG306" s="7">
        <f t="shared" si="406"/>
        <v>2142247.3090782678</v>
      </c>
      <c r="FH306" s="7">
        <f t="shared" si="406"/>
        <v>1458036.5884922724</v>
      </c>
      <c r="FI306" s="7">
        <f t="shared" si="406"/>
        <v>16616596.348067887</v>
      </c>
      <c r="FJ306" s="7">
        <f t="shared" si="406"/>
        <v>17607233.954160035</v>
      </c>
      <c r="FK306" s="7">
        <f t="shared" si="406"/>
        <v>22259361.560001854</v>
      </c>
      <c r="FL306" s="7">
        <f t="shared" si="406"/>
        <v>67615261.35496591</v>
      </c>
      <c r="FM306" s="7">
        <f t="shared" si="406"/>
        <v>32123431.646381207</v>
      </c>
      <c r="FN306" s="7">
        <f t="shared" si="406"/>
        <v>205105788.3190614</v>
      </c>
      <c r="FO306" s="7">
        <f t="shared" si="406"/>
        <v>10393564.085963622</v>
      </c>
      <c r="FP306" s="7">
        <f t="shared" si="406"/>
        <v>21487600.439114254</v>
      </c>
      <c r="FQ306" s="7">
        <f t="shared" si="406"/>
        <v>9396445.519349711</v>
      </c>
      <c r="FR306" s="7">
        <f t="shared" si="406"/>
        <v>2727662.6574767167</v>
      </c>
      <c r="FS306" s="7">
        <f t="shared" si="406"/>
        <v>2874798.3953975453</v>
      </c>
      <c r="FT306" s="7">
        <f t="shared" si="406"/>
        <v>1373269.73</v>
      </c>
      <c r="FU306" s="7">
        <f t="shared" si="406"/>
        <v>8673066.6715188809</v>
      </c>
      <c r="FV306" s="7">
        <f t="shared" si="406"/>
        <v>7045630.8137623882</v>
      </c>
      <c r="FW306" s="7">
        <f t="shared" si="406"/>
        <v>2863660.0872918461</v>
      </c>
      <c r="FX306" s="7">
        <f t="shared" si="406"/>
        <v>1126441.0957752266</v>
      </c>
      <c r="FY306" s="7">
        <f>-(FY292+FY304)</f>
        <v>181533725.15779996</v>
      </c>
      <c r="FZ306" s="7">
        <f>SUM(C306:FY306)</f>
        <v>7989006867.9500008</v>
      </c>
      <c r="GA306" s="7"/>
      <c r="GB306" s="7"/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</row>
    <row r="307" spans="1:195" x14ac:dyDescent="0.2">
      <c r="A307" s="6" t="s">
        <v>880</v>
      </c>
      <c r="B307" s="7" t="s">
        <v>881</v>
      </c>
      <c r="C307" s="7">
        <f t="shared" ref="C307:BN308" si="407">C293</f>
        <v>25822820.789999999</v>
      </c>
      <c r="D307" s="7">
        <f t="shared" si="407"/>
        <v>90049115.204999998</v>
      </c>
      <c r="E307" s="7">
        <f t="shared" si="407"/>
        <v>25309451.099920001</v>
      </c>
      <c r="F307" s="7">
        <f t="shared" si="407"/>
        <v>59548734.251999997</v>
      </c>
      <c r="G307" s="7">
        <f t="shared" si="407"/>
        <v>5676333.8931299997</v>
      </c>
      <c r="H307" s="7">
        <f t="shared" si="407"/>
        <v>3186781.0830000001</v>
      </c>
      <c r="I307" s="7">
        <f t="shared" si="407"/>
        <v>24957341.460000001</v>
      </c>
      <c r="J307" s="7">
        <f t="shared" si="407"/>
        <v>4158759.4827029998</v>
      </c>
      <c r="K307" s="7">
        <f t="shared" si="407"/>
        <v>1196066.682</v>
      </c>
      <c r="L307" s="7">
        <f t="shared" si="407"/>
        <v>16591213.302724998</v>
      </c>
      <c r="M307" s="7">
        <f t="shared" si="407"/>
        <v>5948955.0929259993</v>
      </c>
      <c r="N307" s="7">
        <f t="shared" si="407"/>
        <v>142096916.92359602</v>
      </c>
      <c r="O307" s="7">
        <f t="shared" si="407"/>
        <v>54789131.783955</v>
      </c>
      <c r="P307" s="7">
        <f t="shared" si="407"/>
        <v>1446620.4450000001</v>
      </c>
      <c r="Q307" s="7">
        <f t="shared" si="407"/>
        <v>100413083.808</v>
      </c>
      <c r="R307" s="7">
        <f t="shared" si="407"/>
        <v>1707806.947287</v>
      </c>
      <c r="S307" s="7">
        <f t="shared" si="407"/>
        <v>8022306.8777399994</v>
      </c>
      <c r="T307" s="7">
        <f t="shared" si="407"/>
        <v>605159.12712600001</v>
      </c>
      <c r="U307" s="7">
        <f t="shared" si="407"/>
        <v>548845.46446799999</v>
      </c>
      <c r="V307" s="7">
        <f t="shared" si="407"/>
        <v>897268.91399999999</v>
      </c>
      <c r="W307" s="7">
        <f t="shared" si="407"/>
        <v>205988.535</v>
      </c>
      <c r="X307" s="7">
        <f t="shared" si="407"/>
        <v>206627.54708800002</v>
      </c>
      <c r="Y307" s="7">
        <f t="shared" si="407"/>
        <v>1476843.5936400001</v>
      </c>
      <c r="Z307" s="7">
        <f t="shared" si="407"/>
        <v>536971.53054999991</v>
      </c>
      <c r="AA307" s="7">
        <f t="shared" si="407"/>
        <v>106894458.82534501</v>
      </c>
      <c r="AB307" s="7">
        <f t="shared" si="407"/>
        <v>184646378.94725302</v>
      </c>
      <c r="AC307" s="7">
        <f t="shared" si="407"/>
        <v>4822226.7209200002</v>
      </c>
      <c r="AD307" s="7">
        <f t="shared" si="407"/>
        <v>5467089.2057902962</v>
      </c>
      <c r="AE307" s="7">
        <f t="shared" si="407"/>
        <v>362189.94723600004</v>
      </c>
      <c r="AF307" s="7">
        <f t="shared" si="407"/>
        <v>598616.67802800005</v>
      </c>
      <c r="AG307" s="7">
        <f t="shared" si="407"/>
        <v>4218081.9703000002</v>
      </c>
      <c r="AH307" s="7">
        <f t="shared" si="407"/>
        <v>685972.27752899996</v>
      </c>
      <c r="AI307" s="7">
        <f t="shared" si="407"/>
        <v>278931.27600000001</v>
      </c>
      <c r="AJ307" s="7">
        <f t="shared" si="407"/>
        <v>638656.90847999998</v>
      </c>
      <c r="AK307" s="7">
        <f t="shared" si="407"/>
        <v>958512.82175999996</v>
      </c>
      <c r="AL307" s="7">
        <f t="shared" si="407"/>
        <v>1844325.639</v>
      </c>
      <c r="AM307" s="7">
        <f t="shared" si="407"/>
        <v>945186.7497660002</v>
      </c>
      <c r="AN307" s="7">
        <f t="shared" si="407"/>
        <v>2872077.5857839999</v>
      </c>
      <c r="AO307" s="7">
        <f t="shared" si="407"/>
        <v>10108267.159352001</v>
      </c>
      <c r="AP307" s="7">
        <f t="shared" si="407"/>
        <v>600839423.53681505</v>
      </c>
      <c r="AQ307" s="7">
        <f t="shared" si="407"/>
        <v>1953310.1384059996</v>
      </c>
      <c r="AR307" s="7">
        <f t="shared" si="407"/>
        <v>214640571.40228</v>
      </c>
      <c r="AS307" s="7">
        <f t="shared" si="407"/>
        <v>39583781.044500001</v>
      </c>
      <c r="AT307" s="7">
        <f t="shared" si="407"/>
        <v>7426675.5389999999</v>
      </c>
      <c r="AU307" s="7">
        <f t="shared" si="407"/>
        <v>1068916.6061839999</v>
      </c>
      <c r="AV307" s="7">
        <f t="shared" si="407"/>
        <v>1114480.6879189999</v>
      </c>
      <c r="AW307" s="7">
        <f t="shared" si="407"/>
        <v>602651.73475599999</v>
      </c>
      <c r="AX307" s="7">
        <f t="shared" si="407"/>
        <v>438424.22091599996</v>
      </c>
      <c r="AY307" s="7">
        <f t="shared" si="407"/>
        <v>1414648.8</v>
      </c>
      <c r="AZ307" s="7">
        <f t="shared" si="407"/>
        <v>13043735.395200001</v>
      </c>
      <c r="BA307" s="7">
        <f t="shared" si="407"/>
        <v>14365041.309319999</v>
      </c>
      <c r="BB307" s="7">
        <f t="shared" si="407"/>
        <v>4211597.2739599999</v>
      </c>
      <c r="BC307" s="7">
        <f t="shared" si="407"/>
        <v>72738486.730049998</v>
      </c>
      <c r="BD307" s="7">
        <f t="shared" si="407"/>
        <v>12796489.890000001</v>
      </c>
      <c r="BE307" s="7">
        <f t="shared" si="407"/>
        <v>3595044.7291200003</v>
      </c>
      <c r="BF307" s="7">
        <f t="shared" si="407"/>
        <v>59115508.019999996</v>
      </c>
      <c r="BG307" s="7">
        <f t="shared" si="407"/>
        <v>1234251</v>
      </c>
      <c r="BH307" s="7">
        <f t="shared" si="407"/>
        <v>1367228.31975</v>
      </c>
      <c r="BI307" s="7">
        <f t="shared" si="407"/>
        <v>421904.22553</v>
      </c>
      <c r="BJ307" s="7">
        <f t="shared" si="407"/>
        <v>16820604.136840001</v>
      </c>
      <c r="BK307" s="7">
        <f t="shared" si="407"/>
        <v>32802696.9221</v>
      </c>
      <c r="BL307" s="7">
        <f t="shared" si="407"/>
        <v>163199.12400000001</v>
      </c>
      <c r="BM307" s="7">
        <f t="shared" si="407"/>
        <v>763057.38308399997</v>
      </c>
      <c r="BN307" s="7">
        <f t="shared" si="407"/>
        <v>8552209.9859999996</v>
      </c>
      <c r="BO307" s="7">
        <f t="shared" ref="BO307:DZ308" si="408">BO293</f>
        <v>2792701.8158489997</v>
      </c>
      <c r="BP307" s="7">
        <f t="shared" si="408"/>
        <v>1752985.8732880002</v>
      </c>
      <c r="BQ307" s="7">
        <f t="shared" si="408"/>
        <v>28860404.322860003</v>
      </c>
      <c r="BR307" s="7">
        <f t="shared" si="408"/>
        <v>3800916.5220000003</v>
      </c>
      <c r="BS307" s="7">
        <f t="shared" si="408"/>
        <v>1634732.0105399999</v>
      </c>
      <c r="BT307" s="7">
        <f t="shared" si="408"/>
        <v>1935550.5554000002</v>
      </c>
      <c r="BU307" s="7">
        <f t="shared" si="408"/>
        <v>1700747.7917850001</v>
      </c>
      <c r="BV307" s="7">
        <f t="shared" si="408"/>
        <v>10606439.598125</v>
      </c>
      <c r="BW307" s="7">
        <f t="shared" si="408"/>
        <v>12098208.673152</v>
      </c>
      <c r="BX307" s="7">
        <f t="shared" si="408"/>
        <v>1013080.8033199999</v>
      </c>
      <c r="BY307" s="7">
        <f t="shared" si="408"/>
        <v>2721293.7457579998</v>
      </c>
      <c r="BZ307" s="7">
        <f t="shared" si="408"/>
        <v>921612.41099999996</v>
      </c>
      <c r="CA307" s="7">
        <f t="shared" si="408"/>
        <v>1888936.524894</v>
      </c>
      <c r="CB307" s="7">
        <f t="shared" si="408"/>
        <v>317328806.898</v>
      </c>
      <c r="CC307" s="7">
        <f t="shared" si="408"/>
        <v>494598.50418000005</v>
      </c>
      <c r="CD307" s="7">
        <f t="shared" si="408"/>
        <v>343303.70400000003</v>
      </c>
      <c r="CE307" s="7">
        <f t="shared" si="408"/>
        <v>1106606.6100000001</v>
      </c>
      <c r="CF307" s="7">
        <f t="shared" si="408"/>
        <v>791032.37974200002</v>
      </c>
      <c r="CG307" s="7">
        <f t="shared" si="408"/>
        <v>698148.61199999996</v>
      </c>
      <c r="CH307" s="7">
        <f t="shared" si="408"/>
        <v>452840.02878400002</v>
      </c>
      <c r="CI307" s="7">
        <f t="shared" si="408"/>
        <v>2779273.5217599999</v>
      </c>
      <c r="CJ307" s="7">
        <f t="shared" si="408"/>
        <v>5473333.9760093531</v>
      </c>
      <c r="CK307" s="7">
        <f t="shared" si="408"/>
        <v>10286848.39061</v>
      </c>
      <c r="CL307" s="7">
        <f t="shared" si="408"/>
        <v>1877624.4529899999</v>
      </c>
      <c r="CM307" s="7">
        <f t="shared" si="408"/>
        <v>594068.11849999998</v>
      </c>
      <c r="CN307" s="7">
        <f t="shared" si="408"/>
        <v>106510970.30400001</v>
      </c>
      <c r="CO307" s="7">
        <f t="shared" si="408"/>
        <v>57384061.849919997</v>
      </c>
      <c r="CP307" s="7">
        <f t="shared" si="408"/>
        <v>9772420.5909269992</v>
      </c>
      <c r="CQ307" s="7">
        <f t="shared" si="408"/>
        <v>1825478.8488479999</v>
      </c>
      <c r="CR307" s="7">
        <f t="shared" si="408"/>
        <v>219418.93247999996</v>
      </c>
      <c r="CS307" s="7">
        <f t="shared" si="408"/>
        <v>1285532.9699940002</v>
      </c>
      <c r="CT307" s="7">
        <f t="shared" si="408"/>
        <v>438261.27295999997</v>
      </c>
      <c r="CU307" s="7">
        <f t="shared" si="408"/>
        <v>391256.77711199998</v>
      </c>
      <c r="CV307" s="7">
        <f t="shared" si="408"/>
        <v>296531.71178399998</v>
      </c>
      <c r="CW307" s="7">
        <f t="shared" si="408"/>
        <v>1181707.2632250001</v>
      </c>
      <c r="CX307" s="7">
        <f t="shared" si="408"/>
        <v>2045913.46056</v>
      </c>
      <c r="CY307" s="7">
        <f t="shared" si="408"/>
        <v>184191.35399999999</v>
      </c>
      <c r="CZ307" s="7">
        <f t="shared" si="408"/>
        <v>6205581.7199999997</v>
      </c>
      <c r="DA307" s="7">
        <f t="shared" si="408"/>
        <v>1281562.02</v>
      </c>
      <c r="DB307" s="7">
        <f t="shared" si="408"/>
        <v>738962.46</v>
      </c>
      <c r="DC307" s="7">
        <f t="shared" si="408"/>
        <v>1090727.03678</v>
      </c>
      <c r="DD307" s="7">
        <f t="shared" si="408"/>
        <v>812847.40250000008</v>
      </c>
      <c r="DE307" s="7">
        <f t="shared" si="408"/>
        <v>1655324.8529999999</v>
      </c>
      <c r="DF307" s="7">
        <f t="shared" si="408"/>
        <v>53172056.942018002</v>
      </c>
      <c r="DG307" s="7">
        <f t="shared" si="408"/>
        <v>1039115.271084</v>
      </c>
      <c r="DH307" s="7">
        <f t="shared" si="408"/>
        <v>9178828.7692199983</v>
      </c>
      <c r="DI307" s="7">
        <f t="shared" si="408"/>
        <v>9405118.4251499996</v>
      </c>
      <c r="DJ307" s="7">
        <f t="shared" si="408"/>
        <v>1430946.8764</v>
      </c>
      <c r="DK307" s="7">
        <f t="shared" si="408"/>
        <v>878645.20012000017</v>
      </c>
      <c r="DL307" s="7">
        <f t="shared" si="408"/>
        <v>14817865.182833999</v>
      </c>
      <c r="DM307" s="7">
        <f t="shared" si="408"/>
        <v>540546.36530000006</v>
      </c>
      <c r="DN307" s="7">
        <f t="shared" si="408"/>
        <v>7209323.5410000002</v>
      </c>
      <c r="DO307" s="7">
        <f t="shared" si="408"/>
        <v>8378069.7599999998</v>
      </c>
      <c r="DP307" s="7">
        <f t="shared" si="408"/>
        <v>850097.97</v>
      </c>
      <c r="DQ307" s="7">
        <f t="shared" si="408"/>
        <v>5652296.9713500002</v>
      </c>
      <c r="DR307" s="7">
        <f t="shared" si="408"/>
        <v>2034715.1073550002</v>
      </c>
      <c r="DS307" s="7">
        <f t="shared" si="408"/>
        <v>1065760.5314160001</v>
      </c>
      <c r="DT307" s="7">
        <f t="shared" si="408"/>
        <v>256786.99160099999</v>
      </c>
      <c r="DU307" s="7">
        <f t="shared" si="408"/>
        <v>747719.07299999997</v>
      </c>
      <c r="DV307" s="7">
        <f t="shared" si="408"/>
        <v>231852.13199999998</v>
      </c>
      <c r="DW307" s="7">
        <f t="shared" si="408"/>
        <v>446444.83146900003</v>
      </c>
      <c r="DX307" s="7">
        <f t="shared" si="408"/>
        <v>1413039.7359800001</v>
      </c>
      <c r="DY307" s="7">
        <f t="shared" si="408"/>
        <v>1771134.6208000001</v>
      </c>
      <c r="DZ307" s="7">
        <f t="shared" si="408"/>
        <v>3387154.9035239997</v>
      </c>
      <c r="EA307" s="7">
        <f t="shared" ref="EA307:FY308" si="409">EA293</f>
        <v>4730253.105277</v>
      </c>
      <c r="EB307" s="7">
        <f t="shared" si="409"/>
        <v>2165947.83</v>
      </c>
      <c r="EC307" s="7">
        <f t="shared" si="409"/>
        <v>968715.45</v>
      </c>
      <c r="ED307" s="7">
        <f t="shared" si="409"/>
        <v>14149116.5646</v>
      </c>
      <c r="EE307" s="7">
        <f t="shared" si="409"/>
        <v>450463.03200000001</v>
      </c>
      <c r="EF307" s="7">
        <f t="shared" si="409"/>
        <v>1951702.6395599998</v>
      </c>
      <c r="EG307" s="7">
        <f t="shared" si="409"/>
        <v>751707.24300000002</v>
      </c>
      <c r="EH307" s="7">
        <f t="shared" si="409"/>
        <v>367274.63818299997</v>
      </c>
      <c r="EI307" s="7">
        <f t="shared" si="409"/>
        <v>32530725.737999998</v>
      </c>
      <c r="EJ307" s="7">
        <f t="shared" si="409"/>
        <v>22812712.101</v>
      </c>
      <c r="EK307" s="7">
        <f t="shared" si="409"/>
        <v>2749192.1063200003</v>
      </c>
      <c r="EL307" s="7">
        <f t="shared" si="409"/>
        <v>708014.90256000008</v>
      </c>
      <c r="EM307" s="7">
        <f t="shared" si="409"/>
        <v>1709360.857328</v>
      </c>
      <c r="EN307" s="7">
        <f t="shared" si="409"/>
        <v>1772890.794</v>
      </c>
      <c r="EO307" s="7">
        <f t="shared" si="409"/>
        <v>1252270.233</v>
      </c>
      <c r="EP307" s="7">
        <f t="shared" si="409"/>
        <v>2864874.4925999995</v>
      </c>
      <c r="EQ307" s="7">
        <f t="shared" si="409"/>
        <v>9325381.2797599994</v>
      </c>
      <c r="ER307" s="7">
        <f t="shared" si="409"/>
        <v>2060290.3863299999</v>
      </c>
      <c r="ES307" s="7">
        <f t="shared" si="409"/>
        <v>618433.48038600001</v>
      </c>
      <c r="ET307" s="7">
        <f t="shared" si="409"/>
        <v>865549.53</v>
      </c>
      <c r="EU307" s="7">
        <f t="shared" si="409"/>
        <v>1062057.879</v>
      </c>
      <c r="EV307" s="7">
        <f t="shared" si="409"/>
        <v>644100.86112999998</v>
      </c>
      <c r="EW307" s="7">
        <f t="shared" si="409"/>
        <v>6423156.2595389998</v>
      </c>
      <c r="EX307" s="7">
        <f t="shared" si="409"/>
        <v>257199.98008000001</v>
      </c>
      <c r="EY307" s="7">
        <f t="shared" si="409"/>
        <v>870053.94</v>
      </c>
      <c r="EZ307" s="7">
        <f t="shared" si="409"/>
        <v>658687.27618000004</v>
      </c>
      <c r="FA307" s="7">
        <f t="shared" si="409"/>
        <v>26041758.848340001</v>
      </c>
      <c r="FB307" s="7">
        <f t="shared" si="409"/>
        <v>3598247.0085600005</v>
      </c>
      <c r="FC307" s="7">
        <f t="shared" si="409"/>
        <v>7866512.4985500006</v>
      </c>
      <c r="FD307" s="7">
        <f t="shared" si="409"/>
        <v>1211027.018628</v>
      </c>
      <c r="FE307" s="7">
        <f t="shared" si="409"/>
        <v>464896.53761799994</v>
      </c>
      <c r="FF307" s="7">
        <f t="shared" si="409"/>
        <v>542925.34199999995</v>
      </c>
      <c r="FG307" s="7">
        <f t="shared" si="409"/>
        <v>522425.511</v>
      </c>
      <c r="FH307" s="7">
        <f t="shared" si="409"/>
        <v>825322.11904799996</v>
      </c>
      <c r="FI307" s="7">
        <f t="shared" si="409"/>
        <v>7167358.3391999993</v>
      </c>
      <c r="FJ307" s="7">
        <f t="shared" si="409"/>
        <v>11065392.966979999</v>
      </c>
      <c r="FK307" s="7">
        <f t="shared" si="409"/>
        <v>13992814.06515</v>
      </c>
      <c r="FL307" s="7">
        <f t="shared" si="409"/>
        <v>31884826.662</v>
      </c>
      <c r="FM307" s="7">
        <f t="shared" si="409"/>
        <v>9309257.3640180007</v>
      </c>
      <c r="FN307" s="7">
        <f t="shared" si="409"/>
        <v>53861172.831</v>
      </c>
      <c r="FO307" s="7">
        <f t="shared" si="409"/>
        <v>7884364.9546399992</v>
      </c>
      <c r="FP307" s="7">
        <f t="shared" si="409"/>
        <v>13310976.373594001</v>
      </c>
      <c r="FQ307" s="7">
        <f t="shared" si="409"/>
        <v>5776876.5564000001</v>
      </c>
      <c r="FR307" s="7">
        <f t="shared" si="409"/>
        <v>1654597.5628</v>
      </c>
      <c r="FS307" s="7">
        <f t="shared" si="409"/>
        <v>1141257.04112</v>
      </c>
      <c r="FT307" s="7">
        <f t="shared" si="409"/>
        <v>1303151.7688</v>
      </c>
      <c r="FU307" s="7">
        <f t="shared" si="409"/>
        <v>2391924.5188999996</v>
      </c>
      <c r="FV307" s="7">
        <f t="shared" si="409"/>
        <v>1828915.3296000001</v>
      </c>
      <c r="FW307" s="7">
        <f t="shared" si="409"/>
        <v>413683.09990000003</v>
      </c>
      <c r="FX307" s="7">
        <f t="shared" si="409"/>
        <v>378776.23412500002</v>
      </c>
      <c r="FY307" s="7">
        <f t="shared" si="409"/>
        <v>0</v>
      </c>
      <c r="FZ307" s="7">
        <f>SUM(C307:FY307)</f>
        <v>3062155013.7351899</v>
      </c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</row>
    <row r="308" spans="1:195" x14ac:dyDescent="0.2">
      <c r="A308" s="6" t="s">
        <v>882</v>
      </c>
      <c r="B308" s="7" t="s">
        <v>883</v>
      </c>
      <c r="C308" s="7">
        <f t="shared" si="407"/>
        <v>1235805.8999999999</v>
      </c>
      <c r="D308" s="7">
        <f t="shared" si="407"/>
        <v>5255385.51</v>
      </c>
      <c r="E308" s="7">
        <f t="shared" si="407"/>
        <v>1394615.61</v>
      </c>
      <c r="F308" s="7">
        <f t="shared" si="407"/>
        <v>2354805.2000000002</v>
      </c>
      <c r="G308" s="7">
        <f t="shared" si="407"/>
        <v>446039.64</v>
      </c>
      <c r="H308" s="7">
        <f t="shared" si="407"/>
        <v>158530.63</v>
      </c>
      <c r="I308" s="7">
        <f t="shared" si="407"/>
        <v>1627373.65</v>
      </c>
      <c r="J308" s="7">
        <f t="shared" si="407"/>
        <v>476610.64</v>
      </c>
      <c r="K308" s="7">
        <f t="shared" si="407"/>
        <v>130871.61</v>
      </c>
      <c r="L308" s="7">
        <f t="shared" si="407"/>
        <v>1022578.29</v>
      </c>
      <c r="M308" s="7">
        <f t="shared" si="407"/>
        <v>416938.83</v>
      </c>
      <c r="N308" s="7">
        <f t="shared" si="407"/>
        <v>9508736.3800000008</v>
      </c>
      <c r="O308" s="7">
        <f t="shared" si="407"/>
        <v>4143798.93</v>
      </c>
      <c r="P308" s="7">
        <f t="shared" si="407"/>
        <v>89342.51</v>
      </c>
      <c r="Q308" s="7">
        <f t="shared" si="407"/>
        <v>5714632.2300000004</v>
      </c>
      <c r="R308" s="7">
        <f t="shared" si="407"/>
        <v>139254.06</v>
      </c>
      <c r="S308" s="7">
        <f t="shared" si="407"/>
        <v>794328.16</v>
      </c>
      <c r="T308" s="7">
        <f t="shared" si="407"/>
        <v>59607.64</v>
      </c>
      <c r="U308" s="7">
        <f t="shared" si="407"/>
        <v>37702.75</v>
      </c>
      <c r="V308" s="7">
        <f t="shared" si="407"/>
        <v>114832.53</v>
      </c>
      <c r="W308" s="7">
        <f t="shared" si="407"/>
        <v>21205.82</v>
      </c>
      <c r="X308" s="7">
        <f t="shared" si="407"/>
        <v>20471.689999999999</v>
      </c>
      <c r="Y308" s="7">
        <f t="shared" si="407"/>
        <v>114615.82</v>
      </c>
      <c r="Z308" s="7">
        <f t="shared" si="407"/>
        <v>50989.55</v>
      </c>
      <c r="AA308" s="7">
        <f t="shared" si="407"/>
        <v>4502930.7300000004</v>
      </c>
      <c r="AB308" s="7">
        <f t="shared" si="407"/>
        <v>11542502.83</v>
      </c>
      <c r="AC308" s="7">
        <f t="shared" si="407"/>
        <v>471358.18</v>
      </c>
      <c r="AD308" s="7">
        <f t="shared" si="407"/>
        <v>539870.85</v>
      </c>
      <c r="AE308" s="7">
        <f t="shared" si="407"/>
        <v>48073.47</v>
      </c>
      <c r="AF308" s="7">
        <f t="shared" si="407"/>
        <v>62317.73</v>
      </c>
      <c r="AG308" s="7">
        <f t="shared" si="407"/>
        <v>351026.82</v>
      </c>
      <c r="AH308" s="7">
        <f t="shared" si="407"/>
        <v>143713</v>
      </c>
      <c r="AI308" s="7">
        <f t="shared" si="407"/>
        <v>47387.13</v>
      </c>
      <c r="AJ308" s="7">
        <f t="shared" si="407"/>
        <v>105373.4</v>
      </c>
      <c r="AK308" s="7">
        <f t="shared" si="407"/>
        <v>73916.95</v>
      </c>
      <c r="AL308" s="7">
        <f t="shared" si="407"/>
        <v>91004.41</v>
      </c>
      <c r="AM308" s="7">
        <f t="shared" si="407"/>
        <v>99232.320000000007</v>
      </c>
      <c r="AN308" s="7">
        <f t="shared" si="407"/>
        <v>388036.23</v>
      </c>
      <c r="AO308" s="7">
        <f t="shared" si="407"/>
        <v>1432251.03</v>
      </c>
      <c r="AP308" s="7">
        <f t="shared" si="407"/>
        <v>29935183.34</v>
      </c>
      <c r="AQ308" s="7">
        <f t="shared" si="407"/>
        <v>125255.66</v>
      </c>
      <c r="AR308" s="7">
        <f t="shared" si="407"/>
        <v>18537962.719999999</v>
      </c>
      <c r="AS308" s="7">
        <f t="shared" si="407"/>
        <v>2282393.5299999998</v>
      </c>
      <c r="AT308" s="7">
        <f t="shared" si="407"/>
        <v>1199177.8799999999</v>
      </c>
      <c r="AU308" s="7">
        <f t="shared" si="407"/>
        <v>162850.56</v>
      </c>
      <c r="AV308" s="7">
        <f t="shared" si="407"/>
        <v>119432.69</v>
      </c>
      <c r="AW308" s="7">
        <f t="shared" si="407"/>
        <v>96107.5</v>
      </c>
      <c r="AX308" s="7">
        <f t="shared" si="407"/>
        <v>58402.07</v>
      </c>
      <c r="AY308" s="7">
        <f t="shared" si="407"/>
        <v>145219.04999999999</v>
      </c>
      <c r="AZ308" s="7">
        <f t="shared" si="407"/>
        <v>1220700.27</v>
      </c>
      <c r="BA308" s="7">
        <f t="shared" si="407"/>
        <v>1346369.81</v>
      </c>
      <c r="BB308" s="7">
        <f t="shared" si="407"/>
        <v>402841.39</v>
      </c>
      <c r="BC308" s="7">
        <f t="shared" si="407"/>
        <v>7129444.1799999997</v>
      </c>
      <c r="BD308" s="7">
        <f t="shared" si="407"/>
        <v>1307328.94</v>
      </c>
      <c r="BE308" s="7">
        <f t="shared" si="407"/>
        <v>376433.44</v>
      </c>
      <c r="BF308" s="7">
        <f t="shared" si="407"/>
        <v>5895435.9000000004</v>
      </c>
      <c r="BG308" s="7">
        <f t="shared" si="407"/>
        <v>172772.29</v>
      </c>
      <c r="BH308" s="7">
        <f t="shared" si="407"/>
        <v>127794.91</v>
      </c>
      <c r="BI308" s="7">
        <f t="shared" si="407"/>
        <v>43652.11</v>
      </c>
      <c r="BJ308" s="7">
        <f t="shared" si="407"/>
        <v>1607436.83</v>
      </c>
      <c r="BK308" s="7">
        <f t="shared" si="407"/>
        <v>3029651.96</v>
      </c>
      <c r="BL308" s="7">
        <f t="shared" si="407"/>
        <v>12476.17</v>
      </c>
      <c r="BM308" s="7">
        <f t="shared" si="407"/>
        <v>91155.51</v>
      </c>
      <c r="BN308" s="7">
        <f t="shared" si="407"/>
        <v>1185412</v>
      </c>
      <c r="BO308" s="7">
        <f t="shared" si="408"/>
        <v>239622.27</v>
      </c>
      <c r="BP308" s="7">
        <f t="shared" si="408"/>
        <v>238890.84</v>
      </c>
      <c r="BQ308" s="7">
        <f t="shared" si="408"/>
        <v>1401578.69</v>
      </c>
      <c r="BR308" s="7">
        <f t="shared" si="408"/>
        <v>256317.73</v>
      </c>
      <c r="BS308" s="7">
        <f t="shared" si="408"/>
        <v>94133.37</v>
      </c>
      <c r="BT308" s="7">
        <f t="shared" si="408"/>
        <v>155154.81</v>
      </c>
      <c r="BU308" s="7">
        <f t="shared" si="408"/>
        <v>130327.07</v>
      </c>
      <c r="BV308" s="7">
        <f t="shared" si="408"/>
        <v>707323.36</v>
      </c>
      <c r="BW308" s="7">
        <f t="shared" si="408"/>
        <v>733894.63</v>
      </c>
      <c r="BX308" s="7">
        <f t="shared" si="408"/>
        <v>84437.37</v>
      </c>
      <c r="BY308" s="7">
        <f t="shared" si="408"/>
        <v>273563.23</v>
      </c>
      <c r="BZ308" s="7">
        <f t="shared" si="408"/>
        <v>97605.17</v>
      </c>
      <c r="CA308" s="7">
        <f t="shared" si="408"/>
        <v>324549.06</v>
      </c>
      <c r="CB308" s="7">
        <f t="shared" si="408"/>
        <v>26650593.359999999</v>
      </c>
      <c r="CC308" s="7">
        <f t="shared" si="408"/>
        <v>86816.77</v>
      </c>
      <c r="CD308" s="7">
        <f t="shared" si="408"/>
        <v>60883.56</v>
      </c>
      <c r="CE308" s="7">
        <f t="shared" si="408"/>
        <v>101005.44</v>
      </c>
      <c r="CF308" s="7">
        <f t="shared" si="408"/>
        <v>85132.44</v>
      </c>
      <c r="CG308" s="7">
        <f t="shared" si="408"/>
        <v>71663.360000000001</v>
      </c>
      <c r="CH308" s="7">
        <f t="shared" si="408"/>
        <v>34966.019999999997</v>
      </c>
      <c r="CI308" s="7">
        <f t="shared" si="408"/>
        <v>244049.51</v>
      </c>
      <c r="CJ308" s="7">
        <f t="shared" si="408"/>
        <v>385137.07</v>
      </c>
      <c r="CK308" s="7">
        <f t="shared" si="408"/>
        <v>1092667.3600000001</v>
      </c>
      <c r="CL308" s="7">
        <f t="shared" si="408"/>
        <v>205797.97</v>
      </c>
      <c r="CM308" s="7">
        <f t="shared" si="408"/>
        <v>58989.66</v>
      </c>
      <c r="CN308" s="7">
        <f t="shared" si="408"/>
        <v>8247408.1699999999</v>
      </c>
      <c r="CO308" s="7">
        <f t="shared" si="408"/>
        <v>4225902.55</v>
      </c>
      <c r="CP308" s="7">
        <f t="shared" si="408"/>
        <v>677515.86</v>
      </c>
      <c r="CQ308" s="7">
        <f t="shared" si="408"/>
        <v>215453.34</v>
      </c>
      <c r="CR308" s="7">
        <f t="shared" si="408"/>
        <v>41840.31</v>
      </c>
      <c r="CS308" s="7">
        <f t="shared" si="408"/>
        <v>207257.75</v>
      </c>
      <c r="CT308" s="7">
        <f t="shared" si="408"/>
        <v>61606.64</v>
      </c>
      <c r="CU308" s="7">
        <f t="shared" si="408"/>
        <v>41213.300000000003</v>
      </c>
      <c r="CV308" s="7">
        <f t="shared" si="408"/>
        <v>33930.44</v>
      </c>
      <c r="CW308" s="7">
        <f t="shared" si="408"/>
        <v>125347.52</v>
      </c>
      <c r="CX308" s="7">
        <f t="shared" si="408"/>
        <v>203199.65</v>
      </c>
      <c r="CY308" s="7">
        <f t="shared" si="408"/>
        <v>19023.740000000002</v>
      </c>
      <c r="CZ308" s="7">
        <f t="shared" si="408"/>
        <v>656772.98</v>
      </c>
      <c r="DA308" s="7">
        <f t="shared" si="408"/>
        <v>131137.70000000001</v>
      </c>
      <c r="DB308" s="7">
        <f t="shared" si="408"/>
        <v>80575.59</v>
      </c>
      <c r="DC308" s="7">
        <f t="shared" si="408"/>
        <v>130553.21</v>
      </c>
      <c r="DD308" s="7">
        <f t="shared" si="408"/>
        <v>81138.81</v>
      </c>
      <c r="DE308" s="7">
        <f t="shared" si="408"/>
        <v>362653.52</v>
      </c>
      <c r="DF308" s="7">
        <f t="shared" si="408"/>
        <v>6858785.2800000003</v>
      </c>
      <c r="DG308" s="7">
        <f t="shared" si="408"/>
        <v>109844.75</v>
      </c>
      <c r="DH308" s="7">
        <f t="shared" si="408"/>
        <v>884983.54</v>
      </c>
      <c r="DI308" s="7">
        <f t="shared" si="408"/>
        <v>1149441.19</v>
      </c>
      <c r="DJ308" s="7">
        <f t="shared" si="408"/>
        <v>125433.23</v>
      </c>
      <c r="DK308" s="7">
        <f t="shared" si="408"/>
        <v>61707.33</v>
      </c>
      <c r="DL308" s="7">
        <f t="shared" si="408"/>
        <v>1972556.43</v>
      </c>
      <c r="DM308" s="7">
        <f t="shared" si="408"/>
        <v>109190.83</v>
      </c>
      <c r="DN308" s="7">
        <f t="shared" si="408"/>
        <v>654910.47</v>
      </c>
      <c r="DO308" s="7">
        <f t="shared" si="408"/>
        <v>711465.55</v>
      </c>
      <c r="DP308" s="7">
        <f t="shared" si="408"/>
        <v>64719.96</v>
      </c>
      <c r="DQ308" s="7">
        <f t="shared" si="408"/>
        <v>401676.4</v>
      </c>
      <c r="DR308" s="7">
        <f t="shared" si="408"/>
        <v>371328.45</v>
      </c>
      <c r="DS308" s="7">
        <f t="shared" si="408"/>
        <v>203876.34</v>
      </c>
      <c r="DT308" s="7">
        <f t="shared" si="408"/>
        <v>50274.239999999998</v>
      </c>
      <c r="DU308" s="7">
        <f t="shared" si="408"/>
        <v>121216.94</v>
      </c>
      <c r="DV308" s="7">
        <f t="shared" si="408"/>
        <v>47172.59</v>
      </c>
      <c r="DW308" s="7">
        <f t="shared" si="408"/>
        <v>98608.639999999999</v>
      </c>
      <c r="DX308" s="7">
        <f t="shared" si="408"/>
        <v>130949.75</v>
      </c>
      <c r="DY308" s="7">
        <f t="shared" si="408"/>
        <v>22037.82</v>
      </c>
      <c r="DZ308" s="7">
        <f t="shared" si="408"/>
        <v>378163.83</v>
      </c>
      <c r="EA308" s="7">
        <f t="shared" si="409"/>
        <v>665242.62</v>
      </c>
      <c r="EB308" s="7">
        <f t="shared" si="409"/>
        <v>235463.39</v>
      </c>
      <c r="EC308" s="7">
        <f t="shared" si="409"/>
        <v>117926.35</v>
      </c>
      <c r="ED308" s="7">
        <f t="shared" si="409"/>
        <v>458821.34</v>
      </c>
      <c r="EE308" s="7">
        <f t="shared" si="409"/>
        <v>69469.710000000006</v>
      </c>
      <c r="EF308" s="7">
        <f t="shared" si="409"/>
        <v>281380.07</v>
      </c>
      <c r="EG308" s="7">
        <f t="shared" si="409"/>
        <v>109776.89</v>
      </c>
      <c r="EH308" s="7">
        <f t="shared" si="409"/>
        <v>46466.74</v>
      </c>
      <c r="EI308" s="7">
        <f t="shared" si="409"/>
        <v>1671506.42</v>
      </c>
      <c r="EJ308" s="7">
        <f t="shared" si="409"/>
        <v>1995406.17</v>
      </c>
      <c r="EK308" s="7">
        <f t="shared" si="409"/>
        <v>117297.16</v>
      </c>
      <c r="EL308" s="7">
        <f t="shared" si="409"/>
        <v>75545.53</v>
      </c>
      <c r="EM308" s="7">
        <f t="shared" si="409"/>
        <v>205936.02</v>
      </c>
      <c r="EN308" s="7">
        <f t="shared" si="409"/>
        <v>248064.68</v>
      </c>
      <c r="EO308" s="7">
        <f t="shared" si="409"/>
        <v>128345.29</v>
      </c>
      <c r="EP308" s="7">
        <f t="shared" si="409"/>
        <v>164333.81</v>
      </c>
      <c r="EQ308" s="7">
        <f t="shared" si="409"/>
        <v>859631.68</v>
      </c>
      <c r="ER308" s="7">
        <f t="shared" si="409"/>
        <v>134299.20000000001</v>
      </c>
      <c r="ES308" s="7">
        <f t="shared" si="409"/>
        <v>80229.91</v>
      </c>
      <c r="ET308" s="7">
        <f t="shared" si="409"/>
        <v>108594.14</v>
      </c>
      <c r="EU308" s="7">
        <f t="shared" si="409"/>
        <v>170530.57</v>
      </c>
      <c r="EV308" s="7">
        <f t="shared" si="409"/>
        <v>37252.47</v>
      </c>
      <c r="EW308" s="7">
        <f t="shared" si="409"/>
        <v>190285.67</v>
      </c>
      <c r="EX308" s="7">
        <f t="shared" si="409"/>
        <v>12396.78</v>
      </c>
      <c r="EY308" s="7">
        <f t="shared" si="409"/>
        <v>111351.11</v>
      </c>
      <c r="EZ308" s="7">
        <f t="shared" si="409"/>
        <v>84461.91</v>
      </c>
      <c r="FA308" s="7">
        <f t="shared" si="409"/>
        <v>1552109.99</v>
      </c>
      <c r="FB308" s="7">
        <f t="shared" si="409"/>
        <v>387943.17</v>
      </c>
      <c r="FC308" s="7">
        <f t="shared" si="409"/>
        <v>801606.83</v>
      </c>
      <c r="FD308" s="7">
        <f t="shared" si="409"/>
        <v>132404.54999999999</v>
      </c>
      <c r="FE308" s="7">
        <f t="shared" si="409"/>
        <v>77361.94</v>
      </c>
      <c r="FF308" s="7">
        <f t="shared" si="409"/>
        <v>54248.15</v>
      </c>
      <c r="FG308" s="7">
        <f t="shared" si="409"/>
        <v>49378.03</v>
      </c>
      <c r="FH308" s="7">
        <f t="shared" si="409"/>
        <v>127840.66</v>
      </c>
      <c r="FI308" s="7">
        <f t="shared" si="409"/>
        <v>432694.87</v>
      </c>
      <c r="FJ308" s="7">
        <f t="shared" si="409"/>
        <v>1133613.1399999999</v>
      </c>
      <c r="FK308" s="7">
        <f t="shared" si="409"/>
        <v>829639.16</v>
      </c>
      <c r="FL308" s="7">
        <f t="shared" si="409"/>
        <v>1845250.38</v>
      </c>
      <c r="FM308" s="7">
        <f t="shared" si="409"/>
        <v>315606.86</v>
      </c>
      <c r="FN308" s="7">
        <f t="shared" si="409"/>
        <v>3150599.99</v>
      </c>
      <c r="FO308" s="7">
        <f t="shared" si="409"/>
        <v>506306.55</v>
      </c>
      <c r="FP308" s="7">
        <f t="shared" si="409"/>
        <v>700111.38</v>
      </c>
      <c r="FQ308" s="7">
        <f t="shared" si="409"/>
        <v>219889.14</v>
      </c>
      <c r="FR308" s="7">
        <f t="shared" si="409"/>
        <v>72761.490000000005</v>
      </c>
      <c r="FS308" s="7">
        <f t="shared" si="409"/>
        <v>104474.08</v>
      </c>
      <c r="FT308" s="7">
        <f t="shared" si="409"/>
        <v>70117.960000000006</v>
      </c>
      <c r="FU308" s="7">
        <f t="shared" si="409"/>
        <v>222428.86</v>
      </c>
      <c r="FV308" s="7">
        <f t="shared" si="409"/>
        <v>137014.49</v>
      </c>
      <c r="FW308" s="7">
        <f t="shared" si="409"/>
        <v>43960.51</v>
      </c>
      <c r="FX308" s="7">
        <f t="shared" si="409"/>
        <v>39059.93</v>
      </c>
      <c r="FY308" s="7">
        <f t="shared" si="409"/>
        <v>0</v>
      </c>
      <c r="FZ308" s="7">
        <f>SUM(C308:FY308)</f>
        <v>217111371.87000009</v>
      </c>
      <c r="GB308" s="7"/>
      <c r="GC308" s="7"/>
      <c r="GD308" s="7"/>
      <c r="GE308" s="15"/>
      <c r="GF308" s="15"/>
      <c r="GG308" s="15"/>
      <c r="GH308" s="7"/>
      <c r="GI308" s="7"/>
      <c r="GJ308" s="7"/>
      <c r="GK308" s="7"/>
      <c r="GL308" s="7"/>
      <c r="GM308" s="7"/>
    </row>
    <row r="309" spans="1:195" x14ac:dyDescent="0.2">
      <c r="A309" s="6" t="s">
        <v>884</v>
      </c>
      <c r="B309" s="7" t="s">
        <v>885</v>
      </c>
      <c r="C309" s="7">
        <f t="shared" ref="C309:BN309" si="410">C295+C304</f>
        <v>51164085.141579643</v>
      </c>
      <c r="D309" s="7">
        <f t="shared" si="410"/>
        <v>231350122.26727992</v>
      </c>
      <c r="E309" s="7">
        <f t="shared" si="410"/>
        <v>32977783.337684084</v>
      </c>
      <c r="F309" s="7">
        <f t="shared" si="410"/>
        <v>111024685.76446074</v>
      </c>
      <c r="G309" s="7">
        <f t="shared" si="410"/>
        <v>5200609.8373048361</v>
      </c>
      <c r="H309" s="7">
        <f t="shared" si="410"/>
        <v>6915831.1476341756</v>
      </c>
      <c r="I309" s="7">
        <f t="shared" si="410"/>
        <v>54982371.217237875</v>
      </c>
      <c r="J309" s="7">
        <f t="shared" si="410"/>
        <v>15728146.839171961</v>
      </c>
      <c r="K309" s="7">
        <f t="shared" si="410"/>
        <v>1982969.0274159883</v>
      </c>
      <c r="L309" s="7">
        <f t="shared" si="410"/>
        <v>5223054.2018452687</v>
      </c>
      <c r="M309" s="7">
        <f t="shared" si="410"/>
        <v>6754054.4825289473</v>
      </c>
      <c r="N309" s="7">
        <f t="shared" si="410"/>
        <v>331492942.34415555</v>
      </c>
      <c r="O309" s="7">
        <f t="shared" si="410"/>
        <v>63964670.556936748</v>
      </c>
      <c r="P309" s="7">
        <f t="shared" si="410"/>
        <v>2038286.9655916037</v>
      </c>
      <c r="Q309" s="7">
        <f t="shared" si="410"/>
        <v>262748730.55460924</v>
      </c>
      <c r="R309" s="7">
        <f t="shared" si="410"/>
        <v>40012873.083120905</v>
      </c>
      <c r="S309" s="7">
        <f t="shared" si="410"/>
        <v>6636005.7286568657</v>
      </c>
      <c r="T309" s="7">
        <f t="shared" si="410"/>
        <v>1646750.6651684258</v>
      </c>
      <c r="U309" s="7">
        <f t="shared" si="410"/>
        <v>523545.0178486784</v>
      </c>
      <c r="V309" s="7">
        <f t="shared" si="410"/>
        <v>2315707.4799372912</v>
      </c>
      <c r="W309" s="7">
        <f t="shared" si="410"/>
        <v>2107056.6949849534</v>
      </c>
      <c r="X309" s="7">
        <f t="shared" si="410"/>
        <v>678687.32711611141</v>
      </c>
      <c r="Y309" s="7">
        <f t="shared" si="410"/>
        <v>5876502.7953206375</v>
      </c>
      <c r="Z309" s="7">
        <f t="shared" si="410"/>
        <v>2371727.5078647258</v>
      </c>
      <c r="AA309" s="7">
        <f t="shared" si="410"/>
        <v>162624237.17771953</v>
      </c>
      <c r="AB309" s="7">
        <f t="shared" si="410"/>
        <v>66105555.855426595</v>
      </c>
      <c r="AC309" s="7">
        <f t="shared" si="410"/>
        <v>3817815.1315695173</v>
      </c>
      <c r="AD309" s="7">
        <f t="shared" si="410"/>
        <v>5414033.64278391</v>
      </c>
      <c r="AE309" s="7">
        <f t="shared" si="410"/>
        <v>1264649.8916622605</v>
      </c>
      <c r="AF309" s="7">
        <f t="shared" si="410"/>
        <v>1976663.6072809868</v>
      </c>
      <c r="AG309" s="7">
        <f t="shared" si="410"/>
        <v>2137048.2267276603</v>
      </c>
      <c r="AH309" s="7">
        <f t="shared" si="410"/>
        <v>8712052.2174239382</v>
      </c>
      <c r="AI309" s="7">
        <f t="shared" si="410"/>
        <v>3623029.847484028</v>
      </c>
      <c r="AJ309" s="7">
        <f t="shared" si="410"/>
        <v>1827079.1465457107</v>
      </c>
      <c r="AK309" s="7">
        <f t="shared" si="410"/>
        <v>2002728.2715730248</v>
      </c>
      <c r="AL309" s="7">
        <f t="shared" si="410"/>
        <v>1475811.206710418</v>
      </c>
      <c r="AM309" s="7">
        <f t="shared" si="410"/>
        <v>3439000.6482844315</v>
      </c>
      <c r="AN309" s="7">
        <f t="shared" si="410"/>
        <v>765667.32834536489</v>
      </c>
      <c r="AO309" s="7">
        <f t="shared" si="410"/>
        <v>28943756.025666025</v>
      </c>
      <c r="AP309" s="7">
        <f t="shared" si="410"/>
        <v>206480692.70367864</v>
      </c>
      <c r="AQ309" s="7">
        <f t="shared" si="410"/>
        <v>1258008.5854811429</v>
      </c>
      <c r="AR309" s="7">
        <f t="shared" si="410"/>
        <v>321754134.30341291</v>
      </c>
      <c r="AS309" s="7">
        <f t="shared" si="410"/>
        <v>20542643.342560045</v>
      </c>
      <c r="AT309" s="7">
        <f t="shared" si="410"/>
        <v>11344971.198630843</v>
      </c>
      <c r="AU309" s="7">
        <f t="shared" si="410"/>
        <v>2267690.0721914559</v>
      </c>
      <c r="AV309" s="7">
        <f t="shared" si="410"/>
        <v>2666906.439547027</v>
      </c>
      <c r="AW309" s="7">
        <f t="shared" si="410"/>
        <v>2714065.5759485047</v>
      </c>
      <c r="AX309" s="7">
        <f t="shared" si="410"/>
        <v>933800.53750218556</v>
      </c>
      <c r="AY309" s="7">
        <f t="shared" si="410"/>
        <v>3158463.0923416251</v>
      </c>
      <c r="AZ309" s="7">
        <f t="shared" si="410"/>
        <v>104777544.16766684</v>
      </c>
      <c r="BA309" s="7">
        <f t="shared" si="410"/>
        <v>62742605.159943625</v>
      </c>
      <c r="BB309" s="7">
        <f t="shared" si="410"/>
        <v>65707485.95084662</v>
      </c>
      <c r="BC309" s="7">
        <f t="shared" si="410"/>
        <v>142629310.90863121</v>
      </c>
      <c r="BD309" s="7">
        <f t="shared" si="410"/>
        <v>17277712.483693346</v>
      </c>
      <c r="BE309" s="7">
        <f t="shared" si="410"/>
        <v>8512039.7061481159</v>
      </c>
      <c r="BF309" s="7">
        <f t="shared" si="410"/>
        <v>152002459.11700389</v>
      </c>
      <c r="BG309" s="7">
        <f t="shared" si="410"/>
        <v>8210753.9381156648</v>
      </c>
      <c r="BH309" s="7">
        <f t="shared" si="410"/>
        <v>4327629.0130285872</v>
      </c>
      <c r="BI309" s="7">
        <f t="shared" si="410"/>
        <v>3084253.6573117799</v>
      </c>
      <c r="BJ309" s="7">
        <f t="shared" si="410"/>
        <v>36252393.205294967</v>
      </c>
      <c r="BK309" s="7">
        <f t="shared" si="410"/>
        <v>205978236.67309529</v>
      </c>
      <c r="BL309" s="7">
        <f t="shared" si="410"/>
        <v>2492947.3572507659</v>
      </c>
      <c r="BM309" s="7">
        <f t="shared" si="410"/>
        <v>2822261.0678258333</v>
      </c>
      <c r="BN309" s="7">
        <f t="shared" si="410"/>
        <v>20708331.933710322</v>
      </c>
      <c r="BO309" s="7">
        <f t="shared" ref="BO309:DZ309" si="411">BO295+BO304</f>
        <v>9134274.8057947159</v>
      </c>
      <c r="BP309" s="7">
        <f t="shared" si="411"/>
        <v>990891.53160551249</v>
      </c>
      <c r="BQ309" s="7">
        <f t="shared" si="411"/>
        <v>21291503.839371186</v>
      </c>
      <c r="BR309" s="7">
        <f t="shared" si="411"/>
        <v>36948412.360938244</v>
      </c>
      <c r="BS309" s="7">
        <f t="shared" si="411"/>
        <v>10123229.518128812</v>
      </c>
      <c r="BT309" s="7">
        <f t="shared" si="411"/>
        <v>2571397.4909772365</v>
      </c>
      <c r="BU309" s="7">
        <f t="shared" si="411"/>
        <v>2819411.2939291582</v>
      </c>
      <c r="BV309" s="7">
        <f t="shared" si="411"/>
        <v>442084.11031782196</v>
      </c>
      <c r="BW309" s="7">
        <f t="shared" si="411"/>
        <v>5223466.2506422726</v>
      </c>
      <c r="BX309" s="7">
        <f t="shared" si="411"/>
        <v>332456.46238172718</v>
      </c>
      <c r="BY309" s="7">
        <f t="shared" si="411"/>
        <v>2160476.8288261737</v>
      </c>
      <c r="BZ309" s="7">
        <f t="shared" si="411"/>
        <v>1839761.0584693537</v>
      </c>
      <c r="CA309" s="7">
        <f t="shared" si="411"/>
        <v>356969.15639107866</v>
      </c>
      <c r="CB309" s="7">
        <f t="shared" si="411"/>
        <v>365099536.2121976</v>
      </c>
      <c r="CC309" s="7">
        <f t="shared" si="411"/>
        <v>2105128.7358859666</v>
      </c>
      <c r="CD309" s="7">
        <f t="shared" si="411"/>
        <v>1055715.2210258478</v>
      </c>
      <c r="CE309" s="7">
        <f t="shared" si="411"/>
        <v>1039630.6575079223</v>
      </c>
      <c r="CF309" s="7">
        <f t="shared" si="411"/>
        <v>1305946.4568802717</v>
      </c>
      <c r="CG309" s="7">
        <f t="shared" si="411"/>
        <v>2167480.8629975063</v>
      </c>
      <c r="CH309" s="7">
        <f t="shared" si="411"/>
        <v>1374535.8218928198</v>
      </c>
      <c r="CI309" s="7">
        <f t="shared" si="411"/>
        <v>3762094.6466437122</v>
      </c>
      <c r="CJ309" s="7">
        <f t="shared" si="411"/>
        <v>3582388.7766362107</v>
      </c>
      <c r="CK309" s="7">
        <f t="shared" si="411"/>
        <v>38356424.739037618</v>
      </c>
      <c r="CL309" s="7">
        <f t="shared" si="411"/>
        <v>10764874.555937516</v>
      </c>
      <c r="CM309" s="7">
        <f t="shared" si="411"/>
        <v>7335659.3185603935</v>
      </c>
      <c r="CN309" s="7">
        <f t="shared" si="411"/>
        <v>137227927.41947034</v>
      </c>
      <c r="CO309" s="7">
        <f t="shared" si="411"/>
        <v>67619535.291327015</v>
      </c>
      <c r="CP309" s="7">
        <f t="shared" si="411"/>
        <v>0</v>
      </c>
      <c r="CQ309" s="7">
        <f t="shared" si="411"/>
        <v>6978574.6029284541</v>
      </c>
      <c r="CR309" s="7">
        <f t="shared" si="411"/>
        <v>2765810.1041985187</v>
      </c>
      <c r="CS309" s="7">
        <f t="shared" si="411"/>
        <v>2400946.797430384</v>
      </c>
      <c r="CT309" s="7">
        <f t="shared" si="411"/>
        <v>1344110.2155999746</v>
      </c>
      <c r="CU309" s="7">
        <f t="shared" si="411"/>
        <v>3820693.7605813644</v>
      </c>
      <c r="CV309" s="7">
        <f t="shared" si="411"/>
        <v>511197.61907448637</v>
      </c>
      <c r="CW309" s="7">
        <f t="shared" si="411"/>
        <v>1530828.0012132952</v>
      </c>
      <c r="CX309" s="7">
        <f t="shared" si="411"/>
        <v>2455477.4786768248</v>
      </c>
      <c r="CY309" s="7">
        <f t="shared" si="411"/>
        <v>714054.62243362982</v>
      </c>
      <c r="CZ309" s="7">
        <f t="shared" si="411"/>
        <v>11399091.724881176</v>
      </c>
      <c r="DA309" s="7">
        <f t="shared" si="411"/>
        <v>1454596.502542496</v>
      </c>
      <c r="DB309" s="7">
        <f t="shared" si="411"/>
        <v>2849629.8605659683</v>
      </c>
      <c r="DC309" s="7">
        <f t="shared" si="411"/>
        <v>1163234.860891673</v>
      </c>
      <c r="DD309" s="7">
        <f t="shared" si="411"/>
        <v>1627535.3743191317</v>
      </c>
      <c r="DE309" s="7">
        <f t="shared" si="411"/>
        <v>2040722.0413989383</v>
      </c>
      <c r="DF309" s="7">
        <f t="shared" si="411"/>
        <v>118987494.83296648</v>
      </c>
      <c r="DG309" s="7">
        <f t="shared" si="411"/>
        <v>436668.36644031305</v>
      </c>
      <c r="DH309" s="7">
        <f t="shared" si="411"/>
        <v>7664194.6097701965</v>
      </c>
      <c r="DI309" s="7">
        <f t="shared" si="411"/>
        <v>12821325.579194034</v>
      </c>
      <c r="DJ309" s="7">
        <f t="shared" si="411"/>
        <v>4888611.373726109</v>
      </c>
      <c r="DK309" s="7">
        <f t="shared" si="411"/>
        <v>3801931.6694242451</v>
      </c>
      <c r="DL309" s="7">
        <f t="shared" si="411"/>
        <v>36145225.0205018</v>
      </c>
      <c r="DM309" s="7">
        <f t="shared" si="411"/>
        <v>3050224.8091911459</v>
      </c>
      <c r="DN309" s="7">
        <f t="shared" si="411"/>
        <v>5196626.8368215393</v>
      </c>
      <c r="DO309" s="7">
        <f t="shared" si="411"/>
        <v>19902866.518730368</v>
      </c>
      <c r="DP309" s="7">
        <f t="shared" si="411"/>
        <v>2127666.1343273399</v>
      </c>
      <c r="DQ309" s="7">
        <f t="shared" si="411"/>
        <v>1510893.3381930371</v>
      </c>
      <c r="DR309" s="7">
        <f t="shared" si="411"/>
        <v>11303966.547525397</v>
      </c>
      <c r="DS309" s="7">
        <f t="shared" si="411"/>
        <v>6608950.394619544</v>
      </c>
      <c r="DT309" s="7">
        <f t="shared" si="411"/>
        <v>2306603.4407149772</v>
      </c>
      <c r="DU309" s="7">
        <f t="shared" si="411"/>
        <v>3306573.6859720037</v>
      </c>
      <c r="DV309" s="7">
        <f t="shared" si="411"/>
        <v>2776690.269819729</v>
      </c>
      <c r="DW309" s="7">
        <f t="shared" si="411"/>
        <v>3272734.3077115756</v>
      </c>
      <c r="DX309" s="7">
        <f t="shared" si="411"/>
        <v>1461858.8386985974</v>
      </c>
      <c r="DY309" s="7">
        <f t="shared" si="411"/>
        <v>2269974.157187908</v>
      </c>
      <c r="DZ309" s="7">
        <f t="shared" si="411"/>
        <v>4127137.8435282744</v>
      </c>
      <c r="EA309" s="7">
        <f t="shared" ref="EA309:FX309" si="412">EA295+EA304</f>
        <v>758019.30464432866</v>
      </c>
      <c r="EB309" s="7">
        <f t="shared" si="412"/>
        <v>3448956.1183886961</v>
      </c>
      <c r="EC309" s="7">
        <f t="shared" si="412"/>
        <v>2458300.7066047979</v>
      </c>
      <c r="ED309" s="7">
        <f t="shared" si="412"/>
        <v>4576652.9379568268</v>
      </c>
      <c r="EE309" s="7">
        <f t="shared" si="412"/>
        <v>2227657.2193624256</v>
      </c>
      <c r="EF309" s="7">
        <f t="shared" si="412"/>
        <v>11745273.505172331</v>
      </c>
      <c r="EG309" s="7">
        <f t="shared" si="412"/>
        <v>2441509.9643165027</v>
      </c>
      <c r="EH309" s="7">
        <f t="shared" si="412"/>
        <v>2722946.4643262117</v>
      </c>
      <c r="EI309" s="7">
        <f t="shared" si="412"/>
        <v>109781940.92395718</v>
      </c>
      <c r="EJ309" s="7">
        <f t="shared" si="412"/>
        <v>61450750.058249027</v>
      </c>
      <c r="EK309" s="7">
        <f t="shared" si="412"/>
        <v>3654261.8310813559</v>
      </c>
      <c r="EL309" s="7">
        <f t="shared" si="412"/>
        <v>3779844.1204671836</v>
      </c>
      <c r="EM309" s="7">
        <f t="shared" si="412"/>
        <v>2414750.455861331</v>
      </c>
      <c r="EN309" s="7">
        <f t="shared" si="412"/>
        <v>8068469.6593699753</v>
      </c>
      <c r="EO309" s="7">
        <f t="shared" si="412"/>
        <v>2514458.109016025</v>
      </c>
      <c r="EP309" s="7">
        <f t="shared" si="412"/>
        <v>1489474.1940460107</v>
      </c>
      <c r="EQ309" s="7">
        <f t="shared" si="412"/>
        <v>13110982.631678786</v>
      </c>
      <c r="ER309" s="7">
        <f t="shared" si="412"/>
        <v>1737304.8924754024</v>
      </c>
      <c r="ES309" s="7">
        <f t="shared" si="412"/>
        <v>1782883.1062825464</v>
      </c>
      <c r="ET309" s="7">
        <f t="shared" si="412"/>
        <v>2549304.6597542944</v>
      </c>
      <c r="EU309" s="7">
        <f t="shared" si="412"/>
        <v>5245939.5760459742</v>
      </c>
      <c r="EV309" s="7">
        <f t="shared" si="412"/>
        <v>904144.64983416407</v>
      </c>
      <c r="EW309" s="7">
        <f t="shared" si="412"/>
        <v>4297993.4255827712</v>
      </c>
      <c r="EX309" s="7">
        <f t="shared" si="412"/>
        <v>2713557.2391393152</v>
      </c>
      <c r="EY309" s="7">
        <f t="shared" si="412"/>
        <v>5968749.6303241337</v>
      </c>
      <c r="EZ309" s="7">
        <f t="shared" si="412"/>
        <v>1520571.0670225101</v>
      </c>
      <c r="FA309" s="7">
        <f t="shared" si="412"/>
        <v>5797831.6065259259</v>
      </c>
      <c r="FB309" s="7">
        <f t="shared" si="412"/>
        <v>0</v>
      </c>
      <c r="FC309" s="7">
        <f t="shared" si="412"/>
        <v>9600022.1369579565</v>
      </c>
      <c r="FD309" s="7">
        <f t="shared" si="412"/>
        <v>3044636.5056629637</v>
      </c>
      <c r="FE309" s="7">
        <f t="shared" si="412"/>
        <v>1211855.646552606</v>
      </c>
      <c r="FF309" s="7">
        <f t="shared" si="412"/>
        <v>2461855.0756714367</v>
      </c>
      <c r="FG309" s="7">
        <f t="shared" si="412"/>
        <v>1570443.7680782678</v>
      </c>
      <c r="FH309" s="7">
        <f t="shared" si="412"/>
        <v>504873.80944427243</v>
      </c>
      <c r="FI309" s="7">
        <f t="shared" si="412"/>
        <v>9016543.1388678886</v>
      </c>
      <c r="FJ309" s="7">
        <f t="shared" si="412"/>
        <v>5408227.8471800359</v>
      </c>
      <c r="FK309" s="7">
        <f t="shared" si="412"/>
        <v>7436908.3348518535</v>
      </c>
      <c r="FL309" s="7">
        <f t="shared" si="412"/>
        <v>33885184.312965907</v>
      </c>
      <c r="FM309" s="7">
        <f t="shared" si="412"/>
        <v>22498567.422363207</v>
      </c>
      <c r="FN309" s="7">
        <f t="shared" si="412"/>
        <v>148094015.49806139</v>
      </c>
      <c r="FO309" s="7">
        <f t="shared" si="412"/>
        <v>2002892.5813236225</v>
      </c>
      <c r="FP309" s="7">
        <f t="shared" si="412"/>
        <v>7476512.6855202531</v>
      </c>
      <c r="FQ309" s="7">
        <f t="shared" si="412"/>
        <v>3399679.8229497108</v>
      </c>
      <c r="FR309" s="7">
        <f t="shared" si="412"/>
        <v>1000303.6046767167</v>
      </c>
      <c r="FS309" s="7">
        <f t="shared" si="412"/>
        <v>1629067.2742775453</v>
      </c>
      <c r="FT309" s="7">
        <f t="shared" si="412"/>
        <v>0</v>
      </c>
      <c r="FU309" s="7">
        <f t="shared" si="412"/>
        <v>6058713.292618881</v>
      </c>
      <c r="FV309" s="7">
        <f t="shared" si="412"/>
        <v>5079700.9941623881</v>
      </c>
      <c r="FW309" s="7">
        <f t="shared" si="412"/>
        <v>2406016.4773918465</v>
      </c>
      <c r="FX309" s="7">
        <f t="shared" si="412"/>
        <v>708604.93165022659</v>
      </c>
      <c r="FY309" s="7">
        <f>FY295-FY304</f>
        <v>181533725.15779996</v>
      </c>
      <c r="FZ309" s="7">
        <f>SUM(C309:FY309)</f>
        <v>4709740482.3436089</v>
      </c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</row>
    <row r="310" spans="1:195" x14ac:dyDescent="0.2">
      <c r="A310" s="7"/>
      <c r="B310" s="7" t="s">
        <v>886</v>
      </c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</row>
    <row r="311" spans="1:195" x14ac:dyDescent="0.2">
      <c r="A311" s="7"/>
      <c r="B311" s="7" t="s">
        <v>887</v>
      </c>
      <c r="C311" s="7">
        <f t="shared" ref="C311:BN311" si="413">-C296</f>
        <v>0</v>
      </c>
      <c r="D311" s="7">
        <f t="shared" si="413"/>
        <v>0</v>
      </c>
      <c r="E311" s="7">
        <f t="shared" si="413"/>
        <v>0</v>
      </c>
      <c r="F311" s="7">
        <f t="shared" si="413"/>
        <v>0</v>
      </c>
      <c r="G311" s="7">
        <f t="shared" si="413"/>
        <v>0</v>
      </c>
      <c r="H311" s="7">
        <f t="shared" si="413"/>
        <v>0</v>
      </c>
      <c r="I311" s="7">
        <f t="shared" si="413"/>
        <v>0</v>
      </c>
      <c r="J311" s="7">
        <f t="shared" si="413"/>
        <v>0</v>
      </c>
      <c r="K311" s="7">
        <f t="shared" si="413"/>
        <v>0</v>
      </c>
      <c r="L311" s="7">
        <f t="shared" si="413"/>
        <v>0</v>
      </c>
      <c r="M311" s="7">
        <f t="shared" si="413"/>
        <v>0</v>
      </c>
      <c r="N311" s="7">
        <f t="shared" si="413"/>
        <v>0</v>
      </c>
      <c r="O311" s="7">
        <f t="shared" si="413"/>
        <v>0</v>
      </c>
      <c r="P311" s="7">
        <f t="shared" si="413"/>
        <v>0</v>
      </c>
      <c r="Q311" s="7">
        <f t="shared" si="413"/>
        <v>0</v>
      </c>
      <c r="R311" s="7">
        <f t="shared" si="413"/>
        <v>0</v>
      </c>
      <c r="S311" s="7">
        <f t="shared" si="413"/>
        <v>0</v>
      </c>
      <c r="T311" s="7">
        <f t="shared" si="413"/>
        <v>0</v>
      </c>
      <c r="U311" s="7">
        <f t="shared" si="413"/>
        <v>0</v>
      </c>
      <c r="V311" s="7">
        <f t="shared" si="413"/>
        <v>0</v>
      </c>
      <c r="W311" s="7">
        <f t="shared" si="413"/>
        <v>0</v>
      </c>
      <c r="X311" s="7">
        <f t="shared" si="413"/>
        <v>0</v>
      </c>
      <c r="Y311" s="7">
        <f t="shared" si="413"/>
        <v>0</v>
      </c>
      <c r="Z311" s="7">
        <f t="shared" si="413"/>
        <v>0</v>
      </c>
      <c r="AA311" s="7">
        <f t="shared" si="413"/>
        <v>0</v>
      </c>
      <c r="AB311" s="7">
        <f t="shared" si="413"/>
        <v>0</v>
      </c>
      <c r="AC311" s="7">
        <f t="shared" si="413"/>
        <v>0</v>
      </c>
      <c r="AD311" s="7">
        <f t="shared" si="413"/>
        <v>0</v>
      </c>
      <c r="AE311" s="7">
        <f t="shared" si="413"/>
        <v>0</v>
      </c>
      <c r="AF311" s="7">
        <f t="shared" si="413"/>
        <v>0</v>
      </c>
      <c r="AG311" s="7">
        <f t="shared" si="413"/>
        <v>0</v>
      </c>
      <c r="AH311" s="7">
        <f t="shared" si="413"/>
        <v>0</v>
      </c>
      <c r="AI311" s="7">
        <f t="shared" si="413"/>
        <v>0</v>
      </c>
      <c r="AJ311" s="7">
        <f t="shared" si="413"/>
        <v>0</v>
      </c>
      <c r="AK311" s="7">
        <f t="shared" si="413"/>
        <v>0</v>
      </c>
      <c r="AL311" s="7">
        <f t="shared" si="413"/>
        <v>0</v>
      </c>
      <c r="AM311" s="7">
        <f t="shared" si="413"/>
        <v>0</v>
      </c>
      <c r="AN311" s="7">
        <f t="shared" si="413"/>
        <v>0</v>
      </c>
      <c r="AO311" s="7">
        <f t="shared" si="413"/>
        <v>0</v>
      </c>
      <c r="AP311" s="7">
        <f t="shared" si="413"/>
        <v>0</v>
      </c>
      <c r="AQ311" s="7">
        <f t="shared" si="413"/>
        <v>0</v>
      </c>
      <c r="AR311" s="7">
        <f t="shared" si="413"/>
        <v>0</v>
      </c>
      <c r="AS311" s="7">
        <f t="shared" si="413"/>
        <v>0</v>
      </c>
      <c r="AT311" s="7">
        <f t="shared" si="413"/>
        <v>0</v>
      </c>
      <c r="AU311" s="7">
        <f t="shared" si="413"/>
        <v>0</v>
      </c>
      <c r="AV311" s="7">
        <f t="shared" si="413"/>
        <v>0</v>
      </c>
      <c r="AW311" s="7">
        <f t="shared" si="413"/>
        <v>0</v>
      </c>
      <c r="AX311" s="7">
        <f t="shared" si="413"/>
        <v>0</v>
      </c>
      <c r="AY311" s="7">
        <f t="shared" si="413"/>
        <v>0</v>
      </c>
      <c r="AZ311" s="7">
        <f t="shared" si="413"/>
        <v>0</v>
      </c>
      <c r="BA311" s="7">
        <f t="shared" si="413"/>
        <v>0</v>
      </c>
      <c r="BB311" s="7">
        <f t="shared" si="413"/>
        <v>0</v>
      </c>
      <c r="BC311" s="7">
        <f t="shared" si="413"/>
        <v>0</v>
      </c>
      <c r="BD311" s="7">
        <f t="shared" si="413"/>
        <v>0</v>
      </c>
      <c r="BE311" s="7">
        <f t="shared" si="413"/>
        <v>0</v>
      </c>
      <c r="BF311" s="7">
        <f t="shared" si="413"/>
        <v>0</v>
      </c>
      <c r="BG311" s="7">
        <f t="shared" si="413"/>
        <v>0</v>
      </c>
      <c r="BH311" s="7">
        <f t="shared" si="413"/>
        <v>0</v>
      </c>
      <c r="BI311" s="7">
        <f t="shared" si="413"/>
        <v>0</v>
      </c>
      <c r="BJ311" s="7">
        <f t="shared" si="413"/>
        <v>0</v>
      </c>
      <c r="BK311" s="7">
        <f t="shared" si="413"/>
        <v>0</v>
      </c>
      <c r="BL311" s="7">
        <f t="shared" si="413"/>
        <v>0</v>
      </c>
      <c r="BM311" s="7">
        <f t="shared" si="413"/>
        <v>0</v>
      </c>
      <c r="BN311" s="7">
        <f t="shared" si="413"/>
        <v>0</v>
      </c>
      <c r="BO311" s="7">
        <f t="shared" ref="BO311:DZ311" si="414">-BO296</f>
        <v>0</v>
      </c>
      <c r="BP311" s="7">
        <f t="shared" si="414"/>
        <v>0</v>
      </c>
      <c r="BQ311" s="7">
        <f t="shared" si="414"/>
        <v>0</v>
      </c>
      <c r="BR311" s="7">
        <f t="shared" si="414"/>
        <v>0</v>
      </c>
      <c r="BS311" s="7">
        <f t="shared" si="414"/>
        <v>0</v>
      </c>
      <c r="BT311" s="7">
        <f t="shared" si="414"/>
        <v>0</v>
      </c>
      <c r="BU311" s="7">
        <f t="shared" si="414"/>
        <v>0</v>
      </c>
      <c r="BV311" s="7">
        <f t="shared" si="414"/>
        <v>0</v>
      </c>
      <c r="BW311" s="7">
        <f t="shared" si="414"/>
        <v>0</v>
      </c>
      <c r="BX311" s="7">
        <f t="shared" si="414"/>
        <v>0</v>
      </c>
      <c r="BY311" s="7">
        <f t="shared" si="414"/>
        <v>0</v>
      </c>
      <c r="BZ311" s="7">
        <f t="shared" si="414"/>
        <v>0</v>
      </c>
      <c r="CA311" s="7">
        <f t="shared" si="414"/>
        <v>0</v>
      </c>
      <c r="CB311" s="7">
        <f t="shared" si="414"/>
        <v>0</v>
      </c>
      <c r="CC311" s="7">
        <f t="shared" si="414"/>
        <v>0</v>
      </c>
      <c r="CD311" s="7">
        <f t="shared" si="414"/>
        <v>0</v>
      </c>
      <c r="CE311" s="7">
        <f t="shared" si="414"/>
        <v>0</v>
      </c>
      <c r="CF311" s="7">
        <f t="shared" si="414"/>
        <v>0</v>
      </c>
      <c r="CG311" s="7">
        <f t="shared" si="414"/>
        <v>0</v>
      </c>
      <c r="CH311" s="7">
        <f t="shared" si="414"/>
        <v>0</v>
      </c>
      <c r="CI311" s="7">
        <f t="shared" si="414"/>
        <v>0</v>
      </c>
      <c r="CJ311" s="7">
        <f t="shared" si="414"/>
        <v>0</v>
      </c>
      <c r="CK311" s="7">
        <f t="shared" si="414"/>
        <v>0</v>
      </c>
      <c r="CL311" s="7">
        <f t="shared" si="414"/>
        <v>0</v>
      </c>
      <c r="CM311" s="7">
        <f t="shared" si="414"/>
        <v>0</v>
      </c>
      <c r="CN311" s="7">
        <f t="shared" si="414"/>
        <v>0</v>
      </c>
      <c r="CO311" s="7">
        <f t="shared" si="414"/>
        <v>0</v>
      </c>
      <c r="CP311" s="7">
        <f t="shared" si="414"/>
        <v>-337930.05245295778</v>
      </c>
      <c r="CQ311" s="7">
        <f t="shared" si="414"/>
        <v>0</v>
      </c>
      <c r="CR311" s="7">
        <f t="shared" si="414"/>
        <v>0</v>
      </c>
      <c r="CS311" s="7">
        <f t="shared" si="414"/>
        <v>0</v>
      </c>
      <c r="CT311" s="7">
        <f t="shared" si="414"/>
        <v>0</v>
      </c>
      <c r="CU311" s="7">
        <f t="shared" si="414"/>
        <v>0</v>
      </c>
      <c r="CV311" s="7">
        <f t="shared" si="414"/>
        <v>0</v>
      </c>
      <c r="CW311" s="7">
        <f t="shared" si="414"/>
        <v>0</v>
      </c>
      <c r="CX311" s="7">
        <f t="shared" si="414"/>
        <v>0</v>
      </c>
      <c r="CY311" s="7">
        <f t="shared" si="414"/>
        <v>0</v>
      </c>
      <c r="CZ311" s="7">
        <f t="shared" si="414"/>
        <v>0</v>
      </c>
      <c r="DA311" s="7">
        <f t="shared" si="414"/>
        <v>0</v>
      </c>
      <c r="DB311" s="7">
        <f t="shared" si="414"/>
        <v>0</v>
      </c>
      <c r="DC311" s="7">
        <f t="shared" si="414"/>
        <v>0</v>
      </c>
      <c r="DD311" s="7">
        <f t="shared" si="414"/>
        <v>0</v>
      </c>
      <c r="DE311" s="7">
        <f t="shared" si="414"/>
        <v>0</v>
      </c>
      <c r="DF311" s="7">
        <f t="shared" si="414"/>
        <v>0</v>
      </c>
      <c r="DG311" s="7">
        <f t="shared" si="414"/>
        <v>0</v>
      </c>
      <c r="DH311" s="7">
        <f t="shared" si="414"/>
        <v>0</v>
      </c>
      <c r="DI311" s="7">
        <f t="shared" si="414"/>
        <v>0</v>
      </c>
      <c r="DJ311" s="7">
        <f t="shared" si="414"/>
        <v>0</v>
      </c>
      <c r="DK311" s="7">
        <f t="shared" si="414"/>
        <v>0</v>
      </c>
      <c r="DL311" s="7">
        <f t="shared" si="414"/>
        <v>0</v>
      </c>
      <c r="DM311" s="7">
        <f t="shared" si="414"/>
        <v>0</v>
      </c>
      <c r="DN311" s="7">
        <f t="shared" si="414"/>
        <v>0</v>
      </c>
      <c r="DO311" s="7">
        <f t="shared" si="414"/>
        <v>0</v>
      </c>
      <c r="DP311" s="7">
        <f t="shared" si="414"/>
        <v>0</v>
      </c>
      <c r="DQ311" s="7">
        <f t="shared" si="414"/>
        <v>0</v>
      </c>
      <c r="DR311" s="7">
        <f t="shared" si="414"/>
        <v>0</v>
      </c>
      <c r="DS311" s="7">
        <f t="shared" si="414"/>
        <v>0</v>
      </c>
      <c r="DT311" s="7">
        <f t="shared" si="414"/>
        <v>0</v>
      </c>
      <c r="DU311" s="7">
        <f t="shared" si="414"/>
        <v>0</v>
      </c>
      <c r="DV311" s="7">
        <f t="shared" si="414"/>
        <v>0</v>
      </c>
      <c r="DW311" s="7">
        <f t="shared" si="414"/>
        <v>0</v>
      </c>
      <c r="DX311" s="7">
        <f t="shared" si="414"/>
        <v>0</v>
      </c>
      <c r="DY311" s="7">
        <f t="shared" si="414"/>
        <v>0</v>
      </c>
      <c r="DZ311" s="7">
        <f t="shared" si="414"/>
        <v>0</v>
      </c>
      <c r="EA311" s="7">
        <f t="shared" ref="EA311:FY311" si="415">-EA296</f>
        <v>0</v>
      </c>
      <c r="EB311" s="7">
        <f t="shared" si="415"/>
        <v>0</v>
      </c>
      <c r="EC311" s="7">
        <f t="shared" si="415"/>
        <v>0</v>
      </c>
      <c r="ED311" s="7">
        <f t="shared" si="415"/>
        <v>0</v>
      </c>
      <c r="EE311" s="7">
        <f t="shared" si="415"/>
        <v>0</v>
      </c>
      <c r="EF311" s="7">
        <f t="shared" si="415"/>
        <v>0</v>
      </c>
      <c r="EG311" s="7">
        <f t="shared" si="415"/>
        <v>0</v>
      </c>
      <c r="EH311" s="7">
        <f t="shared" si="415"/>
        <v>0</v>
      </c>
      <c r="EI311" s="7">
        <f t="shared" si="415"/>
        <v>0</v>
      </c>
      <c r="EJ311" s="7">
        <f t="shared" si="415"/>
        <v>0</v>
      </c>
      <c r="EK311" s="7">
        <f t="shared" si="415"/>
        <v>0</v>
      </c>
      <c r="EL311" s="7">
        <f t="shared" si="415"/>
        <v>0</v>
      </c>
      <c r="EM311" s="7">
        <f t="shared" si="415"/>
        <v>0</v>
      </c>
      <c r="EN311" s="7">
        <f t="shared" si="415"/>
        <v>0</v>
      </c>
      <c r="EO311" s="7">
        <f t="shared" si="415"/>
        <v>0</v>
      </c>
      <c r="EP311" s="7">
        <f t="shared" si="415"/>
        <v>0</v>
      </c>
      <c r="EQ311" s="7">
        <f t="shared" si="415"/>
        <v>0</v>
      </c>
      <c r="ER311" s="7">
        <f t="shared" si="415"/>
        <v>0</v>
      </c>
      <c r="ES311" s="7">
        <f t="shared" si="415"/>
        <v>0</v>
      </c>
      <c r="ET311" s="7">
        <f t="shared" si="415"/>
        <v>0</v>
      </c>
      <c r="EU311" s="7">
        <f t="shared" si="415"/>
        <v>0</v>
      </c>
      <c r="EV311" s="7">
        <f t="shared" si="415"/>
        <v>0</v>
      </c>
      <c r="EW311" s="7">
        <f t="shared" si="415"/>
        <v>0</v>
      </c>
      <c r="EX311" s="7">
        <f t="shared" si="415"/>
        <v>0</v>
      </c>
      <c r="EY311" s="7">
        <f t="shared" si="415"/>
        <v>0</v>
      </c>
      <c r="EZ311" s="7">
        <f t="shared" si="415"/>
        <v>0</v>
      </c>
      <c r="FA311" s="7">
        <f t="shared" si="415"/>
        <v>0</v>
      </c>
      <c r="FB311" s="7">
        <f t="shared" si="415"/>
        <v>-28704.962096708041</v>
      </c>
      <c r="FC311" s="7">
        <f t="shared" si="415"/>
        <v>0</v>
      </c>
      <c r="FD311" s="7">
        <f t="shared" si="415"/>
        <v>0</v>
      </c>
      <c r="FE311" s="7">
        <f t="shared" si="415"/>
        <v>0</v>
      </c>
      <c r="FF311" s="7">
        <f t="shared" si="415"/>
        <v>0</v>
      </c>
      <c r="FG311" s="7">
        <f t="shared" si="415"/>
        <v>0</v>
      </c>
      <c r="FH311" s="7">
        <f t="shared" si="415"/>
        <v>0</v>
      </c>
      <c r="FI311" s="7">
        <f t="shared" si="415"/>
        <v>0</v>
      </c>
      <c r="FJ311" s="7">
        <f t="shared" si="415"/>
        <v>0</v>
      </c>
      <c r="FK311" s="7">
        <f t="shared" si="415"/>
        <v>0</v>
      </c>
      <c r="FL311" s="7">
        <f t="shared" si="415"/>
        <v>0</v>
      </c>
      <c r="FM311" s="7">
        <f t="shared" si="415"/>
        <v>0</v>
      </c>
      <c r="FN311" s="7">
        <f t="shared" si="415"/>
        <v>0</v>
      </c>
      <c r="FO311" s="7">
        <f t="shared" si="415"/>
        <v>0</v>
      </c>
      <c r="FP311" s="7">
        <f t="shared" si="415"/>
        <v>0</v>
      </c>
      <c r="FQ311" s="7">
        <f t="shared" si="415"/>
        <v>0</v>
      </c>
      <c r="FR311" s="7">
        <f t="shared" si="415"/>
        <v>0</v>
      </c>
      <c r="FS311" s="7">
        <f t="shared" si="415"/>
        <v>0</v>
      </c>
      <c r="FT311" s="7">
        <f t="shared" si="415"/>
        <v>-42.187603969316115</v>
      </c>
      <c r="FU311" s="7">
        <f t="shared" si="415"/>
        <v>0</v>
      </c>
      <c r="FV311" s="7">
        <f t="shared" si="415"/>
        <v>0</v>
      </c>
      <c r="FW311" s="7">
        <f t="shared" si="415"/>
        <v>0</v>
      </c>
      <c r="FX311" s="7">
        <f t="shared" si="415"/>
        <v>0</v>
      </c>
      <c r="FY311" s="7">
        <f t="shared" si="415"/>
        <v>0</v>
      </c>
      <c r="FZ311" s="7">
        <f>SUM(C311:FY311)</f>
        <v>-366677.20215363515</v>
      </c>
      <c r="GA311" s="7"/>
      <c r="GB311" s="7"/>
      <c r="GC311" s="7"/>
      <c r="GD311" s="7"/>
      <c r="GE311" s="7"/>
      <c r="GF311" s="7"/>
      <c r="GG311" s="7"/>
      <c r="GH311" s="7"/>
      <c r="GI311" s="7"/>
      <c r="GJ311" s="7"/>
      <c r="GK311" s="7"/>
      <c r="GL311" s="7"/>
      <c r="GM311" s="7"/>
    </row>
    <row r="312" spans="1:19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  <c r="EX312" s="7"/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/>
      <c r="FZ312" s="7"/>
      <c r="GB312" s="7"/>
      <c r="GC312" s="7"/>
      <c r="GD312" s="7"/>
      <c r="GE312" s="7"/>
      <c r="GF312" s="7"/>
      <c r="GG312" s="84"/>
      <c r="GH312" s="7"/>
      <c r="GI312" s="7"/>
      <c r="GJ312" s="7"/>
      <c r="GK312" s="7"/>
      <c r="GL312" s="7"/>
      <c r="GM312" s="7"/>
    </row>
    <row r="313" spans="1:195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  <c r="EX313" s="7"/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/>
      <c r="FP313" s="7"/>
      <c r="FQ313" s="7"/>
      <c r="FR313" s="7"/>
      <c r="FS313" s="7"/>
      <c r="FT313" s="7"/>
      <c r="FU313" s="7"/>
      <c r="FV313" s="7"/>
      <c r="FW313" s="7"/>
      <c r="FX313" s="7"/>
      <c r="FY313" s="7"/>
      <c r="FZ313" s="7"/>
      <c r="GB313" s="7"/>
      <c r="GC313" s="7"/>
      <c r="GD313" s="7"/>
      <c r="GE313" s="7"/>
      <c r="GF313" s="7"/>
      <c r="GG313" s="7"/>
      <c r="GH313" s="7"/>
      <c r="GI313" s="7"/>
      <c r="GJ313" s="7"/>
      <c r="GK313" s="7"/>
      <c r="GL313" s="7"/>
      <c r="GM313" s="7"/>
    </row>
    <row r="314" spans="1:195" ht="15.75" x14ac:dyDescent="0.25">
      <c r="A314" s="6" t="s">
        <v>602</v>
      </c>
      <c r="B314" s="44" t="s">
        <v>888</v>
      </c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  <c r="AF314" s="83"/>
      <c r="AG314" s="83"/>
      <c r="AH314" s="83"/>
      <c r="AI314" s="83"/>
      <c r="AJ314" s="83"/>
      <c r="AK314" s="83"/>
      <c r="AL314" s="83"/>
      <c r="AM314" s="83"/>
      <c r="AN314" s="83"/>
      <c r="AO314" s="83"/>
      <c r="AP314" s="83"/>
      <c r="AQ314" s="83"/>
      <c r="AR314" s="83"/>
      <c r="AS314" s="83"/>
      <c r="AT314" s="83"/>
      <c r="AU314" s="83"/>
      <c r="AV314" s="83"/>
      <c r="AW314" s="83"/>
      <c r="AX314" s="83"/>
      <c r="AY314" s="83"/>
      <c r="AZ314" s="83"/>
      <c r="BA314" s="83"/>
      <c r="BB314" s="83"/>
      <c r="BC314" s="83"/>
      <c r="BD314" s="83"/>
      <c r="BE314" s="83"/>
      <c r="BF314" s="83"/>
      <c r="BG314" s="83"/>
      <c r="BH314" s="83"/>
      <c r="BI314" s="83"/>
      <c r="BJ314" s="83"/>
      <c r="BK314" s="83"/>
      <c r="BL314" s="83"/>
      <c r="BM314" s="83"/>
      <c r="BN314" s="83"/>
      <c r="BO314" s="83"/>
      <c r="BP314" s="83"/>
      <c r="BQ314" s="83"/>
      <c r="BR314" s="83"/>
      <c r="BS314" s="83"/>
      <c r="BT314" s="83"/>
      <c r="BU314" s="83"/>
      <c r="BV314" s="83"/>
      <c r="BW314" s="83"/>
      <c r="BX314" s="83"/>
      <c r="BY314" s="83"/>
      <c r="BZ314" s="83"/>
      <c r="CA314" s="83"/>
      <c r="CB314" s="83"/>
      <c r="CC314" s="83"/>
      <c r="CD314" s="83"/>
      <c r="CE314" s="83"/>
      <c r="CF314" s="83"/>
      <c r="CG314" s="83"/>
      <c r="CH314" s="83"/>
      <c r="CI314" s="83"/>
      <c r="CJ314" s="83"/>
      <c r="CK314" s="83"/>
      <c r="CL314" s="83"/>
      <c r="CM314" s="83"/>
      <c r="CN314" s="83"/>
      <c r="CO314" s="83"/>
      <c r="CP314" s="83"/>
      <c r="CQ314" s="83"/>
      <c r="CR314" s="83"/>
      <c r="CS314" s="83"/>
      <c r="CT314" s="83"/>
      <c r="CU314" s="83"/>
      <c r="CV314" s="83"/>
      <c r="CW314" s="83"/>
      <c r="CX314" s="83"/>
      <c r="CY314" s="83"/>
      <c r="CZ314" s="83"/>
      <c r="DA314" s="83"/>
      <c r="DB314" s="83"/>
      <c r="DC314" s="83"/>
      <c r="DD314" s="83"/>
      <c r="DE314" s="83"/>
      <c r="DF314" s="83"/>
      <c r="DG314" s="83"/>
      <c r="DH314" s="83"/>
      <c r="DI314" s="83"/>
      <c r="DJ314" s="83"/>
      <c r="DK314" s="83"/>
      <c r="DL314" s="83"/>
      <c r="DM314" s="83"/>
      <c r="DN314" s="83"/>
      <c r="DO314" s="83"/>
      <c r="DP314" s="83"/>
      <c r="DQ314" s="83"/>
      <c r="DR314" s="83"/>
      <c r="DS314" s="83"/>
      <c r="DT314" s="83"/>
      <c r="DU314" s="83"/>
      <c r="DV314" s="83"/>
      <c r="DW314" s="83"/>
      <c r="DX314" s="83"/>
      <c r="DY314" s="83"/>
      <c r="DZ314" s="83"/>
      <c r="EA314" s="83"/>
      <c r="EB314" s="83"/>
      <c r="EC314" s="83"/>
      <c r="ED314" s="83"/>
      <c r="EE314" s="83"/>
      <c r="EF314" s="83"/>
      <c r="EG314" s="83"/>
      <c r="EH314" s="83"/>
      <c r="EI314" s="83"/>
      <c r="EJ314" s="83"/>
      <c r="EK314" s="83"/>
      <c r="EL314" s="83"/>
      <c r="EM314" s="83"/>
      <c r="EN314" s="83"/>
      <c r="EO314" s="83"/>
      <c r="EP314" s="83"/>
      <c r="EQ314" s="83"/>
      <c r="ER314" s="83"/>
      <c r="ES314" s="83"/>
      <c r="ET314" s="83"/>
      <c r="EU314" s="83"/>
      <c r="EV314" s="83"/>
      <c r="EW314" s="83"/>
      <c r="EX314" s="83"/>
      <c r="EY314" s="83"/>
      <c r="EZ314" s="83"/>
      <c r="FA314" s="83"/>
      <c r="FB314" s="83"/>
      <c r="FC314" s="83"/>
      <c r="FD314" s="83"/>
      <c r="FE314" s="83"/>
      <c r="FF314" s="83"/>
      <c r="FG314" s="83"/>
      <c r="FH314" s="83"/>
      <c r="FI314" s="83"/>
      <c r="FJ314" s="83"/>
      <c r="FK314" s="83"/>
      <c r="FL314" s="83"/>
      <c r="FM314" s="83"/>
      <c r="FN314" s="83"/>
      <c r="FO314" s="83"/>
      <c r="FP314" s="83"/>
      <c r="FQ314" s="83"/>
      <c r="FR314" s="83"/>
      <c r="FS314" s="83"/>
      <c r="FT314" s="83"/>
      <c r="FU314" s="83"/>
      <c r="FV314" s="83"/>
      <c r="FW314" s="83"/>
      <c r="FX314" s="83"/>
      <c r="FY314" s="83"/>
      <c r="FZ314" s="7"/>
      <c r="GB314" s="7"/>
      <c r="GC314" s="7"/>
      <c r="GD314" s="7"/>
      <c r="GE314" s="7"/>
      <c r="GF314" s="7"/>
      <c r="GG314" s="7"/>
      <c r="GH314" s="7"/>
      <c r="GI314" s="7"/>
      <c r="GJ314" s="7"/>
      <c r="GK314" s="7"/>
      <c r="GL314" s="7"/>
      <c r="GM314" s="7"/>
    </row>
    <row r="315" spans="1:195" x14ac:dyDescent="0.2">
      <c r="A315" s="6" t="s">
        <v>889</v>
      </c>
      <c r="B315" s="7" t="s">
        <v>890</v>
      </c>
      <c r="C315" s="43">
        <f t="shared" ref="C315:BN315" si="416">+C263</f>
        <v>2.7E-2</v>
      </c>
      <c r="D315" s="43">
        <f t="shared" si="416"/>
        <v>2.7E-2</v>
      </c>
      <c r="E315" s="43">
        <f t="shared" si="416"/>
        <v>2.5687999999999999E-2</v>
      </c>
      <c r="F315" s="43">
        <f t="shared" si="416"/>
        <v>2.7E-2</v>
      </c>
      <c r="G315" s="43">
        <f t="shared" si="416"/>
        <v>2.3285E-2</v>
      </c>
      <c r="H315" s="43">
        <f t="shared" si="416"/>
        <v>2.7E-2</v>
      </c>
      <c r="I315" s="43">
        <f t="shared" si="416"/>
        <v>2.7E-2</v>
      </c>
      <c r="J315" s="43">
        <f t="shared" si="416"/>
        <v>2.7E-2</v>
      </c>
      <c r="K315" s="43">
        <f t="shared" si="416"/>
        <v>2.7E-2</v>
      </c>
      <c r="L315" s="43">
        <f t="shared" si="416"/>
        <v>2.2894999999999999E-2</v>
      </c>
      <c r="M315" s="43">
        <f t="shared" si="416"/>
        <v>2.1946999999999998E-2</v>
      </c>
      <c r="N315" s="43">
        <f t="shared" si="416"/>
        <v>1.8756000000000002E-2</v>
      </c>
      <c r="O315" s="43">
        <f t="shared" si="416"/>
        <v>2.6353000000000001E-2</v>
      </c>
      <c r="P315" s="43">
        <f t="shared" si="416"/>
        <v>2.7E-2</v>
      </c>
      <c r="Q315" s="43">
        <f t="shared" si="416"/>
        <v>2.7E-2</v>
      </c>
      <c r="R315" s="43">
        <f t="shared" si="416"/>
        <v>2.4909000000000001E-2</v>
      </c>
      <c r="S315" s="43">
        <f t="shared" si="416"/>
        <v>2.2013999999999999E-2</v>
      </c>
      <c r="T315" s="43">
        <f t="shared" si="416"/>
        <v>2.0301E-2</v>
      </c>
      <c r="U315" s="43">
        <f t="shared" si="416"/>
        <v>1.9800999999999999E-2</v>
      </c>
      <c r="V315" s="43">
        <f t="shared" si="416"/>
        <v>2.7E-2</v>
      </c>
      <c r="W315" s="43">
        <f t="shared" si="416"/>
        <v>2.7E-2</v>
      </c>
      <c r="X315" s="43">
        <f t="shared" si="416"/>
        <v>1.1756000000000001E-2</v>
      </c>
      <c r="Y315" s="43">
        <f t="shared" si="416"/>
        <v>2.0498000000000002E-2</v>
      </c>
      <c r="Z315" s="43">
        <f t="shared" si="416"/>
        <v>1.9914999999999999E-2</v>
      </c>
      <c r="AA315" s="43">
        <f t="shared" si="416"/>
        <v>2.5995000000000001E-2</v>
      </c>
      <c r="AB315" s="43">
        <f t="shared" si="416"/>
        <v>2.6023000000000001E-2</v>
      </c>
      <c r="AC315" s="43">
        <f t="shared" si="416"/>
        <v>1.6982000000000001E-2</v>
      </c>
      <c r="AD315" s="43">
        <f t="shared" si="416"/>
        <v>1.5692999999999999E-2</v>
      </c>
      <c r="AE315" s="43">
        <f t="shared" si="416"/>
        <v>8.8140000000000007E-3</v>
      </c>
      <c r="AF315" s="43">
        <f t="shared" si="416"/>
        <v>7.6740000000000003E-3</v>
      </c>
      <c r="AG315" s="43">
        <f t="shared" si="416"/>
        <v>1.2485E-2</v>
      </c>
      <c r="AH315" s="43">
        <f t="shared" si="416"/>
        <v>1.8123E-2</v>
      </c>
      <c r="AI315" s="43">
        <f t="shared" si="416"/>
        <v>2.7E-2</v>
      </c>
      <c r="AJ315" s="43">
        <f t="shared" si="416"/>
        <v>1.9788E-2</v>
      </c>
      <c r="AK315" s="43">
        <f t="shared" si="416"/>
        <v>1.728E-2</v>
      </c>
      <c r="AL315" s="43">
        <f t="shared" si="416"/>
        <v>2.7E-2</v>
      </c>
      <c r="AM315" s="43">
        <f t="shared" si="416"/>
        <v>1.7449000000000003E-2</v>
      </c>
      <c r="AN315" s="43">
        <f t="shared" si="416"/>
        <v>2.3902999999999997E-2</v>
      </c>
      <c r="AO315" s="43">
        <f t="shared" si="416"/>
        <v>2.3656E-2</v>
      </c>
      <c r="AP315" s="43">
        <f t="shared" si="416"/>
        <v>2.6541000000000002E-2</v>
      </c>
      <c r="AQ315" s="43">
        <f t="shared" si="416"/>
        <v>1.6558999999999997E-2</v>
      </c>
      <c r="AR315" s="43">
        <f t="shared" si="416"/>
        <v>2.6440000000000002E-2</v>
      </c>
      <c r="AS315" s="43">
        <f t="shared" si="416"/>
        <v>1.2137999999999999E-2</v>
      </c>
      <c r="AT315" s="43">
        <f t="shared" si="416"/>
        <v>2.7E-2</v>
      </c>
      <c r="AU315" s="43">
        <f t="shared" si="416"/>
        <v>2.0187999999999998E-2</v>
      </c>
      <c r="AV315" s="43">
        <f t="shared" si="416"/>
        <v>2.6359E-2</v>
      </c>
      <c r="AW315" s="43">
        <f t="shared" si="416"/>
        <v>2.1596000000000001E-2</v>
      </c>
      <c r="AX315" s="43">
        <f t="shared" si="416"/>
        <v>1.7797999999999998E-2</v>
      </c>
      <c r="AY315" s="43">
        <f t="shared" si="416"/>
        <v>2.7E-2</v>
      </c>
      <c r="AZ315" s="43">
        <f t="shared" si="416"/>
        <v>1.5720000000000001E-2</v>
      </c>
      <c r="BA315" s="43">
        <f t="shared" si="416"/>
        <v>2.2893999999999998E-2</v>
      </c>
      <c r="BB315" s="43">
        <f t="shared" si="416"/>
        <v>2.0684000000000001E-2</v>
      </c>
      <c r="BC315" s="43">
        <f t="shared" si="416"/>
        <v>2.0715000000000001E-2</v>
      </c>
      <c r="BD315" s="43">
        <f t="shared" si="416"/>
        <v>2.7E-2</v>
      </c>
      <c r="BE315" s="43">
        <f t="shared" si="416"/>
        <v>2.3816E-2</v>
      </c>
      <c r="BF315" s="43">
        <f t="shared" si="416"/>
        <v>2.7E-2</v>
      </c>
      <c r="BG315" s="43">
        <f t="shared" si="416"/>
        <v>2.7E-2</v>
      </c>
      <c r="BH315" s="43">
        <f t="shared" si="416"/>
        <v>2.2419000000000001E-2</v>
      </c>
      <c r="BI315" s="43">
        <f t="shared" si="416"/>
        <v>9.4330000000000004E-3</v>
      </c>
      <c r="BJ315" s="43">
        <f t="shared" si="416"/>
        <v>2.4164000000000001E-2</v>
      </c>
      <c r="BK315" s="43">
        <f t="shared" si="416"/>
        <v>2.5458999999999999E-2</v>
      </c>
      <c r="BL315" s="43">
        <f t="shared" si="416"/>
        <v>2.7E-2</v>
      </c>
      <c r="BM315" s="43">
        <f t="shared" si="416"/>
        <v>2.1833999999999999E-2</v>
      </c>
      <c r="BN315" s="43">
        <f t="shared" si="416"/>
        <v>2.7E-2</v>
      </c>
      <c r="BO315" s="43">
        <f t="shared" ref="BO315:DZ315" si="417">+BO263</f>
        <v>1.6202999999999999E-2</v>
      </c>
      <c r="BP315" s="43">
        <f t="shared" si="417"/>
        <v>2.2702000000000003E-2</v>
      </c>
      <c r="BQ315" s="43">
        <f t="shared" si="417"/>
        <v>2.2759000000000001E-2</v>
      </c>
      <c r="BR315" s="43">
        <f t="shared" si="417"/>
        <v>5.7000000000000002E-3</v>
      </c>
      <c r="BS315" s="43">
        <f t="shared" si="417"/>
        <v>3.2309999999999999E-3</v>
      </c>
      <c r="BT315" s="43">
        <f t="shared" si="417"/>
        <v>5.0750000000000005E-3</v>
      </c>
      <c r="BU315" s="43">
        <f t="shared" si="417"/>
        <v>1.3811E-2</v>
      </c>
      <c r="BV315" s="43">
        <f t="shared" si="417"/>
        <v>1.2775E-2</v>
      </c>
      <c r="BW315" s="43">
        <f t="shared" si="417"/>
        <v>1.5736E-2</v>
      </c>
      <c r="BX315" s="43">
        <f t="shared" si="417"/>
        <v>1.7599E-2</v>
      </c>
      <c r="BY315" s="43">
        <f t="shared" si="417"/>
        <v>2.4780999999999997E-2</v>
      </c>
      <c r="BZ315" s="43">
        <f t="shared" si="417"/>
        <v>2.7E-2</v>
      </c>
      <c r="CA315" s="43">
        <f t="shared" si="417"/>
        <v>2.3040999999999999E-2</v>
      </c>
      <c r="CB315" s="43">
        <f t="shared" si="417"/>
        <v>2.7E-2</v>
      </c>
      <c r="CC315" s="43">
        <f t="shared" si="417"/>
        <v>2.3199000000000001E-2</v>
      </c>
      <c r="CD315" s="43">
        <f t="shared" si="417"/>
        <v>2.052E-2</v>
      </c>
      <c r="CE315" s="43">
        <f t="shared" si="417"/>
        <v>2.7E-2</v>
      </c>
      <c r="CF315" s="43">
        <f t="shared" si="417"/>
        <v>2.3463000000000001E-2</v>
      </c>
      <c r="CG315" s="43">
        <f t="shared" si="417"/>
        <v>2.7E-2</v>
      </c>
      <c r="CH315" s="43">
        <f t="shared" si="417"/>
        <v>2.3188E-2</v>
      </c>
      <c r="CI315" s="43">
        <f t="shared" si="417"/>
        <v>2.5180000000000001E-2</v>
      </c>
      <c r="CJ315" s="43">
        <f t="shared" si="417"/>
        <v>2.4469000000000001E-2</v>
      </c>
      <c r="CK315" s="43">
        <f t="shared" si="417"/>
        <v>7.6010000000000001E-3</v>
      </c>
      <c r="CL315" s="43">
        <f t="shared" si="417"/>
        <v>9.2289999999999994E-3</v>
      </c>
      <c r="CM315" s="43">
        <f t="shared" si="417"/>
        <v>3.274E-3</v>
      </c>
      <c r="CN315" s="43">
        <f t="shared" si="417"/>
        <v>2.7E-2</v>
      </c>
      <c r="CO315" s="43">
        <f t="shared" si="417"/>
        <v>2.3359999999999999E-2</v>
      </c>
      <c r="CP315" s="43">
        <f t="shared" si="417"/>
        <v>2.0548999999999998E-2</v>
      </c>
      <c r="CQ315" s="43">
        <f t="shared" si="417"/>
        <v>1.3427E-2</v>
      </c>
      <c r="CR315" s="43">
        <f t="shared" si="417"/>
        <v>2.6799999999999997E-3</v>
      </c>
      <c r="CS315" s="43">
        <f t="shared" si="417"/>
        <v>2.3658000000000002E-2</v>
      </c>
      <c r="CT315" s="43">
        <f t="shared" si="417"/>
        <v>9.5199999999999989E-3</v>
      </c>
      <c r="CU315" s="43">
        <f t="shared" si="417"/>
        <v>2.0615999999999999E-2</v>
      </c>
      <c r="CV315" s="43">
        <f t="shared" si="417"/>
        <v>1.1979E-2</v>
      </c>
      <c r="CW315" s="43">
        <f t="shared" si="417"/>
        <v>1.7379000000000002E-2</v>
      </c>
      <c r="CX315" s="43">
        <f t="shared" si="417"/>
        <v>2.2824000000000001E-2</v>
      </c>
      <c r="CY315" s="43">
        <f t="shared" si="417"/>
        <v>2.7E-2</v>
      </c>
      <c r="CZ315" s="43">
        <f t="shared" si="417"/>
        <v>2.7E-2</v>
      </c>
      <c r="DA315" s="43">
        <f t="shared" si="417"/>
        <v>2.7E-2</v>
      </c>
      <c r="DB315" s="43">
        <f t="shared" si="417"/>
        <v>2.7E-2</v>
      </c>
      <c r="DC315" s="43">
        <f t="shared" si="417"/>
        <v>1.8418E-2</v>
      </c>
      <c r="DD315" s="43">
        <f t="shared" si="417"/>
        <v>3.4300000000000003E-3</v>
      </c>
      <c r="DE315" s="43">
        <f t="shared" si="417"/>
        <v>1.1894999999999999E-2</v>
      </c>
      <c r="DF315" s="43">
        <f t="shared" si="417"/>
        <v>2.5214E-2</v>
      </c>
      <c r="DG315" s="43">
        <f t="shared" si="417"/>
        <v>2.1453E-2</v>
      </c>
      <c r="DH315" s="43">
        <f t="shared" si="417"/>
        <v>2.1515999999999997E-2</v>
      </c>
      <c r="DI315" s="43">
        <f t="shared" si="417"/>
        <v>1.9844999999999998E-2</v>
      </c>
      <c r="DJ315" s="43">
        <f t="shared" si="417"/>
        <v>2.1883E-2</v>
      </c>
      <c r="DK315" s="43">
        <f t="shared" si="417"/>
        <v>1.6658000000000003E-2</v>
      </c>
      <c r="DL315" s="43">
        <f t="shared" si="417"/>
        <v>2.2966999999999998E-2</v>
      </c>
      <c r="DM315" s="43">
        <f t="shared" si="417"/>
        <v>2.0899000000000001E-2</v>
      </c>
      <c r="DN315" s="43">
        <f t="shared" si="417"/>
        <v>2.7E-2</v>
      </c>
      <c r="DO315" s="43">
        <f t="shared" si="417"/>
        <v>2.7E-2</v>
      </c>
      <c r="DP315" s="43">
        <f t="shared" si="417"/>
        <v>2.7E-2</v>
      </c>
      <c r="DQ315" s="43">
        <f t="shared" si="417"/>
        <v>2.4545000000000001E-2</v>
      </c>
      <c r="DR315" s="43">
        <f t="shared" si="417"/>
        <v>2.5417000000000002E-2</v>
      </c>
      <c r="DS315" s="43">
        <f t="shared" si="417"/>
        <v>2.6924E-2</v>
      </c>
      <c r="DT315" s="43">
        <f t="shared" si="417"/>
        <v>2.2728999999999999E-2</v>
      </c>
      <c r="DU315" s="43">
        <f t="shared" si="417"/>
        <v>2.7E-2</v>
      </c>
      <c r="DV315" s="43">
        <f t="shared" si="417"/>
        <v>2.7E-2</v>
      </c>
      <c r="DW315" s="43">
        <f t="shared" si="417"/>
        <v>2.2997E-2</v>
      </c>
      <c r="DX315" s="43">
        <f t="shared" si="417"/>
        <v>1.9931000000000001E-2</v>
      </c>
      <c r="DY315" s="43">
        <f t="shared" si="417"/>
        <v>1.3928000000000001E-2</v>
      </c>
      <c r="DZ315" s="43">
        <f t="shared" si="417"/>
        <v>1.8661999999999998E-2</v>
      </c>
      <c r="EA315" s="43">
        <f t="shared" ref="EA315:FX315" si="418">+EA263</f>
        <v>1.2173E-2</v>
      </c>
      <c r="EB315" s="43">
        <f t="shared" si="418"/>
        <v>2.7E-2</v>
      </c>
      <c r="EC315" s="43">
        <f t="shared" si="418"/>
        <v>2.7E-2</v>
      </c>
      <c r="ED315" s="43">
        <f t="shared" si="418"/>
        <v>4.4120000000000001E-3</v>
      </c>
      <c r="EE315" s="43">
        <f t="shared" si="418"/>
        <v>2.7E-2</v>
      </c>
      <c r="EF315" s="43">
        <f t="shared" si="418"/>
        <v>2.0594999999999999E-2</v>
      </c>
      <c r="EG315" s="43">
        <f t="shared" si="418"/>
        <v>2.7E-2</v>
      </c>
      <c r="EH315" s="43">
        <f t="shared" si="418"/>
        <v>2.6053E-2</v>
      </c>
      <c r="EI315" s="43">
        <f t="shared" si="418"/>
        <v>2.7E-2</v>
      </c>
      <c r="EJ315" s="43">
        <f t="shared" si="418"/>
        <v>2.7E-2</v>
      </c>
      <c r="EK315" s="43">
        <f t="shared" si="418"/>
        <v>5.7670000000000004E-3</v>
      </c>
      <c r="EL315" s="43">
        <f t="shared" si="418"/>
        <v>3.1160000000000003E-3</v>
      </c>
      <c r="EM315" s="43">
        <f t="shared" si="418"/>
        <v>1.7308E-2</v>
      </c>
      <c r="EN315" s="43">
        <f t="shared" si="418"/>
        <v>2.7E-2</v>
      </c>
      <c r="EO315" s="43">
        <f t="shared" si="418"/>
        <v>2.7E-2</v>
      </c>
      <c r="EP315" s="43">
        <f t="shared" si="418"/>
        <v>2.1585999999999998E-2</v>
      </c>
      <c r="EQ315" s="43">
        <f t="shared" si="418"/>
        <v>8.2459999999999999E-3</v>
      </c>
      <c r="ER315" s="43">
        <f t="shared" si="418"/>
        <v>2.1283E-2</v>
      </c>
      <c r="ES315" s="43">
        <f t="shared" si="418"/>
        <v>2.4558E-2</v>
      </c>
      <c r="ET315" s="43">
        <f t="shared" si="418"/>
        <v>2.7E-2</v>
      </c>
      <c r="EU315" s="43">
        <f t="shared" si="418"/>
        <v>2.7E-2</v>
      </c>
      <c r="EV315" s="43">
        <f t="shared" si="418"/>
        <v>1.1965E-2</v>
      </c>
      <c r="EW315" s="43">
        <f t="shared" si="418"/>
        <v>7.0530000000000002E-3</v>
      </c>
      <c r="EX315" s="43">
        <f t="shared" si="418"/>
        <v>4.9100000000000003E-3</v>
      </c>
      <c r="EY315" s="43">
        <f t="shared" si="418"/>
        <v>2.7E-2</v>
      </c>
      <c r="EZ315" s="43">
        <f t="shared" si="418"/>
        <v>2.3942000000000001E-2</v>
      </c>
      <c r="FA315" s="43">
        <f t="shared" si="418"/>
        <v>1.0666E-2</v>
      </c>
      <c r="FB315" s="43">
        <f t="shared" si="418"/>
        <v>9.6240000000000006E-3</v>
      </c>
      <c r="FC315" s="43">
        <f t="shared" si="418"/>
        <v>2.3550000000000001E-2</v>
      </c>
      <c r="FD315" s="43">
        <f t="shared" si="418"/>
        <v>2.5437999999999999E-2</v>
      </c>
      <c r="FE315" s="43">
        <f t="shared" si="418"/>
        <v>1.5180999999999998E-2</v>
      </c>
      <c r="FF315" s="43">
        <f t="shared" si="418"/>
        <v>2.7E-2</v>
      </c>
      <c r="FG315" s="43">
        <f t="shared" si="418"/>
        <v>2.7E-2</v>
      </c>
      <c r="FH315" s="43">
        <f t="shared" si="418"/>
        <v>2.0771999999999999E-2</v>
      </c>
      <c r="FI315" s="43">
        <f t="shared" si="418"/>
        <v>7.1999999999999998E-3</v>
      </c>
      <c r="FJ315" s="43">
        <f t="shared" si="418"/>
        <v>2.0437999999999998E-2</v>
      </c>
      <c r="FK315" s="43">
        <f t="shared" si="418"/>
        <v>1.0845E-2</v>
      </c>
      <c r="FL315" s="43">
        <f t="shared" si="418"/>
        <v>2.7E-2</v>
      </c>
      <c r="FM315" s="43">
        <f t="shared" si="418"/>
        <v>1.9414000000000001E-2</v>
      </c>
      <c r="FN315" s="43">
        <f t="shared" si="418"/>
        <v>2.7E-2</v>
      </c>
      <c r="FO315" s="43">
        <f t="shared" si="418"/>
        <v>5.6239999999999997E-3</v>
      </c>
      <c r="FP315" s="43">
        <f t="shared" si="418"/>
        <v>1.2143000000000001E-2</v>
      </c>
      <c r="FQ315" s="43">
        <f t="shared" si="418"/>
        <v>1.788E-2</v>
      </c>
      <c r="FR315" s="43">
        <f t="shared" si="418"/>
        <v>1.2376E-2</v>
      </c>
      <c r="FS315" s="43">
        <f t="shared" si="418"/>
        <v>5.0679999999999996E-3</v>
      </c>
      <c r="FT315" s="43">
        <f>+FP270</f>
        <v>3.6700000000000001E-3</v>
      </c>
      <c r="FU315" s="43">
        <f t="shared" si="418"/>
        <v>1.9344999999999998E-2</v>
      </c>
      <c r="FV315" s="43">
        <f t="shared" si="418"/>
        <v>1.6032000000000001E-2</v>
      </c>
      <c r="FW315" s="43">
        <f t="shared" si="418"/>
        <v>2.2498000000000001E-2</v>
      </c>
      <c r="FX315" s="43">
        <f t="shared" si="418"/>
        <v>2.0675000000000002E-2</v>
      </c>
      <c r="FY315" s="43"/>
      <c r="FZ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</row>
    <row r="316" spans="1:195" x14ac:dyDescent="0.2">
      <c r="A316" s="6" t="s">
        <v>891</v>
      </c>
      <c r="B316" s="7" t="s">
        <v>892</v>
      </c>
      <c r="C316" s="43">
        <f t="shared" ref="C316:BN316" si="419">+C275</f>
        <v>0</v>
      </c>
      <c r="D316" s="43">
        <f t="shared" si="419"/>
        <v>0</v>
      </c>
      <c r="E316" s="43">
        <f t="shared" si="419"/>
        <v>0</v>
      </c>
      <c r="F316" s="43">
        <f t="shared" si="419"/>
        <v>0</v>
      </c>
      <c r="G316" s="43">
        <f t="shared" si="419"/>
        <v>0</v>
      </c>
      <c r="H316" s="43">
        <f t="shared" si="419"/>
        <v>0</v>
      </c>
      <c r="I316" s="43">
        <f t="shared" si="419"/>
        <v>0</v>
      </c>
      <c r="J316" s="43">
        <f t="shared" si="419"/>
        <v>0</v>
      </c>
      <c r="K316" s="43">
        <f t="shared" si="419"/>
        <v>0</v>
      </c>
      <c r="L316" s="43">
        <f t="shared" si="419"/>
        <v>0</v>
      </c>
      <c r="M316" s="43">
        <f t="shared" si="419"/>
        <v>0</v>
      </c>
      <c r="N316" s="43">
        <f t="shared" si="419"/>
        <v>0</v>
      </c>
      <c r="O316" s="43">
        <f t="shared" si="419"/>
        <v>0</v>
      </c>
      <c r="P316" s="43">
        <f t="shared" si="419"/>
        <v>0</v>
      </c>
      <c r="Q316" s="43">
        <f t="shared" si="419"/>
        <v>0</v>
      </c>
      <c r="R316" s="43">
        <f t="shared" si="419"/>
        <v>0</v>
      </c>
      <c r="S316" s="43">
        <f t="shared" si="419"/>
        <v>0</v>
      </c>
      <c r="T316" s="43">
        <f t="shared" si="419"/>
        <v>0</v>
      </c>
      <c r="U316" s="43">
        <f t="shared" si="419"/>
        <v>0</v>
      </c>
      <c r="V316" s="43">
        <f t="shared" si="419"/>
        <v>0</v>
      </c>
      <c r="W316" s="43">
        <f t="shared" si="419"/>
        <v>0</v>
      </c>
      <c r="X316" s="43">
        <f t="shared" si="419"/>
        <v>0</v>
      </c>
      <c r="Y316" s="43">
        <f t="shared" si="419"/>
        <v>0</v>
      </c>
      <c r="Z316" s="43">
        <f t="shared" si="419"/>
        <v>0</v>
      </c>
      <c r="AA316" s="43">
        <f t="shared" si="419"/>
        <v>0</v>
      </c>
      <c r="AB316" s="43">
        <f t="shared" si="419"/>
        <v>0</v>
      </c>
      <c r="AC316" s="43">
        <f t="shared" si="419"/>
        <v>0</v>
      </c>
      <c r="AD316" s="43">
        <f t="shared" si="419"/>
        <v>0</v>
      </c>
      <c r="AE316" s="43">
        <f t="shared" si="419"/>
        <v>0</v>
      </c>
      <c r="AF316" s="43">
        <f t="shared" si="419"/>
        <v>0</v>
      </c>
      <c r="AG316" s="43">
        <f t="shared" si="419"/>
        <v>0</v>
      </c>
      <c r="AH316" s="43">
        <f t="shared" si="419"/>
        <v>0</v>
      </c>
      <c r="AI316" s="43">
        <f t="shared" si="419"/>
        <v>0</v>
      </c>
      <c r="AJ316" s="43">
        <f t="shared" si="419"/>
        <v>0</v>
      </c>
      <c r="AK316" s="43">
        <f t="shared" si="419"/>
        <v>0</v>
      </c>
      <c r="AL316" s="43">
        <f t="shared" si="419"/>
        <v>0</v>
      </c>
      <c r="AM316" s="43">
        <f t="shared" si="419"/>
        <v>0</v>
      </c>
      <c r="AN316" s="43">
        <f t="shared" si="419"/>
        <v>0</v>
      </c>
      <c r="AO316" s="43">
        <f t="shared" si="419"/>
        <v>0</v>
      </c>
      <c r="AP316" s="43">
        <f t="shared" si="419"/>
        <v>0</v>
      </c>
      <c r="AQ316" s="43">
        <f t="shared" si="419"/>
        <v>0</v>
      </c>
      <c r="AR316" s="43">
        <f t="shared" si="419"/>
        <v>0</v>
      </c>
      <c r="AS316" s="43">
        <f t="shared" si="419"/>
        <v>0</v>
      </c>
      <c r="AT316" s="43">
        <f t="shared" si="419"/>
        <v>0</v>
      </c>
      <c r="AU316" s="43">
        <f t="shared" si="419"/>
        <v>0</v>
      </c>
      <c r="AV316" s="43">
        <f t="shared" si="419"/>
        <v>0</v>
      </c>
      <c r="AW316" s="43">
        <f t="shared" si="419"/>
        <v>0</v>
      </c>
      <c r="AX316" s="43">
        <f t="shared" si="419"/>
        <v>0</v>
      </c>
      <c r="AY316" s="43">
        <f t="shared" si="419"/>
        <v>0</v>
      </c>
      <c r="AZ316" s="43">
        <f t="shared" si="419"/>
        <v>0</v>
      </c>
      <c r="BA316" s="43">
        <f t="shared" si="419"/>
        <v>0</v>
      </c>
      <c r="BB316" s="43">
        <f t="shared" si="419"/>
        <v>0</v>
      </c>
      <c r="BC316" s="43">
        <f t="shared" si="419"/>
        <v>0</v>
      </c>
      <c r="BD316" s="43">
        <f t="shared" si="419"/>
        <v>0</v>
      </c>
      <c r="BE316" s="43">
        <f t="shared" si="419"/>
        <v>0</v>
      </c>
      <c r="BF316" s="43">
        <f t="shared" si="419"/>
        <v>0</v>
      </c>
      <c r="BG316" s="43">
        <f t="shared" si="419"/>
        <v>0</v>
      </c>
      <c r="BH316" s="43">
        <f t="shared" si="419"/>
        <v>0</v>
      </c>
      <c r="BI316" s="43">
        <f t="shared" si="419"/>
        <v>0</v>
      </c>
      <c r="BJ316" s="43">
        <f t="shared" si="419"/>
        <v>0</v>
      </c>
      <c r="BK316" s="43">
        <f t="shared" si="419"/>
        <v>0</v>
      </c>
      <c r="BL316" s="43">
        <f t="shared" si="419"/>
        <v>0</v>
      </c>
      <c r="BM316" s="43">
        <f t="shared" si="419"/>
        <v>0</v>
      </c>
      <c r="BN316" s="43">
        <f t="shared" si="419"/>
        <v>0</v>
      </c>
      <c r="BO316" s="43">
        <f t="shared" ref="BO316:DZ316" si="420">+BO275</f>
        <v>0</v>
      </c>
      <c r="BP316" s="43">
        <f t="shared" si="420"/>
        <v>0</v>
      </c>
      <c r="BQ316" s="43">
        <f t="shared" si="420"/>
        <v>0</v>
      </c>
      <c r="BR316" s="43">
        <f t="shared" si="420"/>
        <v>0</v>
      </c>
      <c r="BS316" s="43">
        <f t="shared" si="420"/>
        <v>0</v>
      </c>
      <c r="BT316" s="43">
        <f t="shared" si="420"/>
        <v>0</v>
      </c>
      <c r="BU316" s="43">
        <f t="shared" si="420"/>
        <v>0</v>
      </c>
      <c r="BV316" s="43">
        <f t="shared" si="420"/>
        <v>0</v>
      </c>
      <c r="BW316" s="43">
        <f t="shared" si="420"/>
        <v>0</v>
      </c>
      <c r="BX316" s="43">
        <f t="shared" si="420"/>
        <v>0</v>
      </c>
      <c r="BY316" s="43">
        <f t="shared" si="420"/>
        <v>0</v>
      </c>
      <c r="BZ316" s="43">
        <f t="shared" si="420"/>
        <v>0</v>
      </c>
      <c r="CA316" s="43">
        <f t="shared" si="420"/>
        <v>0</v>
      </c>
      <c r="CB316" s="43">
        <f t="shared" si="420"/>
        <v>0</v>
      </c>
      <c r="CC316" s="43">
        <f t="shared" si="420"/>
        <v>0</v>
      </c>
      <c r="CD316" s="43">
        <f t="shared" si="420"/>
        <v>0</v>
      </c>
      <c r="CE316" s="43">
        <f t="shared" si="420"/>
        <v>0</v>
      </c>
      <c r="CF316" s="43">
        <f t="shared" si="420"/>
        <v>0</v>
      </c>
      <c r="CG316" s="43">
        <f t="shared" si="420"/>
        <v>0</v>
      </c>
      <c r="CH316" s="43">
        <f t="shared" si="420"/>
        <v>0</v>
      </c>
      <c r="CI316" s="43">
        <f t="shared" si="420"/>
        <v>0</v>
      </c>
      <c r="CJ316" s="43">
        <f t="shared" si="420"/>
        <v>0</v>
      </c>
      <c r="CK316" s="43">
        <f t="shared" si="420"/>
        <v>0</v>
      </c>
      <c r="CL316" s="43">
        <f t="shared" si="420"/>
        <v>0</v>
      </c>
      <c r="CM316" s="43">
        <f t="shared" si="420"/>
        <v>0</v>
      </c>
      <c r="CN316" s="43">
        <f t="shared" si="420"/>
        <v>0</v>
      </c>
      <c r="CO316" s="43">
        <f t="shared" si="420"/>
        <v>0</v>
      </c>
      <c r="CP316" s="43">
        <f t="shared" si="420"/>
        <v>0</v>
      </c>
      <c r="CQ316" s="43">
        <f t="shared" si="420"/>
        <v>0</v>
      </c>
      <c r="CR316" s="43">
        <f t="shared" si="420"/>
        <v>0</v>
      </c>
      <c r="CS316" s="43">
        <f t="shared" si="420"/>
        <v>0</v>
      </c>
      <c r="CT316" s="43">
        <f t="shared" si="420"/>
        <v>0</v>
      </c>
      <c r="CU316" s="43">
        <f t="shared" si="420"/>
        <v>0</v>
      </c>
      <c r="CV316" s="43">
        <f t="shared" si="420"/>
        <v>0</v>
      </c>
      <c r="CW316" s="43">
        <f t="shared" si="420"/>
        <v>0</v>
      </c>
      <c r="CX316" s="43">
        <f t="shared" si="420"/>
        <v>0</v>
      </c>
      <c r="CY316" s="43">
        <f t="shared" si="420"/>
        <v>0</v>
      </c>
      <c r="CZ316" s="43">
        <f t="shared" si="420"/>
        <v>0</v>
      </c>
      <c r="DA316" s="43">
        <f t="shared" si="420"/>
        <v>0</v>
      </c>
      <c r="DB316" s="43">
        <f t="shared" si="420"/>
        <v>0</v>
      </c>
      <c r="DC316" s="43">
        <f t="shared" si="420"/>
        <v>0</v>
      </c>
      <c r="DD316" s="43">
        <f t="shared" si="420"/>
        <v>0</v>
      </c>
      <c r="DE316" s="43">
        <f t="shared" si="420"/>
        <v>0</v>
      </c>
      <c r="DF316" s="43">
        <f t="shared" si="420"/>
        <v>0</v>
      </c>
      <c r="DG316" s="43">
        <f t="shared" si="420"/>
        <v>0</v>
      </c>
      <c r="DH316" s="43">
        <f t="shared" si="420"/>
        <v>0</v>
      </c>
      <c r="DI316" s="43">
        <f t="shared" si="420"/>
        <v>0</v>
      </c>
      <c r="DJ316" s="43">
        <f t="shared" si="420"/>
        <v>0</v>
      </c>
      <c r="DK316" s="43">
        <f t="shared" si="420"/>
        <v>0</v>
      </c>
      <c r="DL316" s="43">
        <f t="shared" si="420"/>
        <v>0</v>
      </c>
      <c r="DM316" s="43">
        <f t="shared" si="420"/>
        <v>0</v>
      </c>
      <c r="DN316" s="43">
        <f t="shared" si="420"/>
        <v>0</v>
      </c>
      <c r="DO316" s="43">
        <f t="shared" si="420"/>
        <v>0</v>
      </c>
      <c r="DP316" s="43">
        <f t="shared" si="420"/>
        <v>0</v>
      </c>
      <c r="DQ316" s="43">
        <f t="shared" si="420"/>
        <v>0</v>
      </c>
      <c r="DR316" s="43">
        <f t="shared" si="420"/>
        <v>0</v>
      </c>
      <c r="DS316" s="43">
        <f t="shared" si="420"/>
        <v>0</v>
      </c>
      <c r="DT316" s="43">
        <f t="shared" si="420"/>
        <v>0</v>
      </c>
      <c r="DU316" s="43">
        <f t="shared" si="420"/>
        <v>0</v>
      </c>
      <c r="DV316" s="43">
        <f t="shared" si="420"/>
        <v>0</v>
      </c>
      <c r="DW316" s="43">
        <f t="shared" si="420"/>
        <v>0</v>
      </c>
      <c r="DX316" s="43">
        <f t="shared" si="420"/>
        <v>0</v>
      </c>
      <c r="DY316" s="43">
        <f t="shared" si="420"/>
        <v>0</v>
      </c>
      <c r="DZ316" s="43">
        <f t="shared" si="420"/>
        <v>0</v>
      </c>
      <c r="EA316" s="43">
        <f t="shared" ref="EA316:FX316" si="421">+EA275</f>
        <v>0</v>
      </c>
      <c r="EB316" s="43">
        <f t="shared" si="421"/>
        <v>0</v>
      </c>
      <c r="EC316" s="43">
        <f t="shared" si="421"/>
        <v>0</v>
      </c>
      <c r="ED316" s="43">
        <f t="shared" si="421"/>
        <v>0</v>
      </c>
      <c r="EE316" s="43">
        <f t="shared" si="421"/>
        <v>0</v>
      </c>
      <c r="EF316" s="43">
        <f t="shared" si="421"/>
        <v>0</v>
      </c>
      <c r="EG316" s="43">
        <f t="shared" si="421"/>
        <v>0</v>
      </c>
      <c r="EH316" s="43">
        <f t="shared" si="421"/>
        <v>0</v>
      </c>
      <c r="EI316" s="43">
        <f t="shared" si="421"/>
        <v>0</v>
      </c>
      <c r="EJ316" s="43">
        <f t="shared" si="421"/>
        <v>0</v>
      </c>
      <c r="EK316" s="43">
        <f t="shared" si="421"/>
        <v>0</v>
      </c>
      <c r="EL316" s="43">
        <f t="shared" si="421"/>
        <v>0</v>
      </c>
      <c r="EM316" s="43">
        <f t="shared" si="421"/>
        <v>0</v>
      </c>
      <c r="EN316" s="43">
        <f t="shared" si="421"/>
        <v>0</v>
      </c>
      <c r="EO316" s="43">
        <f t="shared" si="421"/>
        <v>0</v>
      </c>
      <c r="EP316" s="43">
        <f t="shared" si="421"/>
        <v>0</v>
      </c>
      <c r="EQ316" s="43">
        <f t="shared" si="421"/>
        <v>0</v>
      </c>
      <c r="ER316" s="43">
        <f t="shared" si="421"/>
        <v>0</v>
      </c>
      <c r="ES316" s="43">
        <f t="shared" si="421"/>
        <v>0</v>
      </c>
      <c r="ET316" s="43">
        <f t="shared" si="421"/>
        <v>0</v>
      </c>
      <c r="EU316" s="43">
        <f t="shared" si="421"/>
        <v>0</v>
      </c>
      <c r="EV316" s="43">
        <f t="shared" si="421"/>
        <v>0</v>
      </c>
      <c r="EW316" s="43">
        <f t="shared" si="421"/>
        <v>0</v>
      </c>
      <c r="EX316" s="43">
        <f t="shared" si="421"/>
        <v>0</v>
      </c>
      <c r="EY316" s="43">
        <f t="shared" si="421"/>
        <v>0</v>
      </c>
      <c r="EZ316" s="43">
        <f t="shared" si="421"/>
        <v>0</v>
      </c>
      <c r="FA316" s="43">
        <f t="shared" si="421"/>
        <v>0</v>
      </c>
      <c r="FB316" s="43">
        <f t="shared" si="421"/>
        <v>0</v>
      </c>
      <c r="FC316" s="43">
        <f t="shared" si="421"/>
        <v>0</v>
      </c>
      <c r="FD316" s="43">
        <f t="shared" si="421"/>
        <v>0</v>
      </c>
      <c r="FE316" s="43">
        <f t="shared" si="421"/>
        <v>0</v>
      </c>
      <c r="FF316" s="43">
        <f t="shared" si="421"/>
        <v>0</v>
      </c>
      <c r="FG316" s="43">
        <f t="shared" si="421"/>
        <v>0</v>
      </c>
      <c r="FH316" s="43">
        <f t="shared" si="421"/>
        <v>0</v>
      </c>
      <c r="FI316" s="43">
        <f t="shared" si="421"/>
        <v>0</v>
      </c>
      <c r="FJ316" s="43">
        <f t="shared" si="421"/>
        <v>0</v>
      </c>
      <c r="FK316" s="43">
        <f t="shared" si="421"/>
        <v>0</v>
      </c>
      <c r="FL316" s="43">
        <f t="shared" si="421"/>
        <v>0</v>
      </c>
      <c r="FM316" s="43">
        <f t="shared" si="421"/>
        <v>0</v>
      </c>
      <c r="FN316" s="43">
        <f t="shared" si="421"/>
        <v>0</v>
      </c>
      <c r="FO316" s="43">
        <f t="shared" si="421"/>
        <v>0</v>
      </c>
      <c r="FP316" s="43">
        <f t="shared" si="421"/>
        <v>0</v>
      </c>
      <c r="FQ316" s="43">
        <f t="shared" si="421"/>
        <v>0</v>
      </c>
      <c r="FR316" s="43">
        <f t="shared" si="421"/>
        <v>0</v>
      </c>
      <c r="FS316" s="43">
        <f t="shared" si="421"/>
        <v>0</v>
      </c>
      <c r="FT316" s="43">
        <f t="shared" si="421"/>
        <v>2.0000000000000001E-4</v>
      </c>
      <c r="FU316" s="43">
        <f t="shared" si="421"/>
        <v>0</v>
      </c>
      <c r="FV316" s="43">
        <f t="shared" si="421"/>
        <v>0</v>
      </c>
      <c r="FW316" s="43">
        <f t="shared" si="421"/>
        <v>0</v>
      </c>
      <c r="FX316" s="43">
        <f t="shared" si="421"/>
        <v>0</v>
      </c>
      <c r="FY316" s="43"/>
      <c r="FZ316" s="7"/>
      <c r="GA316" s="7"/>
      <c r="GB316" s="7"/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</row>
    <row r="317" spans="1:195" x14ac:dyDescent="0.2">
      <c r="A317" s="6" t="s">
        <v>893</v>
      </c>
      <c r="B317" s="7" t="s">
        <v>894</v>
      </c>
      <c r="C317" s="43">
        <f t="shared" ref="C317:BN317" si="422">ROUND((C78/C47),6)</f>
        <v>2.24E-4</v>
      </c>
      <c r="D317" s="43">
        <f t="shared" si="422"/>
        <v>0</v>
      </c>
      <c r="E317" s="43">
        <f t="shared" si="422"/>
        <v>0</v>
      </c>
      <c r="F317" s="43">
        <f t="shared" si="422"/>
        <v>0</v>
      </c>
      <c r="G317" s="43">
        <f t="shared" si="422"/>
        <v>0</v>
      </c>
      <c r="H317" s="43">
        <f t="shared" si="422"/>
        <v>0</v>
      </c>
      <c r="I317" s="43">
        <f t="shared" si="422"/>
        <v>5.6099999999999998E-4</v>
      </c>
      <c r="J317" s="43">
        <f t="shared" si="422"/>
        <v>0</v>
      </c>
      <c r="K317" s="43">
        <f t="shared" si="422"/>
        <v>0</v>
      </c>
      <c r="L317" s="43">
        <f t="shared" si="422"/>
        <v>0</v>
      </c>
      <c r="M317" s="43">
        <f t="shared" si="422"/>
        <v>0</v>
      </c>
      <c r="N317" s="43">
        <f t="shared" si="422"/>
        <v>8.52E-4</v>
      </c>
      <c r="O317" s="43">
        <f t="shared" si="422"/>
        <v>1.114E-3</v>
      </c>
      <c r="P317" s="43">
        <f t="shared" si="422"/>
        <v>1.21E-4</v>
      </c>
      <c r="Q317" s="43">
        <f t="shared" si="422"/>
        <v>0</v>
      </c>
      <c r="R317" s="43">
        <f t="shared" si="422"/>
        <v>0</v>
      </c>
      <c r="S317" s="43">
        <f t="shared" si="422"/>
        <v>0</v>
      </c>
      <c r="T317" s="43">
        <f t="shared" si="422"/>
        <v>0</v>
      </c>
      <c r="U317" s="43">
        <f t="shared" si="422"/>
        <v>0</v>
      </c>
      <c r="V317" s="43">
        <f t="shared" si="422"/>
        <v>0</v>
      </c>
      <c r="W317" s="43">
        <f t="shared" si="422"/>
        <v>0</v>
      </c>
      <c r="X317" s="43">
        <f t="shared" si="422"/>
        <v>2.6400000000000002E-4</v>
      </c>
      <c r="Y317" s="43">
        <f t="shared" si="422"/>
        <v>0</v>
      </c>
      <c r="Z317" s="43">
        <f t="shared" si="422"/>
        <v>4.6649999999999999E-3</v>
      </c>
      <c r="AA317" s="43">
        <f t="shared" si="422"/>
        <v>0</v>
      </c>
      <c r="AB317" s="43">
        <f t="shared" si="422"/>
        <v>0</v>
      </c>
      <c r="AC317" s="43">
        <f t="shared" si="422"/>
        <v>0</v>
      </c>
      <c r="AD317" s="43">
        <f t="shared" si="422"/>
        <v>0</v>
      </c>
      <c r="AE317" s="43">
        <f t="shared" si="422"/>
        <v>1.786E-3</v>
      </c>
      <c r="AF317" s="43">
        <f t="shared" si="422"/>
        <v>0</v>
      </c>
      <c r="AG317" s="43">
        <f t="shared" si="422"/>
        <v>0</v>
      </c>
      <c r="AH317" s="43">
        <f t="shared" si="422"/>
        <v>5.0159999999999996E-3</v>
      </c>
      <c r="AI317" s="43">
        <f t="shared" si="422"/>
        <v>0</v>
      </c>
      <c r="AJ317" s="43">
        <f t="shared" si="422"/>
        <v>0</v>
      </c>
      <c r="AK317" s="43">
        <f t="shared" si="422"/>
        <v>0</v>
      </c>
      <c r="AL317" s="43">
        <f t="shared" si="422"/>
        <v>0</v>
      </c>
      <c r="AM317" s="43">
        <f t="shared" si="422"/>
        <v>0</v>
      </c>
      <c r="AN317" s="43">
        <f t="shared" si="422"/>
        <v>0</v>
      </c>
      <c r="AO317" s="43">
        <f t="shared" si="422"/>
        <v>0</v>
      </c>
      <c r="AP317" s="43">
        <f t="shared" si="422"/>
        <v>0</v>
      </c>
      <c r="AQ317" s="43">
        <f t="shared" si="422"/>
        <v>0</v>
      </c>
      <c r="AR317" s="43">
        <f t="shared" si="422"/>
        <v>0</v>
      </c>
      <c r="AS317" s="43">
        <f t="shared" si="422"/>
        <v>6.4899999999999995E-4</v>
      </c>
      <c r="AT317" s="43">
        <f t="shared" si="422"/>
        <v>0</v>
      </c>
      <c r="AU317" s="43">
        <f t="shared" si="422"/>
        <v>0</v>
      </c>
      <c r="AV317" s="43">
        <f t="shared" si="422"/>
        <v>0</v>
      </c>
      <c r="AW317" s="43">
        <f t="shared" si="422"/>
        <v>0</v>
      </c>
      <c r="AX317" s="43">
        <f t="shared" si="422"/>
        <v>0</v>
      </c>
      <c r="AY317" s="43">
        <f t="shared" si="422"/>
        <v>0</v>
      </c>
      <c r="AZ317" s="43">
        <f t="shared" si="422"/>
        <v>0</v>
      </c>
      <c r="BA317" s="43">
        <f t="shared" si="422"/>
        <v>0</v>
      </c>
      <c r="BB317" s="43">
        <f t="shared" si="422"/>
        <v>0</v>
      </c>
      <c r="BC317" s="43">
        <f t="shared" si="422"/>
        <v>0</v>
      </c>
      <c r="BD317" s="43">
        <f t="shared" si="422"/>
        <v>0</v>
      </c>
      <c r="BE317" s="43">
        <f t="shared" si="422"/>
        <v>0</v>
      </c>
      <c r="BF317" s="43">
        <f t="shared" si="422"/>
        <v>0</v>
      </c>
      <c r="BG317" s="43">
        <f t="shared" si="422"/>
        <v>0</v>
      </c>
      <c r="BH317" s="43">
        <f t="shared" si="422"/>
        <v>0</v>
      </c>
      <c r="BI317" s="43">
        <f t="shared" si="422"/>
        <v>0</v>
      </c>
      <c r="BJ317" s="43">
        <f t="shared" si="422"/>
        <v>0</v>
      </c>
      <c r="BK317" s="43">
        <f t="shared" si="422"/>
        <v>0</v>
      </c>
      <c r="BL317" s="43">
        <f t="shared" si="422"/>
        <v>0</v>
      </c>
      <c r="BM317" s="43">
        <f t="shared" si="422"/>
        <v>1.1609999999999999E-3</v>
      </c>
      <c r="BN317" s="43">
        <f t="shared" si="422"/>
        <v>0</v>
      </c>
      <c r="BO317" s="43">
        <f t="shared" ref="BO317:DZ317" si="423">ROUND((BO78/BO47),6)</f>
        <v>0</v>
      </c>
      <c r="BP317" s="43">
        <f t="shared" si="423"/>
        <v>0</v>
      </c>
      <c r="BQ317" s="43">
        <f t="shared" si="423"/>
        <v>0</v>
      </c>
      <c r="BR317" s="43">
        <f t="shared" si="423"/>
        <v>0</v>
      </c>
      <c r="BS317" s="43">
        <f t="shared" si="423"/>
        <v>0</v>
      </c>
      <c r="BT317" s="43">
        <f t="shared" si="423"/>
        <v>0</v>
      </c>
      <c r="BU317" s="43">
        <f t="shared" si="423"/>
        <v>0</v>
      </c>
      <c r="BV317" s="43">
        <f t="shared" si="423"/>
        <v>9.4399999999999996E-4</v>
      </c>
      <c r="BW317" s="43">
        <f t="shared" si="423"/>
        <v>0</v>
      </c>
      <c r="BX317" s="43">
        <f t="shared" si="423"/>
        <v>0</v>
      </c>
      <c r="BY317" s="43">
        <f t="shared" si="423"/>
        <v>0</v>
      </c>
      <c r="BZ317" s="43">
        <f t="shared" si="423"/>
        <v>0</v>
      </c>
      <c r="CA317" s="43">
        <f t="shared" si="423"/>
        <v>0</v>
      </c>
      <c r="CB317" s="43">
        <f t="shared" si="423"/>
        <v>0</v>
      </c>
      <c r="CC317" s="43">
        <f t="shared" si="423"/>
        <v>0</v>
      </c>
      <c r="CD317" s="43">
        <f t="shared" si="423"/>
        <v>3.8579999999999999E-3</v>
      </c>
      <c r="CE317" s="43">
        <f t="shared" si="423"/>
        <v>0</v>
      </c>
      <c r="CF317" s="43">
        <f t="shared" si="423"/>
        <v>4.1339999999999997E-3</v>
      </c>
      <c r="CG317" s="43">
        <f t="shared" si="423"/>
        <v>0</v>
      </c>
      <c r="CH317" s="43">
        <f t="shared" si="423"/>
        <v>0</v>
      </c>
      <c r="CI317" s="43">
        <f t="shared" si="423"/>
        <v>0</v>
      </c>
      <c r="CJ317" s="43">
        <f t="shared" si="423"/>
        <v>0</v>
      </c>
      <c r="CK317" s="43">
        <f t="shared" si="423"/>
        <v>1.9369999999999999E-3</v>
      </c>
      <c r="CL317" s="43">
        <f t="shared" si="423"/>
        <v>1.6899999999999999E-4</v>
      </c>
      <c r="CM317" s="43">
        <f t="shared" si="423"/>
        <v>0</v>
      </c>
      <c r="CN317" s="43">
        <f t="shared" si="423"/>
        <v>0</v>
      </c>
      <c r="CO317" s="43">
        <f t="shared" si="423"/>
        <v>0</v>
      </c>
      <c r="CP317" s="43">
        <f t="shared" si="423"/>
        <v>0</v>
      </c>
      <c r="CQ317" s="43">
        <f t="shared" si="423"/>
        <v>0</v>
      </c>
      <c r="CR317" s="43">
        <f t="shared" si="423"/>
        <v>9.6100000000000005E-4</v>
      </c>
      <c r="CS317" s="43">
        <f t="shared" si="423"/>
        <v>0</v>
      </c>
      <c r="CT317" s="43">
        <f t="shared" si="423"/>
        <v>6.4400000000000004E-4</v>
      </c>
      <c r="CU317" s="43">
        <f t="shared" si="423"/>
        <v>0</v>
      </c>
      <c r="CV317" s="43">
        <f t="shared" si="423"/>
        <v>1.145E-3</v>
      </c>
      <c r="CW317" s="43">
        <f t="shared" si="423"/>
        <v>0</v>
      </c>
      <c r="CX317" s="43">
        <f t="shared" si="423"/>
        <v>0</v>
      </c>
      <c r="CY317" s="43">
        <f t="shared" si="423"/>
        <v>0</v>
      </c>
      <c r="CZ317" s="43">
        <f t="shared" si="423"/>
        <v>0</v>
      </c>
      <c r="DA317" s="43">
        <f t="shared" si="423"/>
        <v>3.9199999999999999E-4</v>
      </c>
      <c r="DB317" s="43">
        <f t="shared" si="423"/>
        <v>0</v>
      </c>
      <c r="DC317" s="43">
        <f t="shared" si="423"/>
        <v>6.1600000000000001E-4</v>
      </c>
      <c r="DD317" s="43">
        <f t="shared" si="423"/>
        <v>2.1999999999999999E-5</v>
      </c>
      <c r="DE317" s="43">
        <f t="shared" si="423"/>
        <v>0</v>
      </c>
      <c r="DF317" s="43">
        <f t="shared" si="423"/>
        <v>0</v>
      </c>
      <c r="DG317" s="43">
        <f t="shared" si="423"/>
        <v>0</v>
      </c>
      <c r="DH317" s="43">
        <f t="shared" si="423"/>
        <v>6.5099999999999999E-4</v>
      </c>
      <c r="DI317" s="43">
        <f t="shared" si="423"/>
        <v>0</v>
      </c>
      <c r="DJ317" s="43">
        <f t="shared" si="423"/>
        <v>0</v>
      </c>
      <c r="DK317" s="43">
        <f t="shared" si="423"/>
        <v>0</v>
      </c>
      <c r="DL317" s="43">
        <f t="shared" si="423"/>
        <v>0</v>
      </c>
      <c r="DM317" s="43">
        <f t="shared" si="423"/>
        <v>0</v>
      </c>
      <c r="DN317" s="43">
        <f t="shared" si="423"/>
        <v>0</v>
      </c>
      <c r="DO317" s="43">
        <f t="shared" si="423"/>
        <v>0</v>
      </c>
      <c r="DP317" s="43">
        <f t="shared" si="423"/>
        <v>3.0499999999999999E-4</v>
      </c>
      <c r="DQ317" s="43">
        <f t="shared" si="423"/>
        <v>0</v>
      </c>
      <c r="DR317" s="43">
        <f t="shared" si="423"/>
        <v>0</v>
      </c>
      <c r="DS317" s="43">
        <f t="shared" si="423"/>
        <v>0</v>
      </c>
      <c r="DT317" s="43">
        <f t="shared" si="423"/>
        <v>0</v>
      </c>
      <c r="DU317" s="43">
        <f t="shared" si="423"/>
        <v>0</v>
      </c>
      <c r="DV317" s="43">
        <f t="shared" si="423"/>
        <v>0</v>
      </c>
      <c r="DW317" s="43">
        <f t="shared" si="423"/>
        <v>0</v>
      </c>
      <c r="DX317" s="43">
        <f t="shared" si="423"/>
        <v>0</v>
      </c>
      <c r="DY317" s="43">
        <f t="shared" si="423"/>
        <v>0</v>
      </c>
      <c r="DZ317" s="43">
        <f t="shared" si="423"/>
        <v>0</v>
      </c>
      <c r="EA317" s="43">
        <f t="shared" ref="EA317:FX317" si="424">ROUND((EA78/EA47),6)</f>
        <v>1.418E-3</v>
      </c>
      <c r="EB317" s="43">
        <f t="shared" si="424"/>
        <v>0</v>
      </c>
      <c r="EC317" s="43">
        <f t="shared" si="424"/>
        <v>0</v>
      </c>
      <c r="ED317" s="43">
        <f t="shared" si="424"/>
        <v>2.22E-4</v>
      </c>
      <c r="EE317" s="43">
        <f t="shared" si="424"/>
        <v>0</v>
      </c>
      <c r="EF317" s="43">
        <f t="shared" si="424"/>
        <v>0</v>
      </c>
      <c r="EG317" s="43">
        <f t="shared" si="424"/>
        <v>0</v>
      </c>
      <c r="EH317" s="43">
        <f t="shared" si="424"/>
        <v>0</v>
      </c>
      <c r="EI317" s="43">
        <f t="shared" si="424"/>
        <v>0</v>
      </c>
      <c r="EJ317" s="43">
        <f t="shared" si="424"/>
        <v>0</v>
      </c>
      <c r="EK317" s="43">
        <f t="shared" si="424"/>
        <v>0</v>
      </c>
      <c r="EL317" s="43">
        <f t="shared" si="424"/>
        <v>2.954E-3</v>
      </c>
      <c r="EM317" s="43">
        <f t="shared" si="424"/>
        <v>0</v>
      </c>
      <c r="EN317" s="43">
        <f t="shared" si="424"/>
        <v>0</v>
      </c>
      <c r="EO317" s="43">
        <f t="shared" si="424"/>
        <v>0</v>
      </c>
      <c r="EP317" s="43">
        <f t="shared" si="424"/>
        <v>0</v>
      </c>
      <c r="EQ317" s="43">
        <f t="shared" si="424"/>
        <v>9.41E-4</v>
      </c>
      <c r="ER317" s="43">
        <f t="shared" si="424"/>
        <v>0</v>
      </c>
      <c r="ES317" s="43">
        <f t="shared" si="424"/>
        <v>0</v>
      </c>
      <c r="ET317" s="43">
        <f t="shared" si="424"/>
        <v>0</v>
      </c>
      <c r="EU317" s="43">
        <f t="shared" si="424"/>
        <v>0</v>
      </c>
      <c r="EV317" s="43">
        <f t="shared" si="424"/>
        <v>3.68E-4</v>
      </c>
      <c r="EW317" s="43">
        <f t="shared" si="424"/>
        <v>0</v>
      </c>
      <c r="EX317" s="43">
        <f t="shared" si="424"/>
        <v>0</v>
      </c>
      <c r="EY317" s="43">
        <f t="shared" si="424"/>
        <v>0</v>
      </c>
      <c r="EZ317" s="43">
        <f t="shared" si="424"/>
        <v>2.6979999999999999E-3</v>
      </c>
      <c r="FA317" s="43">
        <f t="shared" si="424"/>
        <v>6.0400000000000004E-4</v>
      </c>
      <c r="FB317" s="43">
        <f t="shared" si="424"/>
        <v>0</v>
      </c>
      <c r="FC317" s="43">
        <f t="shared" si="424"/>
        <v>0</v>
      </c>
      <c r="FD317" s="43">
        <f t="shared" si="424"/>
        <v>0</v>
      </c>
      <c r="FE317" s="43">
        <f t="shared" si="424"/>
        <v>2.5500000000000002E-4</v>
      </c>
      <c r="FF317" s="43">
        <f t="shared" si="424"/>
        <v>0</v>
      </c>
      <c r="FG317" s="43">
        <f t="shared" si="424"/>
        <v>0</v>
      </c>
      <c r="FH317" s="43">
        <f t="shared" si="424"/>
        <v>1.9369999999999999E-3</v>
      </c>
      <c r="FI317" s="43">
        <f t="shared" si="424"/>
        <v>0</v>
      </c>
      <c r="FJ317" s="43">
        <f t="shared" si="424"/>
        <v>0</v>
      </c>
      <c r="FK317" s="43">
        <f t="shared" si="424"/>
        <v>3.6000000000000001E-5</v>
      </c>
      <c r="FL317" s="43">
        <f t="shared" si="424"/>
        <v>0</v>
      </c>
      <c r="FM317" s="43">
        <f t="shared" si="424"/>
        <v>0</v>
      </c>
      <c r="FN317" s="43">
        <f t="shared" si="424"/>
        <v>0</v>
      </c>
      <c r="FO317" s="43">
        <f t="shared" si="424"/>
        <v>0</v>
      </c>
      <c r="FP317" s="43">
        <f t="shared" si="424"/>
        <v>0</v>
      </c>
      <c r="FQ317" s="43">
        <f t="shared" si="424"/>
        <v>0</v>
      </c>
      <c r="FR317" s="43">
        <f t="shared" si="424"/>
        <v>0</v>
      </c>
      <c r="FS317" s="43">
        <f t="shared" si="424"/>
        <v>0</v>
      </c>
      <c r="FT317" s="43">
        <f t="shared" si="424"/>
        <v>0</v>
      </c>
      <c r="FU317" s="43">
        <f t="shared" si="424"/>
        <v>0</v>
      </c>
      <c r="FV317" s="43">
        <f t="shared" si="424"/>
        <v>0</v>
      </c>
      <c r="FW317" s="43">
        <f t="shared" si="424"/>
        <v>0</v>
      </c>
      <c r="FX317" s="43">
        <f t="shared" si="424"/>
        <v>0</v>
      </c>
      <c r="FY317" s="43"/>
      <c r="FZ317" s="7"/>
      <c r="GA317" s="7"/>
      <c r="GB317" s="7"/>
      <c r="GC317" s="7"/>
      <c r="GD317" s="7"/>
      <c r="GE317" s="7"/>
      <c r="GF317" s="7"/>
      <c r="GG317" s="7"/>
      <c r="GH317" s="7"/>
      <c r="GI317" s="7"/>
      <c r="GJ317" s="7"/>
      <c r="GK317" s="7"/>
      <c r="GL317" s="7"/>
      <c r="GM317" s="7"/>
    </row>
    <row r="318" spans="1:195" x14ac:dyDescent="0.2">
      <c r="A318" s="7"/>
      <c r="B318" s="7" t="s">
        <v>895</v>
      </c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  <c r="CO318" s="43"/>
      <c r="CP318" s="43"/>
      <c r="CQ318" s="43"/>
      <c r="CR318" s="43"/>
      <c r="CS318" s="43"/>
      <c r="CT318" s="43"/>
      <c r="CU318" s="43"/>
      <c r="CV318" s="43"/>
      <c r="CW318" s="43"/>
      <c r="CX318" s="43"/>
      <c r="CY318" s="43"/>
      <c r="CZ318" s="43"/>
      <c r="DA318" s="43"/>
      <c r="DB318" s="43"/>
      <c r="DC318" s="43"/>
      <c r="DD318" s="43"/>
      <c r="DE318" s="43"/>
      <c r="DF318" s="43"/>
      <c r="DG318" s="43"/>
      <c r="DH318" s="43"/>
      <c r="DI318" s="43"/>
      <c r="DJ318" s="43"/>
      <c r="DK318" s="43"/>
      <c r="DL318" s="43"/>
      <c r="DM318" s="43"/>
      <c r="DN318" s="43"/>
      <c r="DO318" s="43"/>
      <c r="DP318" s="43"/>
      <c r="DQ318" s="43"/>
      <c r="DR318" s="43"/>
      <c r="DS318" s="43"/>
      <c r="DT318" s="43"/>
      <c r="DU318" s="43"/>
      <c r="DV318" s="43"/>
      <c r="DW318" s="43"/>
      <c r="DX318" s="43"/>
      <c r="DY318" s="43"/>
      <c r="DZ318" s="43"/>
      <c r="EA318" s="43"/>
      <c r="EB318" s="43"/>
      <c r="EC318" s="43"/>
      <c r="ED318" s="43"/>
      <c r="EE318" s="43"/>
      <c r="EF318" s="43"/>
      <c r="EG318" s="43"/>
      <c r="EH318" s="43"/>
      <c r="EI318" s="43"/>
      <c r="EJ318" s="43"/>
      <c r="EK318" s="43"/>
      <c r="EL318" s="43"/>
      <c r="EM318" s="43"/>
      <c r="EN318" s="43"/>
      <c r="EO318" s="43"/>
      <c r="EP318" s="43"/>
      <c r="EQ318" s="43"/>
      <c r="ER318" s="43"/>
      <c r="ES318" s="43"/>
      <c r="ET318" s="43"/>
      <c r="EU318" s="43"/>
      <c r="EV318" s="43"/>
      <c r="EW318" s="43"/>
      <c r="EX318" s="43"/>
      <c r="EY318" s="43"/>
      <c r="EZ318" s="43"/>
      <c r="FA318" s="43"/>
      <c r="FB318" s="43"/>
      <c r="FC318" s="43"/>
      <c r="FD318" s="43"/>
      <c r="FE318" s="43"/>
      <c r="FF318" s="43"/>
      <c r="FG318" s="43"/>
      <c r="FH318" s="43"/>
      <c r="FI318" s="43"/>
      <c r="FJ318" s="43"/>
      <c r="FK318" s="43"/>
      <c r="FL318" s="43"/>
      <c r="FM318" s="43"/>
      <c r="FN318" s="43"/>
      <c r="FO318" s="43"/>
      <c r="FP318" s="43"/>
      <c r="FQ318" s="43"/>
      <c r="FR318" s="43"/>
      <c r="FS318" s="43"/>
      <c r="FT318" s="43"/>
      <c r="FU318" s="43"/>
      <c r="FV318" s="43"/>
      <c r="FW318" s="43"/>
      <c r="FX318" s="43"/>
      <c r="FY318" s="43"/>
      <c r="FZ318" s="7"/>
      <c r="GA318" s="7"/>
      <c r="GB318" s="7"/>
      <c r="GC318" s="7"/>
      <c r="GD318" s="7"/>
      <c r="GE318" s="7"/>
      <c r="GF318" s="7"/>
      <c r="GG318" s="7"/>
      <c r="GH318" s="7"/>
      <c r="GI318" s="7"/>
      <c r="GJ318" s="7"/>
      <c r="GK318" s="7"/>
      <c r="GL318" s="7"/>
      <c r="GM318" s="7"/>
    </row>
    <row r="319" spans="1:195" x14ac:dyDescent="0.2">
      <c r="A319" s="6" t="s">
        <v>896</v>
      </c>
      <c r="B319" s="7" t="s">
        <v>897</v>
      </c>
      <c r="C319" s="43">
        <f t="shared" ref="C319:BN319" si="425">ROUND((C79/C47),6)</f>
        <v>0</v>
      </c>
      <c r="D319" s="43">
        <f t="shared" si="425"/>
        <v>0</v>
      </c>
      <c r="E319" s="43">
        <f t="shared" si="425"/>
        <v>0</v>
      </c>
      <c r="F319" s="43">
        <f t="shared" si="425"/>
        <v>0</v>
      </c>
      <c r="G319" s="43">
        <f t="shared" si="425"/>
        <v>0</v>
      </c>
      <c r="H319" s="43">
        <f t="shared" si="425"/>
        <v>0</v>
      </c>
      <c r="I319" s="43">
        <f t="shared" si="425"/>
        <v>0</v>
      </c>
      <c r="J319" s="43">
        <f t="shared" si="425"/>
        <v>0</v>
      </c>
      <c r="K319" s="43">
        <f t="shared" si="425"/>
        <v>0</v>
      </c>
      <c r="L319" s="43">
        <f t="shared" si="425"/>
        <v>0</v>
      </c>
      <c r="M319" s="43">
        <f t="shared" si="425"/>
        <v>0</v>
      </c>
      <c r="N319" s="43">
        <f t="shared" si="425"/>
        <v>5.1E-5</v>
      </c>
      <c r="O319" s="43">
        <f t="shared" si="425"/>
        <v>0</v>
      </c>
      <c r="P319" s="43">
        <f t="shared" si="425"/>
        <v>0</v>
      </c>
      <c r="Q319" s="43">
        <f t="shared" si="425"/>
        <v>0</v>
      </c>
      <c r="R319" s="43">
        <f t="shared" si="425"/>
        <v>0</v>
      </c>
      <c r="S319" s="43">
        <f t="shared" si="425"/>
        <v>0</v>
      </c>
      <c r="T319" s="43">
        <f t="shared" si="425"/>
        <v>0</v>
      </c>
      <c r="U319" s="43">
        <f t="shared" si="425"/>
        <v>0</v>
      </c>
      <c r="V319" s="43">
        <f t="shared" si="425"/>
        <v>0</v>
      </c>
      <c r="W319" s="43">
        <f t="shared" si="425"/>
        <v>0</v>
      </c>
      <c r="X319" s="43">
        <f t="shared" si="425"/>
        <v>0</v>
      </c>
      <c r="Y319" s="43">
        <f t="shared" si="425"/>
        <v>0</v>
      </c>
      <c r="Z319" s="43">
        <f t="shared" si="425"/>
        <v>0</v>
      </c>
      <c r="AA319" s="43">
        <f t="shared" si="425"/>
        <v>0</v>
      </c>
      <c r="AB319" s="43">
        <f t="shared" si="425"/>
        <v>0</v>
      </c>
      <c r="AC319" s="43">
        <f t="shared" si="425"/>
        <v>0</v>
      </c>
      <c r="AD319" s="43">
        <f t="shared" si="425"/>
        <v>0</v>
      </c>
      <c r="AE319" s="43">
        <f t="shared" si="425"/>
        <v>0</v>
      </c>
      <c r="AF319" s="43">
        <f t="shared" si="425"/>
        <v>0</v>
      </c>
      <c r="AG319" s="43">
        <f t="shared" si="425"/>
        <v>0</v>
      </c>
      <c r="AH319" s="43">
        <f t="shared" si="425"/>
        <v>0</v>
      </c>
      <c r="AI319" s="43">
        <f t="shared" si="425"/>
        <v>0</v>
      </c>
      <c r="AJ319" s="43">
        <f t="shared" si="425"/>
        <v>0</v>
      </c>
      <c r="AK319" s="43">
        <f t="shared" si="425"/>
        <v>0</v>
      </c>
      <c r="AL319" s="43">
        <f t="shared" si="425"/>
        <v>0</v>
      </c>
      <c r="AM319" s="43">
        <f t="shared" si="425"/>
        <v>0</v>
      </c>
      <c r="AN319" s="43">
        <f t="shared" si="425"/>
        <v>0</v>
      </c>
      <c r="AO319" s="43">
        <f t="shared" si="425"/>
        <v>0</v>
      </c>
      <c r="AP319" s="43">
        <f t="shared" si="425"/>
        <v>0</v>
      </c>
      <c r="AQ319" s="43">
        <f t="shared" si="425"/>
        <v>0</v>
      </c>
      <c r="AR319" s="43">
        <f t="shared" si="425"/>
        <v>0</v>
      </c>
      <c r="AS319" s="43">
        <f t="shared" si="425"/>
        <v>0</v>
      </c>
      <c r="AT319" s="43">
        <f t="shared" si="425"/>
        <v>0</v>
      </c>
      <c r="AU319" s="43">
        <f t="shared" si="425"/>
        <v>0</v>
      </c>
      <c r="AV319" s="43">
        <f t="shared" si="425"/>
        <v>0</v>
      </c>
      <c r="AW319" s="43">
        <f t="shared" si="425"/>
        <v>0</v>
      </c>
      <c r="AX319" s="43">
        <f t="shared" si="425"/>
        <v>0</v>
      </c>
      <c r="AY319" s="43">
        <f t="shared" si="425"/>
        <v>0</v>
      </c>
      <c r="AZ319" s="43">
        <f t="shared" si="425"/>
        <v>0</v>
      </c>
      <c r="BA319" s="43">
        <f t="shared" si="425"/>
        <v>0</v>
      </c>
      <c r="BB319" s="43">
        <f t="shared" si="425"/>
        <v>0</v>
      </c>
      <c r="BC319" s="43">
        <f t="shared" si="425"/>
        <v>0</v>
      </c>
      <c r="BD319" s="43">
        <f t="shared" si="425"/>
        <v>0</v>
      </c>
      <c r="BE319" s="43">
        <f t="shared" si="425"/>
        <v>0</v>
      </c>
      <c r="BF319" s="43">
        <f t="shared" si="425"/>
        <v>0</v>
      </c>
      <c r="BG319" s="43">
        <f t="shared" si="425"/>
        <v>0</v>
      </c>
      <c r="BH319" s="43">
        <f t="shared" si="425"/>
        <v>0</v>
      </c>
      <c r="BI319" s="43">
        <f t="shared" si="425"/>
        <v>0</v>
      </c>
      <c r="BJ319" s="43">
        <f t="shared" si="425"/>
        <v>0</v>
      </c>
      <c r="BK319" s="43">
        <f t="shared" si="425"/>
        <v>0</v>
      </c>
      <c r="BL319" s="43">
        <f t="shared" si="425"/>
        <v>0</v>
      </c>
      <c r="BM319" s="43">
        <f t="shared" si="425"/>
        <v>0</v>
      </c>
      <c r="BN319" s="43">
        <f t="shared" si="425"/>
        <v>0</v>
      </c>
      <c r="BO319" s="43">
        <f t="shared" ref="BO319:DZ319" si="426">ROUND((BO79/BO47),6)</f>
        <v>0</v>
      </c>
      <c r="BP319" s="43">
        <f t="shared" si="426"/>
        <v>0</v>
      </c>
      <c r="BQ319" s="43">
        <f t="shared" si="426"/>
        <v>0</v>
      </c>
      <c r="BR319" s="43">
        <f t="shared" si="426"/>
        <v>0</v>
      </c>
      <c r="BS319" s="43">
        <f t="shared" si="426"/>
        <v>0</v>
      </c>
      <c r="BT319" s="43">
        <f t="shared" si="426"/>
        <v>0</v>
      </c>
      <c r="BU319" s="43">
        <f t="shared" si="426"/>
        <v>0</v>
      </c>
      <c r="BV319" s="43">
        <f t="shared" si="426"/>
        <v>0</v>
      </c>
      <c r="BW319" s="43">
        <f t="shared" si="426"/>
        <v>0</v>
      </c>
      <c r="BX319" s="43">
        <f t="shared" si="426"/>
        <v>0</v>
      </c>
      <c r="BY319" s="43">
        <f t="shared" si="426"/>
        <v>0</v>
      </c>
      <c r="BZ319" s="43">
        <f t="shared" si="426"/>
        <v>0</v>
      </c>
      <c r="CA319" s="43">
        <f t="shared" si="426"/>
        <v>0</v>
      </c>
      <c r="CB319" s="43">
        <f t="shared" si="426"/>
        <v>0</v>
      </c>
      <c r="CC319" s="43">
        <f t="shared" si="426"/>
        <v>0</v>
      </c>
      <c r="CD319" s="43">
        <f t="shared" si="426"/>
        <v>0</v>
      </c>
      <c r="CE319" s="43">
        <f t="shared" si="426"/>
        <v>0</v>
      </c>
      <c r="CF319" s="43">
        <f t="shared" si="426"/>
        <v>0</v>
      </c>
      <c r="CG319" s="43">
        <f t="shared" si="426"/>
        <v>0</v>
      </c>
      <c r="CH319" s="43">
        <f t="shared" si="426"/>
        <v>0</v>
      </c>
      <c r="CI319" s="43">
        <f t="shared" si="426"/>
        <v>0</v>
      </c>
      <c r="CJ319" s="43">
        <f t="shared" si="426"/>
        <v>0</v>
      </c>
      <c r="CK319" s="43">
        <f t="shared" si="426"/>
        <v>0</v>
      </c>
      <c r="CL319" s="43">
        <f t="shared" si="426"/>
        <v>0</v>
      </c>
      <c r="CM319" s="43">
        <f t="shared" si="426"/>
        <v>0</v>
      </c>
      <c r="CN319" s="43">
        <f t="shared" si="426"/>
        <v>0</v>
      </c>
      <c r="CO319" s="43">
        <f t="shared" si="426"/>
        <v>0</v>
      </c>
      <c r="CP319" s="43">
        <f t="shared" si="426"/>
        <v>0</v>
      </c>
      <c r="CQ319" s="43">
        <f t="shared" si="426"/>
        <v>0</v>
      </c>
      <c r="CR319" s="43">
        <f t="shared" si="426"/>
        <v>0</v>
      </c>
      <c r="CS319" s="43">
        <f t="shared" si="426"/>
        <v>0</v>
      </c>
      <c r="CT319" s="43">
        <f t="shared" si="426"/>
        <v>0</v>
      </c>
      <c r="CU319" s="43">
        <f t="shared" si="426"/>
        <v>0</v>
      </c>
      <c r="CV319" s="43">
        <f t="shared" si="426"/>
        <v>0</v>
      </c>
      <c r="CW319" s="43">
        <f t="shared" si="426"/>
        <v>0</v>
      </c>
      <c r="CX319" s="43">
        <f t="shared" si="426"/>
        <v>0</v>
      </c>
      <c r="CY319" s="43">
        <f t="shared" si="426"/>
        <v>0</v>
      </c>
      <c r="CZ319" s="43">
        <f t="shared" si="426"/>
        <v>0</v>
      </c>
      <c r="DA319" s="43">
        <f t="shared" si="426"/>
        <v>0</v>
      </c>
      <c r="DB319" s="43">
        <f t="shared" si="426"/>
        <v>0</v>
      </c>
      <c r="DC319" s="43">
        <f t="shared" si="426"/>
        <v>0</v>
      </c>
      <c r="DD319" s="43">
        <f t="shared" si="426"/>
        <v>0</v>
      </c>
      <c r="DE319" s="43">
        <f t="shared" si="426"/>
        <v>0</v>
      </c>
      <c r="DF319" s="43">
        <f t="shared" si="426"/>
        <v>0</v>
      </c>
      <c r="DG319" s="43">
        <f t="shared" si="426"/>
        <v>0</v>
      </c>
      <c r="DH319" s="43">
        <f t="shared" si="426"/>
        <v>0</v>
      </c>
      <c r="DI319" s="43">
        <f t="shared" si="426"/>
        <v>0</v>
      </c>
      <c r="DJ319" s="43">
        <f t="shared" si="426"/>
        <v>0</v>
      </c>
      <c r="DK319" s="43">
        <f t="shared" si="426"/>
        <v>0</v>
      </c>
      <c r="DL319" s="43">
        <f t="shared" si="426"/>
        <v>0</v>
      </c>
      <c r="DM319" s="43">
        <f t="shared" si="426"/>
        <v>0</v>
      </c>
      <c r="DN319" s="43">
        <f t="shared" si="426"/>
        <v>0</v>
      </c>
      <c r="DO319" s="43">
        <f t="shared" si="426"/>
        <v>0</v>
      </c>
      <c r="DP319" s="43">
        <f t="shared" si="426"/>
        <v>0</v>
      </c>
      <c r="DQ319" s="43">
        <f t="shared" si="426"/>
        <v>0</v>
      </c>
      <c r="DR319" s="43">
        <f t="shared" si="426"/>
        <v>0</v>
      </c>
      <c r="DS319" s="43">
        <f t="shared" si="426"/>
        <v>0</v>
      </c>
      <c r="DT319" s="43">
        <f t="shared" si="426"/>
        <v>0</v>
      </c>
      <c r="DU319" s="43">
        <f t="shared" si="426"/>
        <v>0</v>
      </c>
      <c r="DV319" s="43">
        <f t="shared" si="426"/>
        <v>0</v>
      </c>
      <c r="DW319" s="43">
        <f t="shared" si="426"/>
        <v>0</v>
      </c>
      <c r="DX319" s="43">
        <f t="shared" si="426"/>
        <v>0</v>
      </c>
      <c r="DY319" s="43">
        <f t="shared" si="426"/>
        <v>0</v>
      </c>
      <c r="DZ319" s="43">
        <f t="shared" si="426"/>
        <v>0</v>
      </c>
      <c r="EA319" s="43">
        <f t="shared" ref="EA319:FX319" si="427">ROUND((EA79/EA47),6)</f>
        <v>0</v>
      </c>
      <c r="EB319" s="43">
        <f t="shared" si="427"/>
        <v>0</v>
      </c>
      <c r="EC319" s="43">
        <f t="shared" si="427"/>
        <v>0</v>
      </c>
      <c r="ED319" s="43">
        <f t="shared" si="427"/>
        <v>0</v>
      </c>
      <c r="EE319" s="43">
        <f t="shared" si="427"/>
        <v>0</v>
      </c>
      <c r="EF319" s="43">
        <f t="shared" si="427"/>
        <v>0</v>
      </c>
      <c r="EG319" s="43">
        <f t="shared" si="427"/>
        <v>0</v>
      </c>
      <c r="EH319" s="43">
        <f t="shared" si="427"/>
        <v>0</v>
      </c>
      <c r="EI319" s="43">
        <f t="shared" si="427"/>
        <v>0</v>
      </c>
      <c r="EJ319" s="43">
        <f t="shared" si="427"/>
        <v>0</v>
      </c>
      <c r="EK319" s="43">
        <f t="shared" si="427"/>
        <v>0</v>
      </c>
      <c r="EL319" s="43">
        <f t="shared" si="427"/>
        <v>0</v>
      </c>
      <c r="EM319" s="43">
        <f t="shared" si="427"/>
        <v>0</v>
      </c>
      <c r="EN319" s="43">
        <f t="shared" si="427"/>
        <v>0</v>
      </c>
      <c r="EO319" s="43">
        <f t="shared" si="427"/>
        <v>0</v>
      </c>
      <c r="EP319" s="43">
        <f t="shared" si="427"/>
        <v>0</v>
      </c>
      <c r="EQ319" s="43">
        <f t="shared" si="427"/>
        <v>0</v>
      </c>
      <c r="ER319" s="43">
        <f t="shared" si="427"/>
        <v>0</v>
      </c>
      <c r="ES319" s="43">
        <f t="shared" si="427"/>
        <v>0</v>
      </c>
      <c r="ET319" s="43">
        <f t="shared" si="427"/>
        <v>0</v>
      </c>
      <c r="EU319" s="43">
        <f t="shared" si="427"/>
        <v>0</v>
      </c>
      <c r="EV319" s="43">
        <f t="shared" si="427"/>
        <v>0</v>
      </c>
      <c r="EW319" s="43">
        <f t="shared" si="427"/>
        <v>0</v>
      </c>
      <c r="EX319" s="43">
        <f t="shared" si="427"/>
        <v>0</v>
      </c>
      <c r="EY319" s="43">
        <f t="shared" si="427"/>
        <v>0</v>
      </c>
      <c r="EZ319" s="43">
        <f t="shared" si="427"/>
        <v>0</v>
      </c>
      <c r="FA319" s="43">
        <f t="shared" si="427"/>
        <v>0</v>
      </c>
      <c r="FB319" s="43">
        <f t="shared" si="427"/>
        <v>0</v>
      </c>
      <c r="FC319" s="43">
        <f t="shared" si="427"/>
        <v>0</v>
      </c>
      <c r="FD319" s="43">
        <f t="shared" si="427"/>
        <v>0</v>
      </c>
      <c r="FE319" s="43">
        <f t="shared" si="427"/>
        <v>0</v>
      </c>
      <c r="FF319" s="43">
        <f t="shared" si="427"/>
        <v>0</v>
      </c>
      <c r="FG319" s="43">
        <f t="shared" si="427"/>
        <v>0</v>
      </c>
      <c r="FH319" s="43">
        <f t="shared" si="427"/>
        <v>0</v>
      </c>
      <c r="FI319" s="43">
        <f t="shared" si="427"/>
        <v>0</v>
      </c>
      <c r="FJ319" s="43">
        <f t="shared" si="427"/>
        <v>0</v>
      </c>
      <c r="FK319" s="43">
        <f t="shared" si="427"/>
        <v>0</v>
      </c>
      <c r="FL319" s="43">
        <f t="shared" si="427"/>
        <v>0</v>
      </c>
      <c r="FM319" s="43">
        <f t="shared" si="427"/>
        <v>0</v>
      </c>
      <c r="FN319" s="43">
        <f t="shared" si="427"/>
        <v>0</v>
      </c>
      <c r="FO319" s="43">
        <f t="shared" si="427"/>
        <v>0</v>
      </c>
      <c r="FP319" s="43">
        <f t="shared" si="427"/>
        <v>0</v>
      </c>
      <c r="FQ319" s="43">
        <f t="shared" si="427"/>
        <v>0</v>
      </c>
      <c r="FR319" s="43">
        <f t="shared" si="427"/>
        <v>0</v>
      </c>
      <c r="FS319" s="43">
        <f t="shared" si="427"/>
        <v>0</v>
      </c>
      <c r="FT319" s="43">
        <f t="shared" si="427"/>
        <v>0</v>
      </c>
      <c r="FU319" s="43">
        <f t="shared" si="427"/>
        <v>0</v>
      </c>
      <c r="FV319" s="43">
        <f t="shared" si="427"/>
        <v>0</v>
      </c>
      <c r="FW319" s="43">
        <f t="shared" si="427"/>
        <v>0</v>
      </c>
      <c r="FX319" s="43">
        <f t="shared" si="427"/>
        <v>0</v>
      </c>
      <c r="FY319" s="43"/>
      <c r="FZ319" s="7"/>
      <c r="GA319" s="7"/>
      <c r="GB319" s="7"/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</row>
    <row r="320" spans="1:195" x14ac:dyDescent="0.2">
      <c r="A320" s="7"/>
      <c r="B320" s="7" t="s">
        <v>898</v>
      </c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  <c r="CD320" s="43"/>
      <c r="CE320" s="43"/>
      <c r="CF320" s="43"/>
      <c r="CG320" s="43"/>
      <c r="CH320" s="43"/>
      <c r="CI320" s="43"/>
      <c r="CJ320" s="43"/>
      <c r="CK320" s="43"/>
      <c r="CL320" s="43"/>
      <c r="CM320" s="43"/>
      <c r="CN320" s="43"/>
      <c r="CO320" s="43"/>
      <c r="CP320" s="43"/>
      <c r="CQ320" s="43"/>
      <c r="CR320" s="43"/>
      <c r="CS320" s="43"/>
      <c r="CT320" s="43"/>
      <c r="CU320" s="43"/>
      <c r="CV320" s="43"/>
      <c r="CW320" s="43"/>
      <c r="CX320" s="43"/>
      <c r="CY320" s="43"/>
      <c r="CZ320" s="43"/>
      <c r="DA320" s="43"/>
      <c r="DB320" s="43"/>
      <c r="DC320" s="43"/>
      <c r="DD320" s="43"/>
      <c r="DE320" s="43"/>
      <c r="DF320" s="43"/>
      <c r="DG320" s="43"/>
      <c r="DH320" s="43"/>
      <c r="DI320" s="43"/>
      <c r="DJ320" s="43"/>
      <c r="DK320" s="43"/>
      <c r="DL320" s="43"/>
      <c r="DM320" s="43"/>
      <c r="DN320" s="43"/>
      <c r="DO320" s="43"/>
      <c r="DP320" s="43"/>
      <c r="DQ320" s="43"/>
      <c r="DR320" s="43"/>
      <c r="DS320" s="43"/>
      <c r="DT320" s="43"/>
      <c r="DU320" s="43"/>
      <c r="DV320" s="43"/>
      <c r="DW320" s="43"/>
      <c r="DX320" s="43"/>
      <c r="DY320" s="43"/>
      <c r="DZ320" s="43"/>
      <c r="EA320" s="43"/>
      <c r="EB320" s="43"/>
      <c r="EC320" s="43"/>
      <c r="ED320" s="43"/>
      <c r="EE320" s="43"/>
      <c r="EF320" s="43"/>
      <c r="EG320" s="43"/>
      <c r="EH320" s="43"/>
      <c r="EI320" s="43"/>
      <c r="EJ320" s="43"/>
      <c r="EK320" s="43"/>
      <c r="EL320" s="43"/>
      <c r="EM320" s="43"/>
      <c r="EN320" s="43"/>
      <c r="EO320" s="43"/>
      <c r="EP320" s="43"/>
      <c r="EQ320" s="43"/>
      <c r="ER320" s="43"/>
      <c r="ES320" s="43"/>
      <c r="ET320" s="43"/>
      <c r="EU320" s="43"/>
      <c r="EV320" s="43"/>
      <c r="EW320" s="43"/>
      <c r="EX320" s="43"/>
      <c r="EY320" s="43"/>
      <c r="EZ320" s="43"/>
      <c r="FA320" s="43"/>
      <c r="FB320" s="43"/>
      <c r="FC320" s="43"/>
      <c r="FD320" s="43"/>
      <c r="FE320" s="43"/>
      <c r="FF320" s="43"/>
      <c r="FG320" s="43"/>
      <c r="FH320" s="43"/>
      <c r="FI320" s="43"/>
      <c r="FJ320" s="43"/>
      <c r="FK320" s="43"/>
      <c r="FL320" s="43"/>
      <c r="FM320" s="43"/>
      <c r="FN320" s="43"/>
      <c r="FO320" s="43"/>
      <c r="FP320" s="43"/>
      <c r="FQ320" s="43"/>
      <c r="FR320" s="43"/>
      <c r="FS320" s="43"/>
      <c r="FT320" s="43"/>
      <c r="FU320" s="43"/>
      <c r="FV320" s="43"/>
      <c r="FW320" s="43"/>
      <c r="FX320" s="43"/>
      <c r="FY320" s="43"/>
      <c r="FZ320" s="7"/>
      <c r="GA320" s="7"/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</row>
    <row r="321" spans="1:195" x14ac:dyDescent="0.2">
      <c r="A321" s="6" t="s">
        <v>899</v>
      </c>
      <c r="B321" s="7" t="s">
        <v>900</v>
      </c>
      <c r="C321" s="43">
        <v>8.0199999999999994E-3</v>
      </c>
      <c r="D321" s="43">
        <f t="shared" ref="D321:BO321" si="428">ROUND((D80/D47),6)</f>
        <v>1.9085999999999999E-2</v>
      </c>
      <c r="E321" s="43">
        <f t="shared" si="428"/>
        <v>4.9630000000000004E-3</v>
      </c>
      <c r="F321" s="43">
        <f t="shared" si="428"/>
        <v>3.4000000000000002E-4</v>
      </c>
      <c r="G321" s="43">
        <f t="shared" si="428"/>
        <v>4.9230000000000003E-3</v>
      </c>
      <c r="H321" s="43">
        <f t="shared" si="428"/>
        <v>2.542E-3</v>
      </c>
      <c r="I321" s="43">
        <f t="shared" si="428"/>
        <v>8.4869999999999998E-3</v>
      </c>
      <c r="J321" s="43">
        <f t="shared" si="428"/>
        <v>0</v>
      </c>
      <c r="K321" s="43">
        <f t="shared" si="428"/>
        <v>0</v>
      </c>
      <c r="L321" s="43">
        <f t="shared" si="428"/>
        <v>6.4250000000000002E-3</v>
      </c>
      <c r="M321" s="43">
        <f t="shared" si="428"/>
        <v>3.689E-3</v>
      </c>
      <c r="N321" s="43">
        <f t="shared" si="428"/>
        <v>1.0264000000000001E-2</v>
      </c>
      <c r="O321" s="43">
        <f t="shared" si="428"/>
        <v>1.2744999999999999E-2</v>
      </c>
      <c r="P321" s="43">
        <f t="shared" si="428"/>
        <v>0</v>
      </c>
      <c r="Q321" s="43">
        <f t="shared" si="428"/>
        <v>1.004E-2</v>
      </c>
      <c r="R321" s="43">
        <f t="shared" si="428"/>
        <v>0</v>
      </c>
      <c r="S321" s="43">
        <f t="shared" si="428"/>
        <v>0</v>
      </c>
      <c r="T321" s="43">
        <f t="shared" si="428"/>
        <v>0</v>
      </c>
      <c r="U321" s="43">
        <f t="shared" si="428"/>
        <v>3.6080000000000001E-3</v>
      </c>
      <c r="V321" s="43">
        <f t="shared" si="428"/>
        <v>0</v>
      </c>
      <c r="W321" s="43">
        <f t="shared" si="428"/>
        <v>0</v>
      </c>
      <c r="X321" s="43">
        <f t="shared" si="428"/>
        <v>8.5339999999999999E-3</v>
      </c>
      <c r="Y321" s="43">
        <f t="shared" si="428"/>
        <v>0</v>
      </c>
      <c r="Z321" s="43">
        <f t="shared" si="428"/>
        <v>0</v>
      </c>
      <c r="AA321" s="43">
        <f t="shared" si="428"/>
        <v>7.9360000000000003E-3</v>
      </c>
      <c r="AB321" s="43">
        <f t="shared" si="428"/>
        <v>1.061E-2</v>
      </c>
      <c r="AC321" s="43">
        <f t="shared" si="428"/>
        <v>7.1989999999999997E-3</v>
      </c>
      <c r="AD321" s="43">
        <f t="shared" si="428"/>
        <v>7.1700000000000002E-3</v>
      </c>
      <c r="AE321" s="43">
        <f t="shared" si="428"/>
        <v>5.9620000000000003E-3</v>
      </c>
      <c r="AF321" s="43">
        <f t="shared" si="428"/>
        <v>7.2319999999999997E-3</v>
      </c>
      <c r="AG321" s="43">
        <f t="shared" si="428"/>
        <v>5.4429999999999999E-3</v>
      </c>
      <c r="AH321" s="43">
        <f t="shared" si="428"/>
        <v>0</v>
      </c>
      <c r="AI321" s="43">
        <f t="shared" si="428"/>
        <v>0</v>
      </c>
      <c r="AJ321" s="43">
        <f t="shared" si="428"/>
        <v>0</v>
      </c>
      <c r="AK321" s="43">
        <f t="shared" si="428"/>
        <v>0</v>
      </c>
      <c r="AL321" s="43">
        <f t="shared" si="428"/>
        <v>4.8390000000000004E-3</v>
      </c>
      <c r="AM321" s="43">
        <f t="shared" si="428"/>
        <v>0</v>
      </c>
      <c r="AN321" s="43">
        <f t="shared" si="428"/>
        <v>0</v>
      </c>
      <c r="AO321" s="43">
        <f t="shared" si="428"/>
        <v>0</v>
      </c>
      <c r="AP321" s="43">
        <f t="shared" si="428"/>
        <v>5.7409999999999996E-3</v>
      </c>
      <c r="AQ321" s="43">
        <f t="shared" si="428"/>
        <v>0</v>
      </c>
      <c r="AR321" s="43">
        <f t="shared" si="428"/>
        <v>9.0799999999999995E-3</v>
      </c>
      <c r="AS321" s="43">
        <f t="shared" si="428"/>
        <v>2.7729999999999999E-3</v>
      </c>
      <c r="AT321" s="43">
        <f t="shared" si="428"/>
        <v>0</v>
      </c>
      <c r="AU321" s="43">
        <f t="shared" si="428"/>
        <v>0</v>
      </c>
      <c r="AV321" s="43">
        <f t="shared" si="428"/>
        <v>0</v>
      </c>
      <c r="AW321" s="43">
        <f t="shared" si="428"/>
        <v>0</v>
      </c>
      <c r="AX321" s="43">
        <f t="shared" si="428"/>
        <v>0</v>
      </c>
      <c r="AY321" s="43">
        <f t="shared" si="428"/>
        <v>0</v>
      </c>
      <c r="AZ321" s="43">
        <f t="shared" si="428"/>
        <v>6.9300000000000004E-3</v>
      </c>
      <c r="BA321" s="43">
        <f t="shared" si="428"/>
        <v>6.2950000000000002E-3</v>
      </c>
      <c r="BB321" s="43">
        <f>5/1000</f>
        <v>5.0000000000000001E-3</v>
      </c>
      <c r="BC321" s="43">
        <f t="shared" si="428"/>
        <v>2.0310000000000002E-2</v>
      </c>
      <c r="BD321" s="43">
        <f t="shared" si="428"/>
        <v>1.0881999999999999E-2</v>
      </c>
      <c r="BE321" s="43">
        <f t="shared" si="428"/>
        <v>2.2034999999999999E-2</v>
      </c>
      <c r="BF321" s="43">
        <f t="shared" si="428"/>
        <v>1.2218E-2</v>
      </c>
      <c r="BG321" s="43">
        <f t="shared" si="428"/>
        <v>0</v>
      </c>
      <c r="BH321" s="43">
        <f t="shared" si="428"/>
        <v>0</v>
      </c>
      <c r="BI321" s="43">
        <f t="shared" si="428"/>
        <v>0</v>
      </c>
      <c r="BJ321" s="43">
        <f t="shared" si="428"/>
        <v>5.7460000000000002E-3</v>
      </c>
      <c r="BK321" s="43">
        <f t="shared" si="428"/>
        <v>5.8209999999999998E-3</v>
      </c>
      <c r="BL321" s="43">
        <f t="shared" si="428"/>
        <v>0</v>
      </c>
      <c r="BM321" s="43">
        <f t="shared" si="428"/>
        <v>0</v>
      </c>
      <c r="BN321" s="43">
        <f t="shared" si="428"/>
        <v>0</v>
      </c>
      <c r="BO321" s="43">
        <f t="shared" si="428"/>
        <v>2.0309999999999998E-3</v>
      </c>
      <c r="BP321" s="43">
        <f t="shared" ref="BP321:EA321" si="429">ROUND((BP80/BP47),6)</f>
        <v>0</v>
      </c>
      <c r="BQ321" s="43">
        <f t="shared" si="429"/>
        <v>6.94E-3</v>
      </c>
      <c r="BR321" s="43">
        <f t="shared" si="429"/>
        <v>6.4479999999999997E-3</v>
      </c>
      <c r="BS321" s="43">
        <f t="shared" si="429"/>
        <v>4.2830000000000003E-3</v>
      </c>
      <c r="BT321" s="43">
        <f t="shared" si="429"/>
        <v>2.7539999999999999E-3</v>
      </c>
      <c r="BU321" s="43">
        <f t="shared" si="429"/>
        <v>4.4660000000000004E-3</v>
      </c>
      <c r="BV321" s="43">
        <f t="shared" si="429"/>
        <v>1.6019999999999999E-3</v>
      </c>
      <c r="BW321" s="43">
        <f t="shared" si="429"/>
        <v>4.9430000000000003E-3</v>
      </c>
      <c r="BX321" s="43">
        <f t="shared" si="429"/>
        <v>0</v>
      </c>
      <c r="BY321" s="43">
        <f t="shared" si="429"/>
        <v>0</v>
      </c>
      <c r="BZ321" s="43">
        <f t="shared" si="429"/>
        <v>0</v>
      </c>
      <c r="CA321" s="43">
        <f t="shared" si="429"/>
        <v>0</v>
      </c>
      <c r="CB321" s="43">
        <f t="shared" si="429"/>
        <v>9.6399999999999993E-3</v>
      </c>
      <c r="CC321" s="43">
        <f t="shared" si="429"/>
        <v>0</v>
      </c>
      <c r="CD321" s="43">
        <f t="shared" si="429"/>
        <v>0</v>
      </c>
      <c r="CE321" s="43">
        <f t="shared" si="429"/>
        <v>0</v>
      </c>
      <c r="CF321" s="43">
        <f t="shared" si="429"/>
        <v>0</v>
      </c>
      <c r="CG321" s="43">
        <f t="shared" si="429"/>
        <v>4.6100000000000004E-3</v>
      </c>
      <c r="CH321" s="43">
        <f t="shared" si="429"/>
        <v>0</v>
      </c>
      <c r="CI321" s="43">
        <f>3.515/1000</f>
        <v>3.5150000000000003E-3</v>
      </c>
      <c r="CJ321" s="43">
        <f t="shared" si="429"/>
        <v>2.9849999999999998E-3</v>
      </c>
      <c r="CK321" s="43">
        <f t="shared" si="429"/>
        <v>4.1380000000000002E-3</v>
      </c>
      <c r="CL321" s="43">
        <f t="shared" si="429"/>
        <v>1.0656000000000001E-2</v>
      </c>
      <c r="CM321" s="43">
        <f t="shared" si="429"/>
        <v>6.0619999999999997E-3</v>
      </c>
      <c r="CN321" s="43">
        <f t="shared" si="429"/>
        <v>1.5646E-2</v>
      </c>
      <c r="CO321" s="43">
        <f t="shared" si="429"/>
        <v>5.7149999999999996E-3</v>
      </c>
      <c r="CP321" s="43">
        <f t="shared" si="429"/>
        <v>5.5100000000000001E-3</v>
      </c>
      <c r="CQ321" s="43">
        <f t="shared" si="429"/>
        <v>0</v>
      </c>
      <c r="CR321" s="43">
        <f t="shared" si="429"/>
        <v>4.2750000000000002E-3</v>
      </c>
      <c r="CS321" s="43">
        <f t="shared" si="429"/>
        <v>0</v>
      </c>
      <c r="CT321" s="43">
        <f t="shared" si="429"/>
        <v>0</v>
      </c>
      <c r="CU321" s="43">
        <f t="shared" si="429"/>
        <v>1.0802000000000001E-2</v>
      </c>
      <c r="CV321" s="43">
        <f t="shared" si="429"/>
        <v>6.9340000000000001E-3</v>
      </c>
      <c r="CW321" s="43">
        <f t="shared" si="429"/>
        <v>0</v>
      </c>
      <c r="CX321" s="43">
        <f t="shared" si="429"/>
        <v>0</v>
      </c>
      <c r="CY321" s="43">
        <f t="shared" si="429"/>
        <v>0</v>
      </c>
      <c r="CZ321" s="43">
        <f t="shared" si="429"/>
        <v>2.1749999999999999E-3</v>
      </c>
      <c r="DA321" s="43">
        <f t="shared" si="429"/>
        <v>0</v>
      </c>
      <c r="DB321" s="43">
        <f t="shared" si="429"/>
        <v>0</v>
      </c>
      <c r="DC321" s="43">
        <f t="shared" si="429"/>
        <v>7.5139999999999998E-3</v>
      </c>
      <c r="DD321" s="43">
        <f t="shared" si="429"/>
        <v>0</v>
      </c>
      <c r="DE321" s="43">
        <f t="shared" si="429"/>
        <v>2.5149999999999999E-3</v>
      </c>
      <c r="DF321" s="43">
        <f t="shared" si="429"/>
        <v>7.5119999999999996E-3</v>
      </c>
      <c r="DG321" s="43">
        <f t="shared" si="429"/>
        <v>1.4450000000000001E-3</v>
      </c>
      <c r="DH321" s="43">
        <f t="shared" si="429"/>
        <v>4.4539999999999996E-3</v>
      </c>
      <c r="DI321" s="43">
        <f t="shared" si="429"/>
        <v>0</v>
      </c>
      <c r="DJ321" s="43">
        <f t="shared" si="429"/>
        <v>5.9639999999999997E-3</v>
      </c>
      <c r="DK321" s="43">
        <f t="shared" si="429"/>
        <v>6.3280000000000003E-3</v>
      </c>
      <c r="DL321" s="43">
        <f t="shared" si="429"/>
        <v>0</v>
      </c>
      <c r="DM321" s="43">
        <f t="shared" si="429"/>
        <v>9.5879999999999993E-3</v>
      </c>
      <c r="DN321" s="43">
        <f t="shared" si="429"/>
        <v>1.498E-3</v>
      </c>
      <c r="DO321" s="43">
        <f t="shared" si="429"/>
        <v>1.7719999999999999E-3</v>
      </c>
      <c r="DP321" s="43">
        <f t="shared" si="429"/>
        <v>0</v>
      </c>
      <c r="DQ321" s="43">
        <f t="shared" si="429"/>
        <v>0</v>
      </c>
      <c r="DR321" s="43">
        <f t="shared" si="429"/>
        <v>0</v>
      </c>
      <c r="DS321" s="43">
        <f t="shared" si="429"/>
        <v>0</v>
      </c>
      <c r="DT321" s="43">
        <f t="shared" si="429"/>
        <v>0</v>
      </c>
      <c r="DU321" s="43">
        <f t="shared" si="429"/>
        <v>0</v>
      </c>
      <c r="DV321" s="43">
        <f t="shared" si="429"/>
        <v>0</v>
      </c>
      <c r="DW321" s="43">
        <f t="shared" si="429"/>
        <v>8.1700000000000002E-4</v>
      </c>
      <c r="DX321" s="43">
        <f t="shared" si="429"/>
        <v>2.186E-3</v>
      </c>
      <c r="DY321" s="43">
        <f t="shared" si="429"/>
        <v>4.0610000000000004E-3</v>
      </c>
      <c r="DZ321" s="43">
        <f t="shared" si="429"/>
        <v>3.0309999999999998E-3</v>
      </c>
      <c r="EA321" s="43">
        <f t="shared" si="429"/>
        <v>5.3300000000000005E-4</v>
      </c>
      <c r="EB321" s="43">
        <f t="shared" ref="EB321:FX321" si="430">ROUND((EB80/EB47),6)</f>
        <v>5.5830000000000003E-3</v>
      </c>
      <c r="EC321" s="43">
        <f t="shared" si="430"/>
        <v>0</v>
      </c>
      <c r="ED321" s="43">
        <f t="shared" si="430"/>
        <v>1.2179999999999999E-3</v>
      </c>
      <c r="EE321" s="43">
        <f t="shared" si="430"/>
        <v>0</v>
      </c>
      <c r="EF321" s="43">
        <f t="shared" si="430"/>
        <v>0</v>
      </c>
      <c r="EG321" s="43">
        <f t="shared" si="430"/>
        <v>0</v>
      </c>
      <c r="EH321" s="43">
        <f t="shared" si="430"/>
        <v>0</v>
      </c>
      <c r="EI321" s="43">
        <f t="shared" si="430"/>
        <v>0</v>
      </c>
      <c r="EJ321" s="43">
        <f t="shared" si="430"/>
        <v>0</v>
      </c>
      <c r="EK321" s="43">
        <f t="shared" si="430"/>
        <v>8.4900000000000004E-4</v>
      </c>
      <c r="EL321" s="43">
        <f t="shared" si="430"/>
        <v>0</v>
      </c>
      <c r="EM321" s="43">
        <f t="shared" si="430"/>
        <v>8.43E-3</v>
      </c>
      <c r="EN321" s="43">
        <f t="shared" si="430"/>
        <v>2.97E-3</v>
      </c>
      <c r="EO321" s="43">
        <f t="shared" si="430"/>
        <v>1.6169999999999999E-3</v>
      </c>
      <c r="EP321" s="43">
        <f t="shared" si="430"/>
        <v>6.8219999999999999E-3</v>
      </c>
      <c r="EQ321" s="43">
        <f t="shared" si="430"/>
        <v>1.3910000000000001E-3</v>
      </c>
      <c r="ER321" s="43">
        <f t="shared" si="430"/>
        <v>9.4459999999999995E-3</v>
      </c>
      <c r="ES321" s="43">
        <f t="shared" si="430"/>
        <v>0</v>
      </c>
      <c r="ET321" s="43">
        <f t="shared" si="430"/>
        <v>5.1190000000000003E-3</v>
      </c>
      <c r="EU321" s="43">
        <f t="shared" si="430"/>
        <v>0</v>
      </c>
      <c r="EV321" s="43">
        <f t="shared" si="430"/>
        <v>0</v>
      </c>
      <c r="EW321" s="43">
        <f t="shared" si="430"/>
        <v>2.0300000000000001E-3</v>
      </c>
      <c r="EX321" s="43">
        <f t="shared" si="430"/>
        <v>7.5940000000000001E-3</v>
      </c>
      <c r="EY321" s="43">
        <f t="shared" si="430"/>
        <v>0</v>
      </c>
      <c r="EZ321" s="43">
        <f t="shared" si="430"/>
        <v>0</v>
      </c>
      <c r="FA321" s="43">
        <f t="shared" si="430"/>
        <v>1.92E-3</v>
      </c>
      <c r="FB321" s="43">
        <f t="shared" si="430"/>
        <v>1.562E-3</v>
      </c>
      <c r="FC321" s="43">
        <f t="shared" si="430"/>
        <v>3.2929999999999999E-3</v>
      </c>
      <c r="FD321" s="43">
        <f t="shared" si="430"/>
        <v>0</v>
      </c>
      <c r="FE321" s="43">
        <f t="shared" si="430"/>
        <v>8.1639999999999994E-3</v>
      </c>
      <c r="FF321" s="43">
        <f t="shared" si="430"/>
        <v>0</v>
      </c>
      <c r="FG321" s="43">
        <f t="shared" si="430"/>
        <v>0</v>
      </c>
      <c r="FH321" s="43">
        <f t="shared" si="430"/>
        <v>3.901E-3</v>
      </c>
      <c r="FI321" s="43">
        <f t="shared" si="430"/>
        <v>3.9220000000000001E-3</v>
      </c>
      <c r="FJ321" s="43">
        <f t="shared" si="430"/>
        <v>4.9870000000000001E-3</v>
      </c>
      <c r="FK321" s="43">
        <f t="shared" si="430"/>
        <v>3.4880000000000002E-3</v>
      </c>
      <c r="FL321" s="43">
        <f t="shared" si="430"/>
        <v>5.2459999999999998E-3</v>
      </c>
      <c r="FM321" s="43">
        <f t="shared" si="430"/>
        <v>1.0430000000000001E-3</v>
      </c>
      <c r="FN321" s="43">
        <f t="shared" si="430"/>
        <v>0</v>
      </c>
      <c r="FO321" s="43">
        <f t="shared" si="430"/>
        <v>1.7769999999999999E-3</v>
      </c>
      <c r="FP321" s="43">
        <f t="shared" si="430"/>
        <v>2.4399999999999999E-3</v>
      </c>
      <c r="FQ321" s="43">
        <f t="shared" si="430"/>
        <v>2.7859999999999998E-3</v>
      </c>
      <c r="FR321" s="43">
        <f t="shared" si="430"/>
        <v>3.7230000000000002E-3</v>
      </c>
      <c r="FS321" s="43">
        <f t="shared" si="430"/>
        <v>3.3300000000000002E-4</v>
      </c>
      <c r="FT321" s="43">
        <f t="shared" si="430"/>
        <v>1.14E-3</v>
      </c>
      <c r="FU321" s="43">
        <f t="shared" si="430"/>
        <v>9.6570000000000007E-3</v>
      </c>
      <c r="FV321" s="43">
        <f t="shared" si="430"/>
        <v>3.506E-3</v>
      </c>
      <c r="FW321" s="43">
        <f t="shared" si="430"/>
        <v>0</v>
      </c>
      <c r="FX321" s="43">
        <f t="shared" si="430"/>
        <v>1.5959000000000001E-2</v>
      </c>
      <c r="FY321" s="43"/>
      <c r="FZ321" s="7"/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</row>
    <row r="322" spans="1:195" x14ac:dyDescent="0.2">
      <c r="A322" s="7"/>
      <c r="B322" s="7" t="s">
        <v>901</v>
      </c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  <c r="CO322" s="43"/>
      <c r="CP322" s="43"/>
      <c r="CQ322" s="43"/>
      <c r="CR322" s="43"/>
      <c r="CS322" s="43"/>
      <c r="CT322" s="43"/>
      <c r="CU322" s="43"/>
      <c r="CV322" s="43"/>
      <c r="CW322" s="43"/>
      <c r="CX322" s="43"/>
      <c r="CY322" s="43"/>
      <c r="CZ322" s="43"/>
      <c r="DA322" s="43"/>
      <c r="DB322" s="43"/>
      <c r="DC322" s="43"/>
      <c r="DD322" s="43"/>
      <c r="DE322" s="43"/>
      <c r="DF322" s="43"/>
      <c r="DG322" s="43"/>
      <c r="DH322" s="43"/>
      <c r="DI322" s="43"/>
      <c r="DJ322" s="43"/>
      <c r="DK322" s="43"/>
      <c r="DL322" s="43"/>
      <c r="DM322" s="43"/>
      <c r="DN322" s="43"/>
      <c r="DO322" s="43"/>
      <c r="DP322" s="43"/>
      <c r="DQ322" s="43"/>
      <c r="DR322" s="43"/>
      <c r="DS322" s="43"/>
      <c r="DT322" s="43"/>
      <c r="DU322" s="43"/>
      <c r="DV322" s="43"/>
      <c r="DW322" s="43"/>
      <c r="DX322" s="43"/>
      <c r="DY322" s="43"/>
      <c r="DZ322" s="43"/>
      <c r="EA322" s="43"/>
      <c r="EB322" s="43"/>
      <c r="EC322" s="43"/>
      <c r="ED322" s="43"/>
      <c r="EE322" s="43"/>
      <c r="EF322" s="43"/>
      <c r="EG322" s="43"/>
      <c r="EH322" s="43"/>
      <c r="EI322" s="43"/>
      <c r="EJ322" s="43"/>
      <c r="EK322" s="43"/>
      <c r="EL322" s="43"/>
      <c r="EM322" s="43"/>
      <c r="EN322" s="43"/>
      <c r="EO322" s="43"/>
      <c r="EP322" s="43"/>
      <c r="EQ322" s="43"/>
      <c r="ER322" s="43"/>
      <c r="ES322" s="43"/>
      <c r="ET322" s="43"/>
      <c r="EU322" s="43"/>
      <c r="EV322" s="43"/>
      <c r="EW322" s="43"/>
      <c r="EX322" s="43"/>
      <c r="EY322" s="43"/>
      <c r="EZ322" s="43"/>
      <c r="FA322" s="43"/>
      <c r="FB322" s="43"/>
      <c r="FC322" s="43"/>
      <c r="FD322" s="43"/>
      <c r="FE322" s="43"/>
      <c r="FF322" s="43"/>
      <c r="FG322" s="43"/>
      <c r="FH322" s="43"/>
      <c r="FI322" s="43"/>
      <c r="FJ322" s="43"/>
      <c r="FK322" s="43"/>
      <c r="FL322" s="43"/>
      <c r="FM322" s="43"/>
      <c r="FN322" s="43"/>
      <c r="FO322" s="43"/>
      <c r="FP322" s="43"/>
      <c r="FQ322" s="43"/>
      <c r="FR322" s="43"/>
      <c r="FS322" s="43"/>
      <c r="FT322" s="43"/>
      <c r="FU322" s="43"/>
      <c r="FV322" s="43"/>
      <c r="FW322" s="43"/>
      <c r="FX322" s="43"/>
      <c r="FY322" s="43"/>
      <c r="FZ322" s="7"/>
      <c r="GA322" s="7"/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</row>
    <row r="323" spans="1:195" x14ac:dyDescent="0.2">
      <c r="A323" s="6" t="s">
        <v>902</v>
      </c>
      <c r="B323" s="7" t="s">
        <v>903</v>
      </c>
      <c r="C323" s="43">
        <f t="shared" ref="C323:AH323" si="431">SUM(C315:C321)</f>
        <v>3.5243999999999998E-2</v>
      </c>
      <c r="D323" s="43">
        <f t="shared" si="431"/>
        <v>4.6086000000000002E-2</v>
      </c>
      <c r="E323" s="43">
        <f t="shared" si="431"/>
        <v>3.0650999999999998E-2</v>
      </c>
      <c r="F323" s="43">
        <f t="shared" si="431"/>
        <v>2.734E-2</v>
      </c>
      <c r="G323" s="43">
        <f t="shared" si="431"/>
        <v>2.8208E-2</v>
      </c>
      <c r="H323" s="43">
        <f t="shared" si="431"/>
        <v>2.9541999999999999E-2</v>
      </c>
      <c r="I323" s="43">
        <f t="shared" si="431"/>
        <v>3.6047999999999997E-2</v>
      </c>
      <c r="J323" s="43">
        <f t="shared" si="431"/>
        <v>2.7E-2</v>
      </c>
      <c r="K323" s="43">
        <f t="shared" si="431"/>
        <v>2.7E-2</v>
      </c>
      <c r="L323" s="43">
        <f t="shared" si="431"/>
        <v>2.9319999999999999E-2</v>
      </c>
      <c r="M323" s="43">
        <f t="shared" si="431"/>
        <v>2.5635999999999999E-2</v>
      </c>
      <c r="N323" s="43">
        <f t="shared" si="431"/>
        <v>2.9922999999999998E-2</v>
      </c>
      <c r="O323" s="43">
        <f t="shared" si="431"/>
        <v>4.0211999999999998E-2</v>
      </c>
      <c r="P323" s="43">
        <f t="shared" si="431"/>
        <v>2.7120999999999999E-2</v>
      </c>
      <c r="Q323" s="43">
        <f t="shared" si="431"/>
        <v>3.7040000000000003E-2</v>
      </c>
      <c r="R323" s="43">
        <f t="shared" si="431"/>
        <v>2.4909000000000001E-2</v>
      </c>
      <c r="S323" s="43">
        <f t="shared" si="431"/>
        <v>2.2013999999999999E-2</v>
      </c>
      <c r="T323" s="43">
        <f t="shared" si="431"/>
        <v>2.0301E-2</v>
      </c>
      <c r="U323" s="43">
        <f t="shared" si="431"/>
        <v>2.3408999999999999E-2</v>
      </c>
      <c r="V323" s="43">
        <f t="shared" si="431"/>
        <v>2.7E-2</v>
      </c>
      <c r="W323" s="43">
        <f t="shared" si="431"/>
        <v>2.7E-2</v>
      </c>
      <c r="X323" s="43">
        <f t="shared" si="431"/>
        <v>2.0554000000000003E-2</v>
      </c>
      <c r="Y323" s="43">
        <f t="shared" si="431"/>
        <v>2.0498000000000002E-2</v>
      </c>
      <c r="Z323" s="43">
        <f t="shared" si="431"/>
        <v>2.4579999999999998E-2</v>
      </c>
      <c r="AA323" s="43">
        <f t="shared" si="431"/>
        <v>3.3931000000000003E-2</v>
      </c>
      <c r="AB323" s="43">
        <f t="shared" si="431"/>
        <v>3.6632999999999999E-2</v>
      </c>
      <c r="AC323" s="43">
        <f t="shared" si="431"/>
        <v>2.4181000000000001E-2</v>
      </c>
      <c r="AD323" s="43">
        <f t="shared" si="431"/>
        <v>2.2862999999999998E-2</v>
      </c>
      <c r="AE323" s="43">
        <f t="shared" si="431"/>
        <v>1.6562E-2</v>
      </c>
      <c r="AF323" s="43">
        <f t="shared" si="431"/>
        <v>1.4905999999999999E-2</v>
      </c>
      <c r="AG323" s="43">
        <f t="shared" si="431"/>
        <v>1.7927999999999999E-2</v>
      </c>
      <c r="AH323" s="43">
        <f t="shared" si="431"/>
        <v>2.3139E-2</v>
      </c>
      <c r="AI323" s="43">
        <f t="shared" ref="AI323:CT323" si="432">SUM(AI315:AI321)</f>
        <v>2.7E-2</v>
      </c>
      <c r="AJ323" s="43">
        <f t="shared" si="432"/>
        <v>1.9788E-2</v>
      </c>
      <c r="AK323" s="43">
        <f t="shared" si="432"/>
        <v>1.728E-2</v>
      </c>
      <c r="AL323" s="43">
        <f t="shared" si="432"/>
        <v>3.1838999999999999E-2</v>
      </c>
      <c r="AM323" s="43">
        <f t="shared" si="432"/>
        <v>1.7449000000000003E-2</v>
      </c>
      <c r="AN323" s="43">
        <f t="shared" si="432"/>
        <v>2.3902999999999997E-2</v>
      </c>
      <c r="AO323" s="43">
        <f t="shared" si="432"/>
        <v>2.3656E-2</v>
      </c>
      <c r="AP323" s="43">
        <f t="shared" si="432"/>
        <v>3.2282000000000005E-2</v>
      </c>
      <c r="AQ323" s="43">
        <f t="shared" si="432"/>
        <v>1.6558999999999997E-2</v>
      </c>
      <c r="AR323" s="43">
        <f t="shared" si="432"/>
        <v>3.5520000000000003E-2</v>
      </c>
      <c r="AS323" s="43">
        <f t="shared" si="432"/>
        <v>1.5559999999999999E-2</v>
      </c>
      <c r="AT323" s="43">
        <f t="shared" si="432"/>
        <v>2.7E-2</v>
      </c>
      <c r="AU323" s="43">
        <f t="shared" si="432"/>
        <v>2.0187999999999998E-2</v>
      </c>
      <c r="AV323" s="43">
        <f t="shared" si="432"/>
        <v>2.6359E-2</v>
      </c>
      <c r="AW323" s="43">
        <f t="shared" si="432"/>
        <v>2.1596000000000001E-2</v>
      </c>
      <c r="AX323" s="43">
        <f t="shared" si="432"/>
        <v>1.7797999999999998E-2</v>
      </c>
      <c r="AY323" s="43">
        <f t="shared" si="432"/>
        <v>2.7E-2</v>
      </c>
      <c r="AZ323" s="43">
        <f t="shared" si="432"/>
        <v>2.2650000000000003E-2</v>
      </c>
      <c r="BA323" s="43">
        <f t="shared" si="432"/>
        <v>2.9189E-2</v>
      </c>
      <c r="BB323" s="43">
        <f t="shared" si="432"/>
        <v>2.5684000000000002E-2</v>
      </c>
      <c r="BC323" s="43">
        <f t="shared" si="432"/>
        <v>4.1025000000000006E-2</v>
      </c>
      <c r="BD323" s="43">
        <f t="shared" si="432"/>
        <v>3.7881999999999999E-2</v>
      </c>
      <c r="BE323" s="43">
        <f t="shared" si="432"/>
        <v>4.5851000000000003E-2</v>
      </c>
      <c r="BF323" s="43">
        <f t="shared" si="432"/>
        <v>3.9218000000000003E-2</v>
      </c>
      <c r="BG323" s="43">
        <f t="shared" si="432"/>
        <v>2.7E-2</v>
      </c>
      <c r="BH323" s="43">
        <f t="shared" si="432"/>
        <v>2.2419000000000001E-2</v>
      </c>
      <c r="BI323" s="43">
        <f t="shared" si="432"/>
        <v>9.4330000000000004E-3</v>
      </c>
      <c r="BJ323" s="43">
        <f t="shared" si="432"/>
        <v>2.9910000000000003E-2</v>
      </c>
      <c r="BK323" s="43">
        <f t="shared" si="432"/>
        <v>3.1280000000000002E-2</v>
      </c>
      <c r="BL323" s="43">
        <f t="shared" si="432"/>
        <v>2.7E-2</v>
      </c>
      <c r="BM323" s="43">
        <f t="shared" si="432"/>
        <v>2.2994999999999998E-2</v>
      </c>
      <c r="BN323" s="43">
        <f t="shared" si="432"/>
        <v>2.7E-2</v>
      </c>
      <c r="BO323" s="43">
        <f t="shared" si="432"/>
        <v>1.8234E-2</v>
      </c>
      <c r="BP323" s="43">
        <f t="shared" si="432"/>
        <v>2.2702000000000003E-2</v>
      </c>
      <c r="BQ323" s="43">
        <f t="shared" si="432"/>
        <v>2.9699000000000003E-2</v>
      </c>
      <c r="BR323" s="43">
        <f t="shared" si="432"/>
        <v>1.2147999999999999E-2</v>
      </c>
      <c r="BS323" s="43">
        <f t="shared" si="432"/>
        <v>7.5139999999999998E-3</v>
      </c>
      <c r="BT323" s="43">
        <f t="shared" si="432"/>
        <v>7.8290000000000009E-3</v>
      </c>
      <c r="BU323" s="43">
        <f t="shared" si="432"/>
        <v>1.8277000000000002E-2</v>
      </c>
      <c r="BV323" s="43">
        <f t="shared" si="432"/>
        <v>1.5321E-2</v>
      </c>
      <c r="BW323" s="43">
        <f t="shared" si="432"/>
        <v>2.0678999999999999E-2</v>
      </c>
      <c r="BX323" s="43">
        <f t="shared" si="432"/>
        <v>1.7599E-2</v>
      </c>
      <c r="BY323" s="43">
        <f t="shared" si="432"/>
        <v>2.4780999999999997E-2</v>
      </c>
      <c r="BZ323" s="43">
        <f t="shared" si="432"/>
        <v>2.7E-2</v>
      </c>
      <c r="CA323" s="43">
        <f t="shared" si="432"/>
        <v>2.3040999999999999E-2</v>
      </c>
      <c r="CB323" s="43">
        <f t="shared" si="432"/>
        <v>3.6639999999999999E-2</v>
      </c>
      <c r="CC323" s="43">
        <f t="shared" si="432"/>
        <v>2.3199000000000001E-2</v>
      </c>
      <c r="CD323" s="43">
        <f t="shared" si="432"/>
        <v>2.4378E-2</v>
      </c>
      <c r="CE323" s="43">
        <f t="shared" si="432"/>
        <v>2.7E-2</v>
      </c>
      <c r="CF323" s="43">
        <f t="shared" si="432"/>
        <v>2.7597E-2</v>
      </c>
      <c r="CG323" s="43">
        <f t="shared" si="432"/>
        <v>3.1609999999999999E-2</v>
      </c>
      <c r="CH323" s="43">
        <f t="shared" si="432"/>
        <v>2.3188E-2</v>
      </c>
      <c r="CI323" s="43">
        <f t="shared" si="432"/>
        <v>2.8695000000000002E-2</v>
      </c>
      <c r="CJ323" s="43">
        <f t="shared" si="432"/>
        <v>2.7453999999999999E-2</v>
      </c>
      <c r="CK323" s="43">
        <f t="shared" si="432"/>
        <v>1.3676000000000001E-2</v>
      </c>
      <c r="CL323" s="43">
        <f t="shared" si="432"/>
        <v>2.0054000000000002E-2</v>
      </c>
      <c r="CM323" s="43">
        <f t="shared" si="432"/>
        <v>9.3360000000000005E-3</v>
      </c>
      <c r="CN323" s="43">
        <f t="shared" si="432"/>
        <v>4.2646000000000003E-2</v>
      </c>
      <c r="CO323" s="43">
        <f t="shared" si="432"/>
        <v>2.9074999999999997E-2</v>
      </c>
      <c r="CP323" s="43">
        <f t="shared" si="432"/>
        <v>2.6058999999999999E-2</v>
      </c>
      <c r="CQ323" s="43">
        <f t="shared" si="432"/>
        <v>1.3427E-2</v>
      </c>
      <c r="CR323" s="43">
        <f t="shared" si="432"/>
        <v>7.9159999999999994E-3</v>
      </c>
      <c r="CS323" s="43">
        <f t="shared" si="432"/>
        <v>2.3658000000000002E-2</v>
      </c>
      <c r="CT323" s="43">
        <f t="shared" si="432"/>
        <v>1.0163999999999999E-2</v>
      </c>
      <c r="CU323" s="43">
        <f t="shared" ref="CU323:FF323" si="433">SUM(CU315:CU321)</f>
        <v>3.1418000000000001E-2</v>
      </c>
      <c r="CV323" s="43">
        <f t="shared" si="433"/>
        <v>2.0057999999999999E-2</v>
      </c>
      <c r="CW323" s="43">
        <f t="shared" si="433"/>
        <v>1.7379000000000002E-2</v>
      </c>
      <c r="CX323" s="43">
        <f t="shared" si="433"/>
        <v>2.2824000000000001E-2</v>
      </c>
      <c r="CY323" s="43">
        <f t="shared" si="433"/>
        <v>2.7E-2</v>
      </c>
      <c r="CZ323" s="43">
        <f t="shared" si="433"/>
        <v>2.9175E-2</v>
      </c>
      <c r="DA323" s="43">
        <f t="shared" si="433"/>
        <v>2.7392E-2</v>
      </c>
      <c r="DB323" s="43">
        <f t="shared" si="433"/>
        <v>2.7E-2</v>
      </c>
      <c r="DC323" s="43">
        <f t="shared" si="433"/>
        <v>2.6547999999999999E-2</v>
      </c>
      <c r="DD323" s="43">
        <f t="shared" si="433"/>
        <v>3.4520000000000002E-3</v>
      </c>
      <c r="DE323" s="43">
        <f t="shared" si="433"/>
        <v>1.4409999999999999E-2</v>
      </c>
      <c r="DF323" s="43">
        <f t="shared" si="433"/>
        <v>3.2725999999999998E-2</v>
      </c>
      <c r="DG323" s="43">
        <f t="shared" si="433"/>
        <v>2.2898000000000002E-2</v>
      </c>
      <c r="DH323" s="43">
        <f t="shared" si="433"/>
        <v>2.6620999999999995E-2</v>
      </c>
      <c r="DI323" s="43">
        <f t="shared" si="433"/>
        <v>1.9844999999999998E-2</v>
      </c>
      <c r="DJ323" s="43">
        <f t="shared" si="433"/>
        <v>2.7847E-2</v>
      </c>
      <c r="DK323" s="43">
        <f t="shared" si="433"/>
        <v>2.2986000000000003E-2</v>
      </c>
      <c r="DL323" s="43">
        <f t="shared" si="433"/>
        <v>2.2966999999999998E-2</v>
      </c>
      <c r="DM323" s="43">
        <f t="shared" si="433"/>
        <v>3.0487E-2</v>
      </c>
      <c r="DN323" s="43">
        <f t="shared" si="433"/>
        <v>2.8497999999999999E-2</v>
      </c>
      <c r="DO323" s="43">
        <f t="shared" si="433"/>
        <v>2.8771999999999999E-2</v>
      </c>
      <c r="DP323" s="43">
        <f t="shared" si="433"/>
        <v>2.7304999999999999E-2</v>
      </c>
      <c r="DQ323" s="43">
        <f t="shared" si="433"/>
        <v>2.4545000000000001E-2</v>
      </c>
      <c r="DR323" s="43">
        <f t="shared" si="433"/>
        <v>2.5417000000000002E-2</v>
      </c>
      <c r="DS323" s="43">
        <f t="shared" si="433"/>
        <v>2.6924E-2</v>
      </c>
      <c r="DT323" s="43">
        <f t="shared" si="433"/>
        <v>2.2728999999999999E-2</v>
      </c>
      <c r="DU323" s="43">
        <f t="shared" si="433"/>
        <v>2.7E-2</v>
      </c>
      <c r="DV323" s="43">
        <f t="shared" si="433"/>
        <v>2.7E-2</v>
      </c>
      <c r="DW323" s="43">
        <f t="shared" si="433"/>
        <v>2.3814000000000002E-2</v>
      </c>
      <c r="DX323" s="43">
        <f t="shared" si="433"/>
        <v>2.2117000000000001E-2</v>
      </c>
      <c r="DY323" s="43">
        <f t="shared" si="433"/>
        <v>1.7989000000000002E-2</v>
      </c>
      <c r="DZ323" s="43">
        <f t="shared" si="433"/>
        <v>2.1692999999999997E-2</v>
      </c>
      <c r="EA323" s="43">
        <f t="shared" si="433"/>
        <v>1.4123999999999999E-2</v>
      </c>
      <c r="EB323" s="43">
        <f t="shared" si="433"/>
        <v>3.2583000000000001E-2</v>
      </c>
      <c r="EC323" s="43">
        <f t="shared" si="433"/>
        <v>2.7E-2</v>
      </c>
      <c r="ED323" s="43">
        <f t="shared" si="433"/>
        <v>5.8519999999999996E-3</v>
      </c>
      <c r="EE323" s="43">
        <f t="shared" si="433"/>
        <v>2.7E-2</v>
      </c>
      <c r="EF323" s="43">
        <f t="shared" si="433"/>
        <v>2.0594999999999999E-2</v>
      </c>
      <c r="EG323" s="43">
        <f t="shared" si="433"/>
        <v>2.7E-2</v>
      </c>
      <c r="EH323" s="43">
        <f t="shared" si="433"/>
        <v>2.6053E-2</v>
      </c>
      <c r="EI323" s="43">
        <f t="shared" si="433"/>
        <v>2.7E-2</v>
      </c>
      <c r="EJ323" s="43">
        <f t="shared" si="433"/>
        <v>2.7E-2</v>
      </c>
      <c r="EK323" s="43">
        <f t="shared" si="433"/>
        <v>6.6160000000000004E-3</v>
      </c>
      <c r="EL323" s="43">
        <f t="shared" si="433"/>
        <v>6.0700000000000007E-3</v>
      </c>
      <c r="EM323" s="43">
        <f t="shared" si="433"/>
        <v>2.5738E-2</v>
      </c>
      <c r="EN323" s="43">
        <f t="shared" si="433"/>
        <v>2.997E-2</v>
      </c>
      <c r="EO323" s="43">
        <f t="shared" si="433"/>
        <v>2.8617E-2</v>
      </c>
      <c r="EP323" s="43">
        <f t="shared" si="433"/>
        <v>2.8407999999999996E-2</v>
      </c>
      <c r="EQ323" s="43">
        <f t="shared" si="433"/>
        <v>1.0578000000000001E-2</v>
      </c>
      <c r="ER323" s="43">
        <f t="shared" si="433"/>
        <v>3.0728999999999999E-2</v>
      </c>
      <c r="ES323" s="43">
        <f t="shared" si="433"/>
        <v>2.4558E-2</v>
      </c>
      <c r="ET323" s="43">
        <f t="shared" si="433"/>
        <v>3.2119000000000002E-2</v>
      </c>
      <c r="EU323" s="43">
        <f t="shared" si="433"/>
        <v>2.7E-2</v>
      </c>
      <c r="EV323" s="43">
        <f t="shared" si="433"/>
        <v>1.2333E-2</v>
      </c>
      <c r="EW323" s="43">
        <f t="shared" si="433"/>
        <v>9.0830000000000008E-3</v>
      </c>
      <c r="EX323" s="43">
        <f t="shared" si="433"/>
        <v>1.2504000000000001E-2</v>
      </c>
      <c r="EY323" s="43">
        <f t="shared" si="433"/>
        <v>2.7E-2</v>
      </c>
      <c r="EZ323" s="43">
        <f t="shared" si="433"/>
        <v>2.664E-2</v>
      </c>
      <c r="FA323" s="43">
        <f t="shared" si="433"/>
        <v>1.319E-2</v>
      </c>
      <c r="FB323" s="43">
        <f t="shared" si="433"/>
        <v>1.1186000000000001E-2</v>
      </c>
      <c r="FC323" s="43">
        <f t="shared" si="433"/>
        <v>2.6843000000000002E-2</v>
      </c>
      <c r="FD323" s="43">
        <f t="shared" si="433"/>
        <v>2.5437999999999999E-2</v>
      </c>
      <c r="FE323" s="43">
        <f t="shared" si="433"/>
        <v>2.3599999999999996E-2</v>
      </c>
      <c r="FF323" s="43">
        <f t="shared" si="433"/>
        <v>2.7E-2</v>
      </c>
      <c r="FG323" s="43">
        <f t="shared" ref="FG323:FX323" si="434">SUM(FG315:FG321)</f>
        <v>2.7E-2</v>
      </c>
      <c r="FH323" s="43">
        <f t="shared" si="434"/>
        <v>2.6610000000000002E-2</v>
      </c>
      <c r="FI323" s="43">
        <f t="shared" si="434"/>
        <v>1.1122E-2</v>
      </c>
      <c r="FJ323" s="43">
        <f t="shared" si="434"/>
        <v>2.5424999999999996E-2</v>
      </c>
      <c r="FK323" s="43">
        <f t="shared" si="434"/>
        <v>1.4369E-2</v>
      </c>
      <c r="FL323" s="43">
        <f t="shared" si="434"/>
        <v>3.2245999999999997E-2</v>
      </c>
      <c r="FM323" s="43">
        <f t="shared" si="434"/>
        <v>2.0456999999999999E-2</v>
      </c>
      <c r="FN323" s="43">
        <f t="shared" si="434"/>
        <v>2.7E-2</v>
      </c>
      <c r="FO323" s="43">
        <f t="shared" si="434"/>
        <v>7.4009999999999996E-3</v>
      </c>
      <c r="FP323" s="43">
        <f t="shared" si="434"/>
        <v>1.4583E-2</v>
      </c>
      <c r="FQ323" s="43">
        <f t="shared" si="434"/>
        <v>2.0666E-2</v>
      </c>
      <c r="FR323" s="43">
        <f t="shared" si="434"/>
        <v>1.6098999999999999E-2</v>
      </c>
      <c r="FS323" s="43">
        <f t="shared" si="434"/>
        <v>5.4009999999999996E-3</v>
      </c>
      <c r="FT323" s="43">
        <f t="shared" si="434"/>
        <v>5.0100000000000006E-3</v>
      </c>
      <c r="FU323" s="43">
        <f t="shared" si="434"/>
        <v>2.9002E-2</v>
      </c>
      <c r="FV323" s="43">
        <f t="shared" si="434"/>
        <v>1.9538E-2</v>
      </c>
      <c r="FW323" s="43">
        <f t="shared" si="434"/>
        <v>2.2498000000000001E-2</v>
      </c>
      <c r="FX323" s="43">
        <f t="shared" si="434"/>
        <v>3.6634E-2</v>
      </c>
      <c r="FY323" s="43"/>
      <c r="FZ323" s="7"/>
      <c r="GA323" s="7"/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</row>
    <row r="324" spans="1:195" x14ac:dyDescent="0.2">
      <c r="A324" s="7"/>
      <c r="B324" s="7" t="s">
        <v>904</v>
      </c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  <c r="DV324" s="7"/>
      <c r="DW324" s="7"/>
      <c r="DX324" s="7"/>
      <c r="DY324" s="7"/>
      <c r="DZ324" s="7"/>
      <c r="EA324" s="7"/>
      <c r="EB324" s="7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7"/>
      <c r="EO324" s="7"/>
      <c r="EP324" s="7"/>
      <c r="EQ324" s="7"/>
      <c r="ER324" s="7"/>
      <c r="ES324" s="7"/>
      <c r="ET324" s="7"/>
      <c r="EU324" s="7"/>
      <c r="EV324" s="7"/>
      <c r="EW324" s="7"/>
      <c r="EX324" s="7"/>
      <c r="EY324" s="7"/>
      <c r="EZ324" s="7"/>
      <c r="FA324" s="7"/>
      <c r="FB324" s="7"/>
      <c r="FC324" s="7"/>
      <c r="FD324" s="7"/>
      <c r="FE324" s="7"/>
      <c r="FF324" s="7"/>
      <c r="FG324" s="7"/>
      <c r="FH324" s="7"/>
      <c r="FI324" s="7"/>
      <c r="FJ324" s="7"/>
      <c r="FK324" s="7"/>
      <c r="FL324" s="7"/>
      <c r="FM324" s="7"/>
      <c r="FN324" s="7"/>
      <c r="FO324" s="7"/>
      <c r="FP324" s="7"/>
      <c r="FQ324" s="7"/>
      <c r="FR324" s="7"/>
      <c r="FS324" s="7"/>
      <c r="FT324" s="7"/>
      <c r="FU324" s="7"/>
      <c r="FV324" s="7"/>
      <c r="FW324" s="7"/>
      <c r="FX324" s="7"/>
      <c r="FY324" s="7"/>
      <c r="FZ324" s="7"/>
      <c r="GA324" s="7"/>
      <c r="GB324" s="7"/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</row>
    <row r="325" spans="1:195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  <c r="FA325" s="7"/>
      <c r="FB325" s="7"/>
      <c r="FC325" s="7"/>
      <c r="FD325" s="7"/>
      <c r="FE325" s="7"/>
      <c r="FF325" s="7"/>
      <c r="FG325" s="7"/>
      <c r="FH325" s="7"/>
      <c r="FI325" s="7"/>
      <c r="FJ325" s="7"/>
      <c r="FK325" s="7"/>
      <c r="FL325" s="7"/>
      <c r="FM325" s="7"/>
      <c r="FN325" s="7"/>
      <c r="FO325" s="7"/>
      <c r="FP325" s="7"/>
      <c r="FQ325" s="7"/>
      <c r="FR325" s="7"/>
      <c r="FS325" s="7"/>
      <c r="FT325" s="7"/>
      <c r="FU325" s="7"/>
      <c r="FV325" s="7"/>
      <c r="FW325" s="7"/>
      <c r="FX325" s="7"/>
      <c r="FY325" s="7"/>
      <c r="FZ325" s="7"/>
      <c r="GA325" s="7"/>
      <c r="GB325" s="7"/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</row>
    <row r="326" spans="1:195" x14ac:dyDescent="0.2">
      <c r="A326" s="7"/>
      <c r="B326" s="7" t="s">
        <v>905</v>
      </c>
      <c r="C326" s="7">
        <f t="shared" ref="C326:BN326" si="435">ROUND(C327/C98,2)</f>
        <v>9674.65</v>
      </c>
      <c r="D326" s="7">
        <f t="shared" si="435"/>
        <v>9370.32</v>
      </c>
      <c r="E326" s="7">
        <f t="shared" si="435"/>
        <v>9875.5400000000009</v>
      </c>
      <c r="F326" s="7">
        <f t="shared" si="435"/>
        <v>9200.15</v>
      </c>
      <c r="G326" s="7">
        <f t="shared" si="435"/>
        <v>9796.9699999999993</v>
      </c>
      <c r="H326" s="7">
        <f t="shared" si="435"/>
        <v>9767.3700000000008</v>
      </c>
      <c r="I326" s="7">
        <f t="shared" si="435"/>
        <v>9902.2199999999993</v>
      </c>
      <c r="J326" s="7">
        <f t="shared" si="435"/>
        <v>9137.86</v>
      </c>
      <c r="K326" s="7">
        <f t="shared" si="435"/>
        <v>13100.92</v>
      </c>
      <c r="L326" s="7">
        <f t="shared" si="435"/>
        <v>9863.4599999999991</v>
      </c>
      <c r="M326" s="7">
        <f t="shared" si="435"/>
        <v>11282.07</v>
      </c>
      <c r="N326" s="7">
        <f t="shared" si="435"/>
        <v>9517.39</v>
      </c>
      <c r="O326" s="7">
        <f t="shared" si="435"/>
        <v>9134.19</v>
      </c>
      <c r="P326" s="7">
        <f t="shared" si="435"/>
        <v>13827.06</v>
      </c>
      <c r="Q326" s="7">
        <f t="shared" si="435"/>
        <v>10153.799999999999</v>
      </c>
      <c r="R326" s="7">
        <f t="shared" si="435"/>
        <v>12612.4</v>
      </c>
      <c r="S326" s="7">
        <f t="shared" si="435"/>
        <v>9658.51</v>
      </c>
      <c r="T326" s="7">
        <f t="shared" si="435"/>
        <v>16651.05</v>
      </c>
      <c r="U326" s="7">
        <f t="shared" si="435"/>
        <v>19668.259999999998</v>
      </c>
      <c r="V326" s="7">
        <f t="shared" si="435"/>
        <v>12594.02</v>
      </c>
      <c r="W326" s="7">
        <f t="shared" si="435"/>
        <v>16906.64</v>
      </c>
      <c r="X326" s="7">
        <f t="shared" si="435"/>
        <v>19258.11</v>
      </c>
      <c r="Y326" s="7">
        <f t="shared" si="435"/>
        <v>10696.12</v>
      </c>
      <c r="Z326" s="7">
        <f t="shared" si="435"/>
        <v>13478.72</v>
      </c>
      <c r="AA326" s="7">
        <f t="shared" si="435"/>
        <v>9329.82</v>
      </c>
      <c r="AB326" s="7">
        <f t="shared" si="435"/>
        <v>9449.1200000000008</v>
      </c>
      <c r="AC326" s="7">
        <f t="shared" si="435"/>
        <v>9544.7199999999993</v>
      </c>
      <c r="AD326" s="7">
        <f t="shared" si="435"/>
        <v>9365.23</v>
      </c>
      <c r="AE326" s="7">
        <f t="shared" si="435"/>
        <v>17387.84</v>
      </c>
      <c r="AF326" s="7">
        <f t="shared" si="435"/>
        <v>15725.09</v>
      </c>
      <c r="AG326" s="7">
        <f t="shared" si="435"/>
        <v>10384.25</v>
      </c>
      <c r="AH326" s="7">
        <f t="shared" si="435"/>
        <v>9569.2800000000007</v>
      </c>
      <c r="AI326" s="7">
        <f t="shared" si="435"/>
        <v>11793.24</v>
      </c>
      <c r="AJ326" s="7">
        <f t="shared" si="435"/>
        <v>16864.18</v>
      </c>
      <c r="AK326" s="7">
        <f t="shared" si="435"/>
        <v>15044.09</v>
      </c>
      <c r="AL326" s="7">
        <f t="shared" si="435"/>
        <v>13033.79</v>
      </c>
      <c r="AM326" s="7">
        <f t="shared" si="435"/>
        <v>10780.69</v>
      </c>
      <c r="AN326" s="7">
        <f t="shared" si="435"/>
        <v>12068.94</v>
      </c>
      <c r="AO326" s="7">
        <f t="shared" si="435"/>
        <v>9150.91</v>
      </c>
      <c r="AP326" s="7">
        <f t="shared" si="435"/>
        <v>9856.09</v>
      </c>
      <c r="AQ326" s="7">
        <f t="shared" si="435"/>
        <v>14507.07</v>
      </c>
      <c r="AR326" s="7">
        <f t="shared" si="435"/>
        <v>9209.9599999999991</v>
      </c>
      <c r="AS326" s="7">
        <f t="shared" si="435"/>
        <v>9849.23</v>
      </c>
      <c r="AT326" s="7">
        <f t="shared" si="435"/>
        <v>9426.2900000000009</v>
      </c>
      <c r="AU326" s="7">
        <f t="shared" si="435"/>
        <v>14032.14</v>
      </c>
      <c r="AV326" s="7">
        <f t="shared" si="435"/>
        <v>13329.46</v>
      </c>
      <c r="AW326" s="7">
        <f t="shared" si="435"/>
        <v>14003.68</v>
      </c>
      <c r="AX326" s="7">
        <f t="shared" si="435"/>
        <v>20312.240000000002</v>
      </c>
      <c r="AY326" s="7">
        <f t="shared" si="435"/>
        <v>11246.21</v>
      </c>
      <c r="AZ326" s="7">
        <f t="shared" si="435"/>
        <v>9594.67</v>
      </c>
      <c r="BA326" s="7">
        <f t="shared" si="435"/>
        <v>9026.9699999999993</v>
      </c>
      <c r="BB326" s="7">
        <f t="shared" si="435"/>
        <v>9116.11</v>
      </c>
      <c r="BC326" s="7">
        <f t="shared" si="435"/>
        <v>9402.92</v>
      </c>
      <c r="BD326" s="7">
        <f t="shared" si="435"/>
        <v>8938.02</v>
      </c>
      <c r="BE326" s="7">
        <f t="shared" si="435"/>
        <v>9682.35</v>
      </c>
      <c r="BF326" s="7">
        <f t="shared" si="435"/>
        <v>9005.8700000000008</v>
      </c>
      <c r="BG326" s="7">
        <f t="shared" si="435"/>
        <v>9852.49</v>
      </c>
      <c r="BH326" s="7">
        <f t="shared" si="435"/>
        <v>10515.23</v>
      </c>
      <c r="BI326" s="7">
        <f t="shared" si="435"/>
        <v>14098.33</v>
      </c>
      <c r="BJ326" s="7">
        <f t="shared" si="435"/>
        <v>9060.51</v>
      </c>
      <c r="BK326" s="7">
        <f t="shared" si="435"/>
        <v>9340.49</v>
      </c>
      <c r="BL326" s="7">
        <f t="shared" si="435"/>
        <v>16439.259999999998</v>
      </c>
      <c r="BM326" s="7">
        <f t="shared" si="435"/>
        <v>13139.78</v>
      </c>
      <c r="BN326" s="7">
        <f t="shared" si="435"/>
        <v>9034.6</v>
      </c>
      <c r="BO326" s="7">
        <f t="shared" ref="BO326:DZ326" si="436">ROUND(BO327/BO98,2)</f>
        <v>9344.64</v>
      </c>
      <c r="BP326" s="7">
        <f t="shared" si="436"/>
        <v>15475.17</v>
      </c>
      <c r="BQ326" s="7">
        <f t="shared" si="436"/>
        <v>9869.26</v>
      </c>
      <c r="BR326" s="7">
        <f t="shared" si="436"/>
        <v>9183.7800000000007</v>
      </c>
      <c r="BS326" s="7">
        <f t="shared" si="436"/>
        <v>10372.44</v>
      </c>
      <c r="BT326" s="7">
        <f t="shared" si="436"/>
        <v>11278.95</v>
      </c>
      <c r="BU326" s="7">
        <f t="shared" si="436"/>
        <v>11648.16</v>
      </c>
      <c r="BV326" s="7">
        <f t="shared" si="436"/>
        <v>9599.2000000000007</v>
      </c>
      <c r="BW326" s="7">
        <f t="shared" si="436"/>
        <v>9340.3700000000008</v>
      </c>
      <c r="BX326" s="7">
        <f t="shared" si="436"/>
        <v>20322.849999999999</v>
      </c>
      <c r="BY326" s="7">
        <f t="shared" si="436"/>
        <v>10534.91</v>
      </c>
      <c r="BZ326" s="7">
        <f t="shared" si="436"/>
        <v>14424.61</v>
      </c>
      <c r="CA326" s="7">
        <f t="shared" si="436"/>
        <v>16885.3</v>
      </c>
      <c r="CB326" s="7">
        <f t="shared" si="436"/>
        <v>9319.31</v>
      </c>
      <c r="CC326" s="7">
        <f t="shared" si="436"/>
        <v>14874.78</v>
      </c>
      <c r="CD326" s="7">
        <f t="shared" si="436"/>
        <v>17490.62</v>
      </c>
      <c r="CE326" s="7">
        <f t="shared" si="436"/>
        <v>16046.45</v>
      </c>
      <c r="CF326" s="7">
        <f t="shared" si="436"/>
        <v>16053.39</v>
      </c>
      <c r="CG326" s="7">
        <f t="shared" si="436"/>
        <v>14380.62</v>
      </c>
      <c r="CH326" s="7">
        <f t="shared" si="436"/>
        <v>17844.61</v>
      </c>
      <c r="CI326" s="7">
        <f t="shared" si="436"/>
        <v>9999.93</v>
      </c>
      <c r="CJ326" s="7">
        <f t="shared" si="436"/>
        <v>10046.65</v>
      </c>
      <c r="CK326" s="7">
        <f t="shared" si="436"/>
        <v>9430.34</v>
      </c>
      <c r="CL326" s="7">
        <f t="shared" si="436"/>
        <v>9906.7099999999991</v>
      </c>
      <c r="CM326" s="7">
        <f t="shared" si="436"/>
        <v>10488.51</v>
      </c>
      <c r="CN326" s="7">
        <f t="shared" si="436"/>
        <v>8951.0400000000009</v>
      </c>
      <c r="CO326" s="7">
        <f t="shared" si="436"/>
        <v>8949.15</v>
      </c>
      <c r="CP326" s="7">
        <f t="shared" si="436"/>
        <v>10004.15</v>
      </c>
      <c r="CQ326" s="7">
        <f t="shared" si="436"/>
        <v>10360.84</v>
      </c>
      <c r="CR326" s="7">
        <f t="shared" si="436"/>
        <v>14622.04</v>
      </c>
      <c r="CS326" s="7">
        <f t="shared" si="436"/>
        <v>11792.6</v>
      </c>
      <c r="CT326" s="7">
        <f t="shared" si="436"/>
        <v>18171.86</v>
      </c>
      <c r="CU326" s="7">
        <f t="shared" si="436"/>
        <v>10556.07</v>
      </c>
      <c r="CV326" s="7">
        <f t="shared" si="436"/>
        <v>17894.7</v>
      </c>
      <c r="CW326" s="7">
        <f t="shared" si="436"/>
        <v>15215.33</v>
      </c>
      <c r="CX326" s="7">
        <f t="shared" si="436"/>
        <v>10508.48</v>
      </c>
      <c r="CY326" s="7">
        <f t="shared" si="436"/>
        <v>19502.259999999998</v>
      </c>
      <c r="CZ326" s="7">
        <f t="shared" si="436"/>
        <v>9384.5499999999993</v>
      </c>
      <c r="DA326" s="7">
        <f t="shared" si="436"/>
        <v>14832.64</v>
      </c>
      <c r="DB326" s="7">
        <f t="shared" si="436"/>
        <v>12509.42</v>
      </c>
      <c r="DC326" s="7">
        <f t="shared" si="436"/>
        <v>16589.55</v>
      </c>
      <c r="DD326" s="7">
        <f t="shared" si="436"/>
        <v>16379.32</v>
      </c>
      <c r="DE326" s="7">
        <f t="shared" si="436"/>
        <v>11294.87</v>
      </c>
      <c r="DF326" s="7">
        <f t="shared" si="436"/>
        <v>8886.3799999999992</v>
      </c>
      <c r="DG326" s="7">
        <f t="shared" si="436"/>
        <v>19089.669999999998</v>
      </c>
      <c r="DH326" s="7">
        <f t="shared" si="436"/>
        <v>9025.99</v>
      </c>
      <c r="DI326" s="7">
        <f t="shared" si="436"/>
        <v>9297.7099999999991</v>
      </c>
      <c r="DJ326" s="7">
        <f t="shared" si="436"/>
        <v>10091.5</v>
      </c>
      <c r="DK326" s="7">
        <f t="shared" si="436"/>
        <v>10759.09</v>
      </c>
      <c r="DL326" s="7">
        <f t="shared" si="436"/>
        <v>9527.19</v>
      </c>
      <c r="DM326" s="7">
        <f t="shared" si="436"/>
        <v>15274.88</v>
      </c>
      <c r="DN326" s="7">
        <f t="shared" si="436"/>
        <v>9787.34</v>
      </c>
      <c r="DO326" s="7">
        <f t="shared" si="436"/>
        <v>9274.85</v>
      </c>
      <c r="DP326" s="7">
        <f t="shared" si="436"/>
        <v>15365.05</v>
      </c>
      <c r="DQ326" s="7">
        <f t="shared" si="436"/>
        <v>10020.030000000001</v>
      </c>
      <c r="DR326" s="7">
        <f t="shared" si="436"/>
        <v>10040.200000000001</v>
      </c>
      <c r="DS326" s="7">
        <f t="shared" si="436"/>
        <v>10683.76</v>
      </c>
      <c r="DT326" s="7">
        <f t="shared" si="436"/>
        <v>17258.36</v>
      </c>
      <c r="DU326" s="7">
        <f t="shared" si="436"/>
        <v>11603.23</v>
      </c>
      <c r="DV326" s="7">
        <f t="shared" si="436"/>
        <v>14496.89</v>
      </c>
      <c r="DW326" s="7">
        <f t="shared" si="436"/>
        <v>12231.88</v>
      </c>
      <c r="DX326" s="7">
        <f t="shared" si="436"/>
        <v>17850.759999999998</v>
      </c>
      <c r="DY326" s="7">
        <f t="shared" si="436"/>
        <v>13255.4</v>
      </c>
      <c r="DZ326" s="7">
        <f t="shared" si="436"/>
        <v>10269.4</v>
      </c>
      <c r="EA326" s="7">
        <f t="shared" ref="EA326:FX326" si="437">ROUND(EA327/EA98,2)</f>
        <v>10640.78</v>
      </c>
      <c r="EB326" s="7">
        <f t="shared" si="437"/>
        <v>10216.799999999999</v>
      </c>
      <c r="EC326" s="7">
        <f t="shared" si="437"/>
        <v>11757.04</v>
      </c>
      <c r="ED326" s="7">
        <f t="shared" si="437"/>
        <v>12306.96</v>
      </c>
      <c r="EE326" s="7">
        <f t="shared" si="437"/>
        <v>15537.55</v>
      </c>
      <c r="EF326" s="7">
        <f t="shared" si="437"/>
        <v>9775.44</v>
      </c>
      <c r="EG326" s="7">
        <f t="shared" si="437"/>
        <v>12220.68</v>
      </c>
      <c r="EH326" s="7">
        <f t="shared" si="437"/>
        <v>12953.23</v>
      </c>
      <c r="EI326" s="7">
        <f t="shared" si="437"/>
        <v>9688.4599999999991</v>
      </c>
      <c r="EJ326" s="7">
        <f t="shared" si="437"/>
        <v>9039.43</v>
      </c>
      <c r="EK326" s="7">
        <f t="shared" si="437"/>
        <v>9898.24</v>
      </c>
      <c r="EL326" s="7">
        <f t="shared" si="437"/>
        <v>10166.42</v>
      </c>
      <c r="EM326" s="7">
        <f t="shared" si="437"/>
        <v>10763.41</v>
      </c>
      <c r="EN326" s="7">
        <f t="shared" si="437"/>
        <v>9911.32</v>
      </c>
      <c r="EO326" s="7">
        <f t="shared" si="437"/>
        <v>11482.8</v>
      </c>
      <c r="EP326" s="7">
        <f t="shared" si="437"/>
        <v>11820.23</v>
      </c>
      <c r="EQ326" s="7">
        <f t="shared" si="437"/>
        <v>9373.3799999999992</v>
      </c>
      <c r="ER326" s="7">
        <f t="shared" si="437"/>
        <v>13388.77</v>
      </c>
      <c r="ES326" s="7">
        <f t="shared" si="437"/>
        <v>16339.73</v>
      </c>
      <c r="ET326" s="7">
        <f t="shared" si="437"/>
        <v>16482.66</v>
      </c>
      <c r="EU326" s="7">
        <f t="shared" si="437"/>
        <v>10943.69</v>
      </c>
      <c r="EV326" s="7">
        <f t="shared" si="437"/>
        <v>20086.169999999998</v>
      </c>
      <c r="EW326" s="7">
        <f t="shared" si="437"/>
        <v>12730.62</v>
      </c>
      <c r="EX326" s="7">
        <f t="shared" si="437"/>
        <v>16577.48</v>
      </c>
      <c r="EY326" s="7">
        <f t="shared" si="437"/>
        <v>10812.41</v>
      </c>
      <c r="EZ326" s="7">
        <f t="shared" si="437"/>
        <v>16875.669999999998</v>
      </c>
      <c r="FA326" s="7">
        <f t="shared" si="437"/>
        <v>9900.11</v>
      </c>
      <c r="FB326" s="7">
        <f t="shared" si="437"/>
        <v>12124.05</v>
      </c>
      <c r="FC326" s="7">
        <f t="shared" si="437"/>
        <v>9208.91</v>
      </c>
      <c r="FD326" s="7">
        <f t="shared" si="437"/>
        <v>11201.18</v>
      </c>
      <c r="FE326" s="7">
        <f t="shared" si="437"/>
        <v>18339.29</v>
      </c>
      <c r="FF326" s="7">
        <f t="shared" si="437"/>
        <v>14937.67</v>
      </c>
      <c r="FG326" s="7">
        <f t="shared" si="437"/>
        <v>17242.36</v>
      </c>
      <c r="FH326" s="7">
        <f t="shared" si="437"/>
        <v>18452.150000000001</v>
      </c>
      <c r="FI326" s="7">
        <f t="shared" si="437"/>
        <v>9382.66</v>
      </c>
      <c r="FJ326" s="7">
        <f t="shared" si="437"/>
        <v>9107.64</v>
      </c>
      <c r="FK326" s="7">
        <f t="shared" si="437"/>
        <v>9128.67</v>
      </c>
      <c r="FL326" s="7">
        <f t="shared" si="437"/>
        <v>8721.56</v>
      </c>
      <c r="FM326" s="7">
        <f t="shared" si="437"/>
        <v>8747.34</v>
      </c>
      <c r="FN326" s="7">
        <f t="shared" si="437"/>
        <v>9554.3799999999992</v>
      </c>
      <c r="FO326" s="7">
        <f t="shared" si="437"/>
        <v>9776.9699999999993</v>
      </c>
      <c r="FP326" s="7">
        <f t="shared" si="437"/>
        <v>9574.76</v>
      </c>
      <c r="FQ326" s="7">
        <f t="shared" si="437"/>
        <v>9551.9599999999991</v>
      </c>
      <c r="FR326" s="7">
        <f t="shared" si="437"/>
        <v>15888.6</v>
      </c>
      <c r="FS326" s="7">
        <f t="shared" si="437"/>
        <v>14975.05</v>
      </c>
      <c r="FT326" s="7">
        <f t="shared" si="437"/>
        <v>19534.419999999998</v>
      </c>
      <c r="FU326" s="7">
        <f t="shared" si="437"/>
        <v>10680.29</v>
      </c>
      <c r="FV326" s="7">
        <f t="shared" si="437"/>
        <v>10304.379999999999</v>
      </c>
      <c r="FW326" s="7">
        <f t="shared" si="437"/>
        <v>15927.55</v>
      </c>
      <c r="FX326" s="7">
        <f t="shared" si="437"/>
        <v>20575.16</v>
      </c>
      <c r="FY326" s="7"/>
      <c r="FZ326" s="7"/>
      <c r="GA326" s="109">
        <f>ROUND(FZ327/FZ98,2)</f>
        <v>9542.4699999999993</v>
      </c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</row>
    <row r="327" spans="1:195" x14ac:dyDescent="0.2">
      <c r="A327" s="6" t="s">
        <v>906</v>
      </c>
      <c r="B327" s="7" t="s">
        <v>907</v>
      </c>
      <c r="C327" s="18">
        <f t="shared" ref="C327:BN327" si="438">IF(AND(C190&lt;&gt;0,C98&gt;459,C139&gt;C18),MIN(C190/459*C192,C214),MIN(((C279-C179)/C98)*C98,C214))</f>
        <v>63552778.050000004</v>
      </c>
      <c r="D327" s="18">
        <f t="shared" si="438"/>
        <v>390071402.74000001</v>
      </c>
      <c r="E327" s="18">
        <f t="shared" si="438"/>
        <v>68359482.469999999</v>
      </c>
      <c r="F327" s="18">
        <f t="shared" si="438"/>
        <v>188966519.75999999</v>
      </c>
      <c r="G327" s="18">
        <f t="shared" si="438"/>
        <v>11952306.770000001</v>
      </c>
      <c r="H327" s="18">
        <f t="shared" si="438"/>
        <v>10832009.039999999</v>
      </c>
      <c r="I327" s="18">
        <f t="shared" si="438"/>
        <v>95193964.459999993</v>
      </c>
      <c r="J327" s="18">
        <f t="shared" si="438"/>
        <v>21532442.010000002</v>
      </c>
      <c r="K327" s="18">
        <f t="shared" si="438"/>
        <v>3513667.3200000003</v>
      </c>
      <c r="L327" s="18">
        <f t="shared" si="438"/>
        <v>24179278.220000003</v>
      </c>
      <c r="M327" s="18">
        <f t="shared" si="438"/>
        <v>13841968.059999999</v>
      </c>
      <c r="N327" s="18">
        <f t="shared" si="438"/>
        <v>510555773.00999999</v>
      </c>
      <c r="O327" s="18">
        <f t="shared" si="438"/>
        <v>130424388.22</v>
      </c>
      <c r="P327" s="18">
        <f t="shared" si="438"/>
        <v>3781700.92</v>
      </c>
      <c r="Q327" s="18">
        <f t="shared" si="438"/>
        <v>394989100.75999999</v>
      </c>
      <c r="R327" s="18">
        <f t="shared" si="438"/>
        <v>6255747.9399999995</v>
      </c>
      <c r="S327" s="18">
        <f t="shared" si="438"/>
        <v>16379866.890000001</v>
      </c>
      <c r="T327" s="18">
        <f t="shared" si="438"/>
        <v>2456029.5499999998</v>
      </c>
      <c r="U327" s="18">
        <f t="shared" si="438"/>
        <v>1180095.73</v>
      </c>
      <c r="V327" s="18">
        <f t="shared" si="438"/>
        <v>3537660.61</v>
      </c>
      <c r="W327" s="18">
        <f t="shared" si="438"/>
        <v>2480203.4099999997</v>
      </c>
      <c r="X327" s="18">
        <f t="shared" si="438"/>
        <v>962905.48</v>
      </c>
      <c r="Y327" s="18">
        <f t="shared" si="438"/>
        <v>5042152.0299999993</v>
      </c>
      <c r="Z327" s="18">
        <f t="shared" si="438"/>
        <v>3143237.4699999997</v>
      </c>
      <c r="AA327" s="18">
        <f t="shared" si="438"/>
        <v>289870161.93000001</v>
      </c>
      <c r="AB327" s="18">
        <f t="shared" si="438"/>
        <v>274666980.69</v>
      </c>
      <c r="AC327" s="18">
        <f t="shared" si="438"/>
        <v>9668800.6999999993</v>
      </c>
      <c r="AD327" s="18">
        <f t="shared" si="438"/>
        <v>13223706.34</v>
      </c>
      <c r="AE327" s="18">
        <f t="shared" si="438"/>
        <v>1771821.37</v>
      </c>
      <c r="AF327" s="18">
        <f t="shared" si="438"/>
        <v>2799066.55</v>
      </c>
      <c r="AG327" s="18">
        <f t="shared" si="438"/>
        <v>7122554.8200000003</v>
      </c>
      <c r="AH327" s="18">
        <f t="shared" si="438"/>
        <v>10143439.619999999</v>
      </c>
      <c r="AI327" s="18">
        <f t="shared" si="438"/>
        <v>4198394.22</v>
      </c>
      <c r="AJ327" s="18">
        <f t="shared" si="438"/>
        <v>2731996.51</v>
      </c>
      <c r="AK327" s="18">
        <f t="shared" si="438"/>
        <v>3225452.08</v>
      </c>
      <c r="AL327" s="18">
        <f t="shared" si="438"/>
        <v>3619482.2199999997</v>
      </c>
      <c r="AM327" s="18">
        <f t="shared" si="438"/>
        <v>4766144.24</v>
      </c>
      <c r="AN327" s="18">
        <f t="shared" si="438"/>
        <v>4279646.97</v>
      </c>
      <c r="AO327" s="18">
        <f t="shared" si="438"/>
        <v>42942458.310000002</v>
      </c>
      <c r="AP327" s="18">
        <f t="shared" si="438"/>
        <v>878097489.75999999</v>
      </c>
      <c r="AQ327" s="18">
        <f t="shared" si="438"/>
        <v>3546978.82</v>
      </c>
      <c r="AR327" s="18">
        <f t="shared" si="438"/>
        <v>587708986.47000003</v>
      </c>
      <c r="AS327" s="18">
        <f t="shared" si="438"/>
        <v>68593956.030000001</v>
      </c>
      <c r="AT327" s="18">
        <f t="shared" si="438"/>
        <v>21204448.719999999</v>
      </c>
      <c r="AU327" s="18">
        <f t="shared" si="438"/>
        <v>3711501.04</v>
      </c>
      <c r="AV327" s="18">
        <f t="shared" si="438"/>
        <v>4138797.46</v>
      </c>
      <c r="AW327" s="18">
        <f t="shared" si="438"/>
        <v>3626952.98</v>
      </c>
      <c r="AX327" s="18">
        <f t="shared" si="438"/>
        <v>1513261.85</v>
      </c>
      <c r="AY327" s="18">
        <f t="shared" si="438"/>
        <v>5009060.29</v>
      </c>
      <c r="AZ327" s="18">
        <f t="shared" si="438"/>
        <v>124719212.25</v>
      </c>
      <c r="BA327" s="18">
        <f t="shared" si="438"/>
        <v>83030929.909999996</v>
      </c>
      <c r="BB327" s="18">
        <f t="shared" si="438"/>
        <v>74588034.069999993</v>
      </c>
      <c r="BC327" s="18">
        <f t="shared" si="438"/>
        <v>269822570.74000001</v>
      </c>
      <c r="BD327" s="18">
        <f t="shared" si="438"/>
        <v>32891914.810000002</v>
      </c>
      <c r="BE327" s="18">
        <f t="shared" si="438"/>
        <v>13267725.799999999</v>
      </c>
      <c r="BF327" s="18">
        <f t="shared" si="438"/>
        <v>218811917.34</v>
      </c>
      <c r="BG327" s="18">
        <f t="shared" si="438"/>
        <v>10165794.84</v>
      </c>
      <c r="BH327" s="18">
        <f t="shared" si="438"/>
        <v>5922177.96</v>
      </c>
      <c r="BI327" s="18">
        <f t="shared" si="438"/>
        <v>3764254.35</v>
      </c>
      <c r="BJ327" s="18">
        <f t="shared" si="438"/>
        <v>58030760.439999998</v>
      </c>
      <c r="BK327" s="18">
        <f t="shared" si="438"/>
        <v>174093566.05000001</v>
      </c>
      <c r="BL327" s="18">
        <f t="shared" si="438"/>
        <v>2763439.5700000003</v>
      </c>
      <c r="BM327" s="18">
        <f t="shared" si="438"/>
        <v>3876235.73</v>
      </c>
      <c r="BN327" s="18">
        <f t="shared" si="438"/>
        <v>32186677.379999999</v>
      </c>
      <c r="BO327" s="18">
        <f t="shared" ref="BO327:DZ327" si="439">IF(AND(BO190&lt;&gt;0,BO98&gt;459,BO139&gt;BO18),MIN(BO190/459*BO192,BO214),MIN(((BO279-BO179)/BO98)*BO98,BO214))</f>
        <v>12924572.950000001</v>
      </c>
      <c r="BP327" s="18">
        <f t="shared" si="439"/>
        <v>3170861.6599999997</v>
      </c>
      <c r="BQ327" s="18">
        <f t="shared" si="439"/>
        <v>60986098.489999995</v>
      </c>
      <c r="BR327" s="18">
        <f t="shared" si="439"/>
        <v>43132549.789999999</v>
      </c>
      <c r="BS327" s="18">
        <f t="shared" si="439"/>
        <v>12489449.68</v>
      </c>
      <c r="BT327" s="18">
        <f t="shared" si="439"/>
        <v>4952584.88</v>
      </c>
      <c r="BU327" s="18">
        <f t="shared" si="439"/>
        <v>4913192.88</v>
      </c>
      <c r="BV327" s="18">
        <f t="shared" si="439"/>
        <v>12451121.600000001</v>
      </c>
      <c r="BW327" s="18">
        <f t="shared" si="439"/>
        <v>19115060.75</v>
      </c>
      <c r="BX327" s="18">
        <f t="shared" si="439"/>
        <v>1520148.8599999999</v>
      </c>
      <c r="BY327" s="18">
        <f t="shared" si="439"/>
        <v>5478155.7716775592</v>
      </c>
      <c r="BZ327" s="18">
        <f t="shared" si="439"/>
        <v>3039265.88</v>
      </c>
      <c r="CA327" s="18">
        <f t="shared" si="439"/>
        <v>2728665.2800000003</v>
      </c>
      <c r="CB327" s="18">
        <f t="shared" si="439"/>
        <v>746063770.05999994</v>
      </c>
      <c r="CC327" s="18">
        <f t="shared" si="439"/>
        <v>2855957.52</v>
      </c>
      <c r="CD327" s="18">
        <f t="shared" si="439"/>
        <v>1547919.75</v>
      </c>
      <c r="CE327" s="18">
        <f t="shared" si="439"/>
        <v>2387712.21</v>
      </c>
      <c r="CF327" s="18">
        <f t="shared" si="439"/>
        <v>2319715.25</v>
      </c>
      <c r="CG327" s="18">
        <f t="shared" si="439"/>
        <v>3106214.69</v>
      </c>
      <c r="CH327" s="18">
        <f t="shared" si="439"/>
        <v>1966476.2</v>
      </c>
      <c r="CI327" s="18">
        <f t="shared" si="439"/>
        <v>7162951.8199999994</v>
      </c>
      <c r="CJ327" s="18">
        <f t="shared" si="439"/>
        <v>9919059.8100000005</v>
      </c>
      <c r="CK327" s="18">
        <f t="shared" si="439"/>
        <v>47024404.649999999</v>
      </c>
      <c r="CL327" s="18">
        <f t="shared" si="439"/>
        <v>13518693.01</v>
      </c>
      <c r="CM327" s="18">
        <f t="shared" si="439"/>
        <v>8189429.5499999998</v>
      </c>
      <c r="CN327" s="18">
        <f t="shared" si="439"/>
        <v>286861901.50999999</v>
      </c>
      <c r="CO327" s="18">
        <f t="shared" si="439"/>
        <v>135437345.18000001</v>
      </c>
      <c r="CP327" s="18">
        <f t="shared" si="439"/>
        <v>10628407.52</v>
      </c>
      <c r="CQ327" s="18">
        <f t="shared" si="439"/>
        <v>9583775.7599999998</v>
      </c>
      <c r="CR327" s="18">
        <f t="shared" si="439"/>
        <v>3216848.28</v>
      </c>
      <c r="CS327" s="18">
        <f t="shared" si="439"/>
        <v>4135664.9299999997</v>
      </c>
      <c r="CT327" s="18">
        <f t="shared" si="439"/>
        <v>1958926.4500000002</v>
      </c>
      <c r="CU327" s="18">
        <f t="shared" si="439"/>
        <v>876153.81</v>
      </c>
      <c r="CV327" s="18">
        <f t="shared" si="439"/>
        <v>894734.85</v>
      </c>
      <c r="CW327" s="18">
        <f t="shared" si="439"/>
        <v>3015678.26</v>
      </c>
      <c r="CX327" s="18">
        <f t="shared" si="439"/>
        <v>4982072.38</v>
      </c>
      <c r="CY327" s="18">
        <f t="shared" si="439"/>
        <v>975112.76</v>
      </c>
      <c r="CZ327" s="18">
        <f t="shared" si="439"/>
        <v>19385661.030000001</v>
      </c>
      <c r="DA327" s="18">
        <f t="shared" si="439"/>
        <v>3048107.97</v>
      </c>
      <c r="DB327" s="18">
        <f t="shared" si="439"/>
        <v>3896683.58</v>
      </c>
      <c r="DC327" s="18">
        <f t="shared" si="439"/>
        <v>2534882.67</v>
      </c>
      <c r="DD327" s="18">
        <f t="shared" si="439"/>
        <v>2678019.5099999998</v>
      </c>
      <c r="DE327" s="18">
        <f t="shared" si="439"/>
        <v>4314642.13</v>
      </c>
      <c r="DF327" s="18">
        <f t="shared" si="439"/>
        <v>194699767.96000001</v>
      </c>
      <c r="DG327" s="18">
        <f t="shared" si="439"/>
        <v>1685618.14</v>
      </c>
      <c r="DH327" s="18">
        <f t="shared" si="439"/>
        <v>18764138.849999998</v>
      </c>
      <c r="DI327" s="18">
        <f t="shared" si="439"/>
        <v>25035023.489999998</v>
      </c>
      <c r="DJ327" s="18">
        <f t="shared" si="439"/>
        <v>6842040.0899999999</v>
      </c>
      <c r="DK327" s="18">
        <f t="shared" si="439"/>
        <v>5024496.9325925922</v>
      </c>
      <c r="DL327" s="18">
        <f t="shared" si="439"/>
        <v>56058947.039999999</v>
      </c>
      <c r="DM327" s="18">
        <f t="shared" si="439"/>
        <v>3933281.67</v>
      </c>
      <c r="DN327" s="18">
        <f t="shared" si="439"/>
        <v>13818749.960000001</v>
      </c>
      <c r="DO327" s="18">
        <f t="shared" si="439"/>
        <v>30444687.829999998</v>
      </c>
      <c r="DP327" s="18">
        <f t="shared" si="439"/>
        <v>3234343.1599999997</v>
      </c>
      <c r="DQ327" s="18">
        <f t="shared" si="439"/>
        <v>8000991.0199999996</v>
      </c>
      <c r="DR327" s="18">
        <f t="shared" si="439"/>
        <v>14560296.66</v>
      </c>
      <c r="DS327" s="18">
        <f t="shared" si="439"/>
        <v>8361112.3700000001</v>
      </c>
      <c r="DT327" s="18">
        <f t="shared" si="439"/>
        <v>2773418.77</v>
      </c>
      <c r="DU327" s="18">
        <f t="shared" si="439"/>
        <v>4437076.1899999995</v>
      </c>
      <c r="DV327" s="18">
        <f t="shared" si="439"/>
        <v>3247302.42</v>
      </c>
      <c r="DW327" s="18">
        <f t="shared" si="439"/>
        <v>4058537.54</v>
      </c>
      <c r="DX327" s="18">
        <f t="shared" si="439"/>
        <v>3177435.41</v>
      </c>
      <c r="DY327" s="18">
        <f t="shared" si="439"/>
        <v>4317284.6800000006</v>
      </c>
      <c r="DZ327" s="18">
        <f t="shared" si="439"/>
        <v>8379829.6000000006</v>
      </c>
      <c r="EA327" s="18">
        <f t="shared" ref="EA327:FX327" si="440">IF(AND(EA190&lt;&gt;0,EA98&gt;459,EA139&gt;EA18),MIN(EA190/459*EA192,EA214),MIN(((EA279-EA179)/EA98)*EA98,EA214))</f>
        <v>6536631.7399999993</v>
      </c>
      <c r="EB327" s="18">
        <f t="shared" si="440"/>
        <v>6158684.7000000002</v>
      </c>
      <c r="EC327" s="18">
        <f t="shared" si="440"/>
        <v>3765779.0700000003</v>
      </c>
      <c r="ED327" s="18">
        <f t="shared" si="440"/>
        <v>20343400.23</v>
      </c>
      <c r="EE327" s="18">
        <f t="shared" si="440"/>
        <v>2902414.76</v>
      </c>
      <c r="EF327" s="18">
        <f t="shared" si="440"/>
        <v>14804906.380000001</v>
      </c>
      <c r="EG327" s="18">
        <f t="shared" si="440"/>
        <v>3482894.39</v>
      </c>
      <c r="EH327" s="18">
        <f t="shared" si="440"/>
        <v>3323797.8</v>
      </c>
      <c r="EI327" s="18">
        <f t="shared" si="440"/>
        <v>152777371.49000001</v>
      </c>
      <c r="EJ327" s="18">
        <f t="shared" si="440"/>
        <v>89490310.620000005</v>
      </c>
      <c r="EK327" s="18">
        <f t="shared" si="440"/>
        <v>6922830.4799999995</v>
      </c>
      <c r="EL327" s="18">
        <f t="shared" si="440"/>
        <v>4850397.3</v>
      </c>
      <c r="EM327" s="18">
        <f t="shared" si="440"/>
        <v>4592745.8099999996</v>
      </c>
      <c r="EN327" s="18">
        <f t="shared" si="440"/>
        <v>9911319.629999999</v>
      </c>
      <c r="EO327" s="18">
        <f t="shared" si="440"/>
        <v>4140697.04</v>
      </c>
      <c r="EP327" s="18">
        <f t="shared" si="440"/>
        <v>4799011.95</v>
      </c>
      <c r="EQ327" s="18">
        <f t="shared" si="440"/>
        <v>25856470.650000002</v>
      </c>
      <c r="ER327" s="18">
        <f t="shared" si="440"/>
        <v>4163906.77</v>
      </c>
      <c r="ES327" s="18">
        <f t="shared" si="440"/>
        <v>2635597.8499999996</v>
      </c>
      <c r="ET327" s="18">
        <f t="shared" si="440"/>
        <v>3743212.48</v>
      </c>
      <c r="EU327" s="18">
        <f t="shared" si="440"/>
        <v>6811355.3815424833</v>
      </c>
      <c r="EV327" s="18">
        <f t="shared" si="440"/>
        <v>1626979.39</v>
      </c>
      <c r="EW327" s="18">
        <f t="shared" si="440"/>
        <v>11525031.32</v>
      </c>
      <c r="EX327" s="18">
        <f t="shared" si="440"/>
        <v>3171271.74</v>
      </c>
      <c r="EY327" s="18">
        <f t="shared" si="440"/>
        <v>2640391.5499999998</v>
      </c>
      <c r="EZ327" s="18">
        <f t="shared" si="440"/>
        <v>2406470.4899999998</v>
      </c>
      <c r="FA327" s="18">
        <f t="shared" si="440"/>
        <v>35026586.519999996</v>
      </c>
      <c r="FB327" s="18">
        <f t="shared" si="440"/>
        <v>4207044.3</v>
      </c>
      <c r="FC327" s="18">
        <f t="shared" si="440"/>
        <v>19378312.759999998</v>
      </c>
      <c r="FD327" s="18">
        <f t="shared" si="440"/>
        <v>4659691.84</v>
      </c>
      <c r="FE327" s="18">
        <f t="shared" si="440"/>
        <v>1857769.6099999999</v>
      </c>
      <c r="FF327" s="18">
        <f t="shared" si="440"/>
        <v>3251930.96</v>
      </c>
      <c r="FG327" s="18">
        <f t="shared" si="440"/>
        <v>2275991.12</v>
      </c>
      <c r="FH327" s="18">
        <f t="shared" si="440"/>
        <v>1549980.4</v>
      </c>
      <c r="FI327" s="18">
        <f t="shared" si="440"/>
        <v>17542766.73</v>
      </c>
      <c r="FJ327" s="18">
        <f t="shared" si="440"/>
        <v>18666111.719999999</v>
      </c>
      <c r="FK327" s="18">
        <f t="shared" si="440"/>
        <v>23492625.830000002</v>
      </c>
      <c r="FL327" s="18">
        <f t="shared" si="440"/>
        <v>69153212.269999996</v>
      </c>
      <c r="FM327" s="18">
        <f t="shared" si="440"/>
        <v>32951211.16</v>
      </c>
      <c r="FN327" s="18">
        <f t="shared" si="440"/>
        <v>210837354.72</v>
      </c>
      <c r="FO327" s="18">
        <f t="shared" si="440"/>
        <v>11021579.059999999</v>
      </c>
      <c r="FP327" s="18">
        <f t="shared" si="440"/>
        <v>22644301.279999997</v>
      </c>
      <c r="FQ327" s="18">
        <f t="shared" si="440"/>
        <v>9948370.1399999987</v>
      </c>
      <c r="FR327" s="18">
        <f t="shared" si="440"/>
        <v>2899669.11</v>
      </c>
      <c r="FS327" s="18">
        <f t="shared" si="440"/>
        <v>3054910.07</v>
      </c>
      <c r="FT327" s="18">
        <f t="shared" si="440"/>
        <v>1373269.73</v>
      </c>
      <c r="FU327" s="18">
        <f t="shared" si="440"/>
        <v>9118835.8200000003</v>
      </c>
      <c r="FV327" s="18">
        <f t="shared" si="440"/>
        <v>7431519.6799999997</v>
      </c>
      <c r="FW327" s="18">
        <f t="shared" si="440"/>
        <v>3035791.34</v>
      </c>
      <c r="FX327" s="18">
        <f t="shared" si="440"/>
        <v>1197474.49</v>
      </c>
      <c r="FY327" s="18"/>
      <c r="FZ327" s="7">
        <f>SUM(C327:FY327)</f>
        <v>8205504655.1758146</v>
      </c>
      <c r="GA327" s="109">
        <f>ROUND(GA326*0.95,2)-0.01</f>
        <v>9065.34</v>
      </c>
      <c r="GB327" s="7">
        <f>ROUND(GA327+(GA327*GE280),2)</f>
        <v>8527.59</v>
      </c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</row>
    <row r="328" spans="1:195" x14ac:dyDescent="0.2">
      <c r="A328" s="7"/>
      <c r="B328" s="7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7"/>
      <c r="GA328" s="83"/>
      <c r="GB328" s="7"/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</row>
    <row r="329" spans="1:195" x14ac:dyDescent="0.2"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  <c r="AC329" s="110"/>
      <c r="AD329" s="110"/>
      <c r="AE329" s="110"/>
      <c r="AF329" s="110"/>
      <c r="AG329" s="110"/>
      <c r="AH329" s="110"/>
      <c r="AI329" s="110"/>
      <c r="AJ329" s="110"/>
      <c r="AK329" s="110"/>
      <c r="AL329" s="110"/>
      <c r="AM329" s="110"/>
      <c r="AN329" s="110"/>
      <c r="AO329" s="110"/>
      <c r="AP329" s="110"/>
      <c r="AQ329" s="110"/>
      <c r="AR329" s="110"/>
      <c r="AS329" s="110"/>
      <c r="AT329" s="110"/>
      <c r="AU329" s="110"/>
      <c r="AV329" s="110"/>
      <c r="AW329" s="110"/>
      <c r="AX329" s="110"/>
      <c r="AY329" s="110"/>
      <c r="AZ329" s="110"/>
      <c r="BA329" s="110"/>
      <c r="BB329" s="110"/>
      <c r="BC329" s="110"/>
      <c r="BD329" s="110"/>
      <c r="BE329" s="110"/>
      <c r="BF329" s="110"/>
      <c r="BG329" s="110"/>
      <c r="BH329" s="110"/>
      <c r="BI329" s="110"/>
      <c r="BJ329" s="110"/>
      <c r="BK329" s="110"/>
      <c r="BL329" s="110"/>
      <c r="BM329" s="110"/>
      <c r="BN329" s="110"/>
      <c r="BO329" s="110"/>
      <c r="BP329" s="110"/>
      <c r="BQ329" s="110"/>
      <c r="BR329" s="110"/>
      <c r="BS329" s="110"/>
      <c r="BT329" s="110"/>
      <c r="BU329" s="110"/>
      <c r="BV329" s="110"/>
      <c r="BW329" s="110"/>
      <c r="BX329" s="110"/>
      <c r="BY329" s="110"/>
      <c r="BZ329" s="110"/>
      <c r="CA329" s="110"/>
      <c r="CB329" s="110"/>
      <c r="CC329" s="110"/>
      <c r="CD329" s="110"/>
      <c r="CE329" s="110"/>
      <c r="CF329" s="110"/>
      <c r="CG329" s="110"/>
      <c r="CH329" s="110"/>
      <c r="CI329" s="110"/>
      <c r="CJ329" s="110"/>
      <c r="CK329" s="110"/>
      <c r="CL329" s="110"/>
      <c r="CM329" s="110"/>
      <c r="CN329" s="110"/>
      <c r="CO329" s="110"/>
      <c r="CP329" s="110"/>
      <c r="CQ329" s="110"/>
      <c r="CR329" s="110"/>
      <c r="CS329" s="110"/>
      <c r="CT329" s="110"/>
      <c r="CU329" s="110"/>
      <c r="CV329" s="110"/>
      <c r="CW329" s="110"/>
      <c r="CX329" s="110"/>
      <c r="CY329" s="110"/>
      <c r="CZ329" s="110"/>
      <c r="DA329" s="110"/>
      <c r="DB329" s="110"/>
      <c r="DC329" s="110"/>
      <c r="DD329" s="110"/>
      <c r="DE329" s="110"/>
      <c r="DF329" s="110"/>
      <c r="DG329" s="110"/>
      <c r="DH329" s="110"/>
      <c r="DI329" s="110"/>
      <c r="DJ329" s="110"/>
      <c r="DK329" s="110"/>
      <c r="DL329" s="110"/>
      <c r="DM329" s="110"/>
      <c r="DN329" s="110"/>
      <c r="DO329" s="110"/>
      <c r="DP329" s="110"/>
      <c r="DQ329" s="110"/>
      <c r="DR329" s="110"/>
      <c r="DS329" s="110"/>
      <c r="DT329" s="110"/>
      <c r="DU329" s="110"/>
      <c r="DV329" s="110"/>
      <c r="DW329" s="110"/>
      <c r="DX329" s="110"/>
      <c r="DY329" s="110"/>
      <c r="DZ329" s="110"/>
      <c r="EA329" s="110"/>
      <c r="EB329" s="110"/>
      <c r="EC329" s="110"/>
      <c r="ED329" s="110"/>
      <c r="EE329" s="110"/>
      <c r="EF329" s="110"/>
      <c r="EG329" s="110"/>
      <c r="EH329" s="110"/>
      <c r="EI329" s="110"/>
      <c r="EJ329" s="110"/>
      <c r="EK329" s="110"/>
      <c r="EL329" s="110"/>
      <c r="EM329" s="110"/>
      <c r="EN329" s="110"/>
      <c r="EO329" s="110"/>
      <c r="EP329" s="110"/>
      <c r="EQ329" s="110"/>
      <c r="ER329" s="110"/>
      <c r="ES329" s="110"/>
      <c r="ET329" s="110"/>
      <c r="EU329" s="110"/>
      <c r="EV329" s="110"/>
      <c r="EW329" s="110"/>
      <c r="EX329" s="110"/>
      <c r="EY329" s="110"/>
      <c r="EZ329" s="110"/>
      <c r="FA329" s="110"/>
      <c r="FB329" s="110"/>
      <c r="FC329" s="110"/>
      <c r="FD329" s="110"/>
      <c r="FE329" s="110"/>
      <c r="FF329" s="110"/>
      <c r="FG329" s="110"/>
      <c r="FH329" s="110"/>
      <c r="FI329" s="110"/>
      <c r="FJ329" s="110"/>
      <c r="FK329" s="110"/>
      <c r="FL329" s="110"/>
      <c r="FM329" s="110"/>
      <c r="FN329" s="110"/>
      <c r="FO329" s="110"/>
      <c r="FP329" s="110"/>
      <c r="FQ329" s="110"/>
      <c r="FR329" s="110"/>
      <c r="FS329" s="110"/>
      <c r="FT329" s="110"/>
      <c r="FU329" s="110"/>
      <c r="FV329" s="110"/>
      <c r="FW329" s="110"/>
      <c r="FX329" s="110"/>
    </row>
    <row r="330" spans="1:195" x14ac:dyDescent="0.2"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0"/>
      <c r="AD330" s="110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0"/>
      <c r="AP330" s="110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0"/>
      <c r="BB330" s="110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0"/>
      <c r="BN330" s="110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0"/>
      <c r="BZ330" s="110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10"/>
      <c r="CM330" s="110"/>
      <c r="CN330" s="110"/>
      <c r="CO330" s="110"/>
      <c r="CP330" s="110"/>
      <c r="CQ330" s="110"/>
      <c r="CR330" s="110"/>
      <c r="CS330" s="110"/>
      <c r="CT330" s="110"/>
      <c r="CU330" s="110"/>
      <c r="CV330" s="110"/>
      <c r="CW330" s="110"/>
      <c r="CX330" s="110"/>
      <c r="CY330" s="110"/>
      <c r="CZ330" s="110"/>
      <c r="DA330" s="110"/>
      <c r="DB330" s="110"/>
      <c r="DC330" s="110"/>
      <c r="DD330" s="110"/>
      <c r="DE330" s="110"/>
      <c r="DF330" s="110"/>
      <c r="DG330" s="110"/>
      <c r="DH330" s="110"/>
      <c r="DI330" s="110"/>
      <c r="DJ330" s="110"/>
      <c r="DK330" s="110"/>
      <c r="DL330" s="110"/>
      <c r="DM330" s="110"/>
      <c r="DN330" s="110"/>
      <c r="DO330" s="110"/>
      <c r="DP330" s="110"/>
      <c r="DQ330" s="110"/>
      <c r="DR330" s="110"/>
      <c r="DS330" s="110"/>
      <c r="DT330" s="110"/>
      <c r="DU330" s="110"/>
      <c r="DV330" s="110"/>
      <c r="DW330" s="110"/>
      <c r="DX330" s="110"/>
      <c r="DY330" s="110"/>
      <c r="DZ330" s="110"/>
      <c r="EA330" s="110"/>
      <c r="EB330" s="110"/>
      <c r="EC330" s="110"/>
      <c r="ED330" s="110"/>
      <c r="EE330" s="110"/>
      <c r="EF330" s="110"/>
      <c r="EG330" s="110"/>
      <c r="EH330" s="110"/>
      <c r="EI330" s="110"/>
      <c r="EJ330" s="110"/>
      <c r="EK330" s="110"/>
      <c r="EL330" s="110"/>
      <c r="EM330" s="110"/>
      <c r="EN330" s="110"/>
      <c r="EO330" s="110"/>
      <c r="EP330" s="110"/>
      <c r="EQ330" s="110"/>
      <c r="ER330" s="110"/>
      <c r="ES330" s="110"/>
      <c r="ET330" s="110"/>
      <c r="EU330" s="110"/>
      <c r="EV330" s="110"/>
      <c r="EW330" s="110"/>
      <c r="EX330" s="110"/>
      <c r="EY330" s="110"/>
      <c r="EZ330" s="110"/>
      <c r="FA330" s="110"/>
      <c r="FB330" s="110"/>
      <c r="FC330" s="110"/>
      <c r="FD330" s="110"/>
      <c r="FE330" s="110"/>
      <c r="FF330" s="110"/>
      <c r="FG330" s="110"/>
      <c r="FH330" s="110"/>
      <c r="FI330" s="110"/>
      <c r="FJ330" s="110"/>
      <c r="FK330" s="110"/>
      <c r="FL330" s="110"/>
      <c r="FM330" s="110"/>
      <c r="FN330" s="110"/>
      <c r="FO330" s="110"/>
      <c r="FP330" s="110"/>
      <c r="FQ330" s="110"/>
      <c r="FR330" s="110"/>
      <c r="FS330" s="110"/>
      <c r="FT330" s="110"/>
      <c r="FU330" s="110"/>
      <c r="FV330" s="110"/>
      <c r="FW330" s="110"/>
      <c r="FX330" s="110"/>
    </row>
    <row r="331" spans="1:195" x14ac:dyDescent="0.2"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  <c r="AC331" s="110"/>
      <c r="AD331" s="110"/>
      <c r="AE331" s="110"/>
      <c r="AF331" s="110"/>
      <c r="AG331" s="110"/>
      <c r="AH331" s="110"/>
      <c r="AI331" s="110"/>
      <c r="AJ331" s="110"/>
      <c r="AK331" s="110"/>
      <c r="AL331" s="110"/>
      <c r="AM331" s="110"/>
      <c r="AN331" s="110"/>
      <c r="AO331" s="110"/>
      <c r="AP331" s="110"/>
      <c r="AQ331" s="110"/>
      <c r="AR331" s="110"/>
      <c r="AS331" s="110"/>
      <c r="AT331" s="110"/>
      <c r="AU331" s="110"/>
      <c r="AV331" s="110"/>
      <c r="AW331" s="110"/>
      <c r="AX331" s="110"/>
      <c r="AY331" s="110"/>
      <c r="AZ331" s="110"/>
      <c r="BA331" s="110"/>
      <c r="BB331" s="110"/>
      <c r="BC331" s="110"/>
      <c r="BD331" s="110"/>
      <c r="BE331" s="110"/>
      <c r="BF331" s="110"/>
      <c r="BG331" s="110"/>
      <c r="BH331" s="110"/>
      <c r="BI331" s="110"/>
      <c r="BJ331" s="110"/>
      <c r="BK331" s="110"/>
      <c r="BL331" s="110"/>
      <c r="BM331" s="110"/>
      <c r="BN331" s="110"/>
      <c r="BO331" s="110"/>
      <c r="BP331" s="110"/>
      <c r="BQ331" s="110"/>
      <c r="BR331" s="110"/>
      <c r="BS331" s="110"/>
      <c r="BT331" s="110"/>
      <c r="BU331" s="110"/>
      <c r="BV331" s="110"/>
      <c r="BW331" s="110"/>
      <c r="BX331" s="110"/>
      <c r="BY331" s="110"/>
      <c r="BZ331" s="110"/>
      <c r="CA331" s="110"/>
      <c r="CB331" s="110"/>
      <c r="CC331" s="110"/>
      <c r="CD331" s="110"/>
      <c r="CE331" s="110"/>
      <c r="CF331" s="110"/>
      <c r="CG331" s="110"/>
      <c r="CH331" s="110"/>
      <c r="CI331" s="110"/>
      <c r="CJ331" s="110"/>
      <c r="CK331" s="110"/>
      <c r="CL331" s="110"/>
      <c r="CM331" s="110"/>
      <c r="CN331" s="110"/>
      <c r="CO331" s="110"/>
      <c r="CP331" s="110"/>
      <c r="CQ331" s="110"/>
      <c r="CR331" s="110"/>
      <c r="CS331" s="110"/>
      <c r="CT331" s="110"/>
      <c r="CU331" s="110"/>
      <c r="CV331" s="110"/>
      <c r="CW331" s="110"/>
      <c r="CX331" s="110"/>
      <c r="CY331" s="110"/>
      <c r="CZ331" s="110"/>
      <c r="DA331" s="110"/>
      <c r="DB331" s="110"/>
      <c r="DC331" s="110"/>
      <c r="DD331" s="110"/>
      <c r="DE331" s="110"/>
      <c r="DF331" s="110"/>
      <c r="DG331" s="110"/>
      <c r="DH331" s="110"/>
      <c r="DI331" s="110"/>
      <c r="DJ331" s="110"/>
      <c r="DK331" s="110"/>
      <c r="DL331" s="110"/>
      <c r="DM331" s="110"/>
      <c r="DN331" s="110"/>
      <c r="DO331" s="110"/>
      <c r="DP331" s="110"/>
      <c r="DQ331" s="110"/>
      <c r="DR331" s="110"/>
      <c r="DS331" s="110"/>
      <c r="DT331" s="110"/>
      <c r="DU331" s="110"/>
      <c r="DV331" s="110"/>
      <c r="DW331" s="110"/>
      <c r="DX331" s="110"/>
      <c r="DY331" s="110"/>
      <c r="DZ331" s="110"/>
      <c r="EA331" s="110"/>
      <c r="EB331" s="110"/>
      <c r="EC331" s="110"/>
      <c r="ED331" s="110"/>
      <c r="EE331" s="110"/>
      <c r="EF331" s="110"/>
      <c r="EG331" s="110"/>
      <c r="EH331" s="110"/>
      <c r="EI331" s="110"/>
      <c r="EJ331" s="110"/>
      <c r="EK331" s="110"/>
      <c r="EL331" s="110"/>
      <c r="EM331" s="110"/>
      <c r="EN331" s="110"/>
      <c r="EO331" s="110"/>
      <c r="EP331" s="110"/>
      <c r="EQ331" s="110"/>
      <c r="ER331" s="110"/>
      <c r="ES331" s="110"/>
      <c r="ET331" s="110"/>
      <c r="EU331" s="110"/>
      <c r="EV331" s="110"/>
      <c r="EW331" s="110"/>
      <c r="EX331" s="110"/>
      <c r="EY331" s="110"/>
      <c r="EZ331" s="110"/>
      <c r="FA331" s="110"/>
      <c r="FB331" s="110"/>
      <c r="FC331" s="110"/>
      <c r="FD331" s="110"/>
      <c r="FE331" s="110"/>
      <c r="FF331" s="110"/>
      <c r="FG331" s="110"/>
      <c r="FH331" s="110"/>
      <c r="FI331" s="110"/>
      <c r="FJ331" s="110"/>
      <c r="FK331" s="110"/>
      <c r="FL331" s="110"/>
      <c r="FM331" s="110"/>
      <c r="FN331" s="110"/>
      <c r="FO331" s="110"/>
      <c r="FP331" s="110"/>
      <c r="FQ331" s="110"/>
      <c r="FR331" s="110"/>
      <c r="FS331" s="110"/>
      <c r="FT331" s="110"/>
      <c r="FU331" s="110"/>
      <c r="FV331" s="110"/>
      <c r="FW331" s="110"/>
      <c r="FX331" s="110"/>
    </row>
    <row r="332" spans="1:195" x14ac:dyDescent="0.2"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  <c r="AC332" s="110"/>
      <c r="AD332" s="110"/>
      <c r="AE332" s="110"/>
      <c r="AF332" s="110"/>
      <c r="AG332" s="110"/>
      <c r="AH332" s="110"/>
      <c r="AI332" s="110"/>
      <c r="AJ332" s="110"/>
      <c r="AK332" s="110"/>
      <c r="AL332" s="110"/>
      <c r="AM332" s="110"/>
      <c r="AN332" s="110"/>
      <c r="AO332" s="110"/>
      <c r="AP332" s="110"/>
      <c r="AQ332" s="110"/>
      <c r="AR332" s="110"/>
      <c r="AS332" s="110"/>
      <c r="AT332" s="110"/>
      <c r="AU332" s="110"/>
      <c r="AV332" s="110"/>
      <c r="AW332" s="110"/>
      <c r="AX332" s="110"/>
      <c r="AY332" s="110"/>
      <c r="AZ332" s="110"/>
      <c r="BA332" s="110"/>
      <c r="BB332" s="110"/>
      <c r="BC332" s="110"/>
      <c r="BD332" s="110"/>
      <c r="BE332" s="110"/>
      <c r="BF332" s="110"/>
      <c r="BG332" s="110"/>
      <c r="BH332" s="110"/>
      <c r="BI332" s="110"/>
      <c r="BJ332" s="110"/>
      <c r="BK332" s="110"/>
      <c r="BL332" s="110"/>
      <c r="BM332" s="110"/>
      <c r="BN332" s="110"/>
      <c r="BO332" s="110"/>
      <c r="BP332" s="110"/>
      <c r="BQ332" s="110"/>
      <c r="BR332" s="110"/>
      <c r="BS332" s="110"/>
      <c r="BT332" s="110"/>
      <c r="BU332" s="110"/>
      <c r="BV332" s="110"/>
      <c r="BW332" s="110"/>
      <c r="BX332" s="110"/>
      <c r="BY332" s="110"/>
      <c r="BZ332" s="110"/>
      <c r="CA332" s="110"/>
      <c r="CB332" s="110"/>
      <c r="CC332" s="110"/>
      <c r="CD332" s="110"/>
      <c r="CE332" s="110"/>
      <c r="CF332" s="110"/>
      <c r="CG332" s="110"/>
      <c r="CH332" s="110"/>
      <c r="CI332" s="110"/>
      <c r="CJ332" s="110"/>
      <c r="CK332" s="110"/>
      <c r="CL332" s="110"/>
      <c r="CM332" s="110"/>
      <c r="CN332" s="110"/>
      <c r="CO332" s="110"/>
      <c r="CP332" s="110"/>
      <c r="CQ332" s="110"/>
      <c r="CR332" s="110"/>
      <c r="CS332" s="110"/>
      <c r="CT332" s="110"/>
      <c r="CU332" s="110"/>
      <c r="CV332" s="110"/>
      <c r="CW332" s="110"/>
      <c r="CX332" s="110"/>
      <c r="CY332" s="110"/>
      <c r="CZ332" s="110"/>
      <c r="DA332" s="110"/>
      <c r="DB332" s="110"/>
      <c r="DC332" s="110"/>
      <c r="DD332" s="110"/>
      <c r="DE332" s="110"/>
      <c r="DF332" s="110"/>
      <c r="DG332" s="110"/>
      <c r="DH332" s="110"/>
      <c r="DI332" s="110"/>
      <c r="DJ332" s="110"/>
      <c r="DK332" s="110"/>
      <c r="DL332" s="110"/>
      <c r="DM332" s="110"/>
      <c r="DN332" s="110"/>
      <c r="DO332" s="110"/>
      <c r="DP332" s="110"/>
      <c r="DQ332" s="110"/>
      <c r="DR332" s="110"/>
      <c r="DS332" s="110"/>
      <c r="DT332" s="110"/>
      <c r="DU332" s="110"/>
      <c r="DV332" s="110"/>
      <c r="DW332" s="110"/>
      <c r="DX332" s="110"/>
      <c r="DY332" s="110"/>
      <c r="DZ332" s="110"/>
      <c r="EA332" s="110"/>
      <c r="EB332" s="110"/>
      <c r="EC332" s="110"/>
      <c r="ED332" s="110"/>
      <c r="EE332" s="110"/>
      <c r="EF332" s="110"/>
      <c r="EG332" s="110"/>
      <c r="EH332" s="110"/>
      <c r="EI332" s="110"/>
      <c r="EJ332" s="110"/>
      <c r="EK332" s="110"/>
      <c r="EL332" s="110"/>
      <c r="EM332" s="110"/>
      <c r="EN332" s="110"/>
      <c r="EO332" s="110"/>
      <c r="EP332" s="110"/>
      <c r="EQ332" s="110"/>
      <c r="ER332" s="110"/>
      <c r="ES332" s="110"/>
      <c r="ET332" s="110"/>
      <c r="EU332" s="110"/>
      <c r="EV332" s="110"/>
      <c r="EW332" s="110"/>
      <c r="EX332" s="110"/>
      <c r="EY332" s="110"/>
      <c r="EZ332" s="110"/>
      <c r="FA332" s="110"/>
      <c r="FB332" s="110"/>
      <c r="FC332" s="110"/>
      <c r="FD332" s="110"/>
      <c r="FE332" s="110"/>
      <c r="FF332" s="110"/>
      <c r="FG332" s="110"/>
      <c r="FH332" s="110"/>
      <c r="FI332" s="110"/>
      <c r="FJ332" s="110"/>
      <c r="FK332" s="110"/>
      <c r="FL332" s="110"/>
      <c r="FM332" s="110"/>
      <c r="FN332" s="110"/>
      <c r="FO332" s="110"/>
      <c r="FP332" s="110"/>
      <c r="FQ332" s="110"/>
      <c r="FR332" s="110"/>
      <c r="FS332" s="110"/>
      <c r="FT332" s="110"/>
      <c r="FU332" s="110"/>
      <c r="FV332" s="110"/>
      <c r="FW332" s="110"/>
      <c r="FX332" s="110"/>
    </row>
    <row r="333" spans="1:195" x14ac:dyDescent="0.2"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  <c r="AC333" s="110"/>
      <c r="AD333" s="110"/>
      <c r="AE333" s="110"/>
      <c r="AF333" s="110"/>
      <c r="AG333" s="110"/>
      <c r="AH333" s="110"/>
      <c r="AI333" s="110"/>
      <c r="AJ333" s="110"/>
      <c r="AK333" s="110"/>
      <c r="AL333" s="110"/>
      <c r="AM333" s="110"/>
      <c r="AN333" s="110"/>
      <c r="AO333" s="110"/>
      <c r="AP333" s="110"/>
      <c r="AQ333" s="110"/>
      <c r="AR333" s="110"/>
      <c r="AS333" s="110"/>
      <c r="AT333" s="110"/>
      <c r="AU333" s="110"/>
      <c r="AV333" s="110"/>
      <c r="AW333" s="110"/>
      <c r="AX333" s="110"/>
      <c r="AY333" s="110"/>
      <c r="AZ333" s="110"/>
      <c r="BA333" s="110"/>
      <c r="BB333" s="110"/>
      <c r="BC333" s="110"/>
      <c r="BD333" s="110"/>
      <c r="BE333" s="110"/>
      <c r="BF333" s="110"/>
      <c r="BG333" s="110"/>
      <c r="BH333" s="110"/>
      <c r="BI333" s="110"/>
      <c r="BJ333" s="110"/>
      <c r="BK333" s="110"/>
      <c r="BL333" s="110"/>
      <c r="BM333" s="110"/>
      <c r="BN333" s="110"/>
      <c r="BO333" s="110"/>
      <c r="BP333" s="110"/>
      <c r="BQ333" s="110"/>
      <c r="BR333" s="110"/>
      <c r="BS333" s="110"/>
      <c r="BT333" s="110"/>
      <c r="BU333" s="110"/>
      <c r="BV333" s="110"/>
      <c r="BW333" s="110"/>
      <c r="BX333" s="110"/>
      <c r="BY333" s="110"/>
      <c r="BZ333" s="110"/>
      <c r="CA333" s="110"/>
      <c r="CB333" s="110"/>
      <c r="CC333" s="110"/>
      <c r="CD333" s="110"/>
      <c r="CE333" s="110"/>
      <c r="CF333" s="110"/>
      <c r="CG333" s="110"/>
      <c r="CH333" s="110"/>
      <c r="CI333" s="110"/>
      <c r="CJ333" s="110"/>
      <c r="CK333" s="110"/>
      <c r="CL333" s="110"/>
      <c r="CM333" s="110"/>
      <c r="CN333" s="110"/>
      <c r="CO333" s="110"/>
      <c r="CP333" s="110"/>
      <c r="CQ333" s="110"/>
      <c r="CR333" s="110"/>
      <c r="CS333" s="110"/>
      <c r="CT333" s="110"/>
      <c r="CU333" s="110"/>
      <c r="CV333" s="110"/>
      <c r="CW333" s="110"/>
      <c r="CX333" s="110"/>
      <c r="CY333" s="110"/>
      <c r="CZ333" s="110"/>
      <c r="DA333" s="110"/>
      <c r="DB333" s="110"/>
      <c r="DC333" s="110"/>
      <c r="DD333" s="110"/>
      <c r="DE333" s="110"/>
      <c r="DF333" s="110"/>
      <c r="DG333" s="110"/>
      <c r="DH333" s="110"/>
      <c r="DI333" s="110"/>
      <c r="DJ333" s="110"/>
      <c r="DK333" s="110"/>
      <c r="DL333" s="110"/>
      <c r="DM333" s="110"/>
      <c r="DN333" s="110"/>
      <c r="DO333" s="110"/>
      <c r="DP333" s="110"/>
      <c r="DQ333" s="110"/>
      <c r="DR333" s="110"/>
      <c r="DS333" s="110"/>
      <c r="DT333" s="110"/>
      <c r="DU333" s="110"/>
      <c r="DV333" s="110"/>
      <c r="DW333" s="110"/>
      <c r="DX333" s="110"/>
      <c r="DY333" s="110"/>
      <c r="DZ333" s="110"/>
      <c r="EA333" s="110"/>
      <c r="EB333" s="110"/>
      <c r="EC333" s="110"/>
      <c r="ED333" s="110"/>
      <c r="EE333" s="110"/>
      <c r="EF333" s="110"/>
      <c r="EG333" s="110"/>
      <c r="EH333" s="110"/>
      <c r="EI333" s="110"/>
      <c r="EJ333" s="110"/>
      <c r="EK333" s="110"/>
      <c r="EL333" s="110"/>
      <c r="EM333" s="110"/>
      <c r="EN333" s="110"/>
      <c r="EO333" s="110"/>
      <c r="EP333" s="110"/>
      <c r="EQ333" s="110"/>
      <c r="ER333" s="110"/>
      <c r="ES333" s="110"/>
      <c r="ET333" s="110"/>
      <c r="EU333" s="110"/>
      <c r="EV333" s="110"/>
      <c r="EW333" s="110"/>
      <c r="EX333" s="110"/>
      <c r="EY333" s="110"/>
      <c r="EZ333" s="110"/>
      <c r="FA333" s="110"/>
      <c r="FB333" s="110"/>
      <c r="FC333" s="110"/>
      <c r="FD333" s="110"/>
      <c r="FE333" s="110"/>
      <c r="FF333" s="110"/>
      <c r="FG333" s="110"/>
      <c r="FH333" s="110"/>
      <c r="FI333" s="110"/>
      <c r="FJ333" s="110"/>
      <c r="FK333" s="110"/>
      <c r="FL333" s="110"/>
      <c r="FM333" s="110"/>
      <c r="FN333" s="110"/>
      <c r="FO333" s="110"/>
      <c r="FP333" s="110"/>
      <c r="FQ333" s="110"/>
      <c r="FR333" s="110"/>
      <c r="FS333" s="110"/>
      <c r="FT333" s="110"/>
      <c r="FU333" s="110"/>
      <c r="FV333" s="110"/>
      <c r="FW333" s="110"/>
      <c r="FX333" s="110"/>
    </row>
    <row r="334" spans="1:195" x14ac:dyDescent="0.2"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  <c r="AC334" s="110"/>
      <c r="AD334" s="110"/>
      <c r="AE334" s="110"/>
      <c r="AF334" s="110"/>
      <c r="AG334" s="110"/>
      <c r="AH334" s="110"/>
      <c r="AI334" s="110"/>
      <c r="AJ334" s="110"/>
      <c r="AK334" s="110"/>
      <c r="AL334" s="110"/>
      <c r="AM334" s="110"/>
      <c r="AN334" s="110"/>
      <c r="AO334" s="110"/>
      <c r="AP334" s="110"/>
      <c r="AQ334" s="110"/>
      <c r="AR334" s="110"/>
      <c r="AS334" s="110"/>
      <c r="AT334" s="110"/>
      <c r="AU334" s="110"/>
      <c r="AV334" s="110"/>
      <c r="AW334" s="110"/>
      <c r="AX334" s="110"/>
      <c r="AY334" s="110"/>
      <c r="AZ334" s="110"/>
      <c r="BA334" s="110"/>
      <c r="BB334" s="110"/>
      <c r="BC334" s="110"/>
      <c r="BD334" s="110"/>
      <c r="BE334" s="110"/>
      <c r="BF334" s="110"/>
      <c r="BG334" s="110"/>
      <c r="BH334" s="110"/>
      <c r="BI334" s="110"/>
      <c r="BJ334" s="110"/>
      <c r="BK334" s="110"/>
      <c r="BL334" s="110"/>
      <c r="BM334" s="110"/>
      <c r="BN334" s="110"/>
      <c r="BO334" s="110"/>
      <c r="BP334" s="110"/>
      <c r="BQ334" s="110"/>
      <c r="BR334" s="110"/>
      <c r="BS334" s="110"/>
      <c r="BT334" s="110"/>
      <c r="BU334" s="110"/>
      <c r="BV334" s="110"/>
      <c r="BW334" s="110"/>
      <c r="BX334" s="110"/>
      <c r="BY334" s="110"/>
      <c r="BZ334" s="110"/>
      <c r="CA334" s="110"/>
      <c r="CB334" s="110"/>
      <c r="CC334" s="110"/>
      <c r="CD334" s="110"/>
      <c r="CE334" s="110"/>
      <c r="CF334" s="110"/>
      <c r="CG334" s="110"/>
      <c r="CH334" s="110"/>
      <c r="CI334" s="110"/>
      <c r="CJ334" s="110"/>
      <c r="CK334" s="110"/>
      <c r="CL334" s="110"/>
      <c r="CM334" s="110"/>
      <c r="CN334" s="110"/>
      <c r="CO334" s="110"/>
      <c r="CP334" s="110"/>
      <c r="CQ334" s="110"/>
      <c r="CR334" s="110"/>
      <c r="CS334" s="110"/>
      <c r="CT334" s="110"/>
      <c r="CU334" s="110"/>
      <c r="CV334" s="110"/>
      <c r="CW334" s="110"/>
      <c r="CX334" s="110"/>
      <c r="CY334" s="110"/>
      <c r="CZ334" s="110"/>
      <c r="DA334" s="110"/>
      <c r="DB334" s="110"/>
      <c r="DC334" s="110"/>
      <c r="DD334" s="110"/>
      <c r="DE334" s="110"/>
      <c r="DF334" s="110"/>
      <c r="DG334" s="110"/>
      <c r="DH334" s="110"/>
      <c r="DI334" s="110"/>
      <c r="DJ334" s="110"/>
      <c r="DK334" s="110"/>
      <c r="DL334" s="110"/>
      <c r="DM334" s="110"/>
      <c r="DN334" s="110"/>
      <c r="DO334" s="110"/>
      <c r="DP334" s="110"/>
      <c r="DQ334" s="110"/>
      <c r="DR334" s="110"/>
      <c r="DS334" s="110"/>
      <c r="DT334" s="110"/>
      <c r="DU334" s="110"/>
      <c r="DV334" s="110"/>
      <c r="DW334" s="110"/>
      <c r="DX334" s="110"/>
      <c r="DY334" s="110"/>
      <c r="DZ334" s="110"/>
      <c r="EA334" s="110"/>
      <c r="EB334" s="110"/>
      <c r="EC334" s="110"/>
      <c r="ED334" s="110"/>
      <c r="EE334" s="110"/>
      <c r="EF334" s="110"/>
      <c r="EG334" s="110"/>
      <c r="EH334" s="110"/>
      <c r="EI334" s="110"/>
      <c r="EJ334" s="110"/>
      <c r="EK334" s="110"/>
      <c r="EL334" s="110"/>
      <c r="EM334" s="110"/>
      <c r="EN334" s="110"/>
      <c r="EO334" s="110"/>
      <c r="EP334" s="110"/>
      <c r="EQ334" s="110"/>
      <c r="ER334" s="110"/>
      <c r="ES334" s="110"/>
      <c r="ET334" s="110"/>
      <c r="EU334" s="110"/>
      <c r="EV334" s="110"/>
      <c r="EW334" s="110"/>
      <c r="EX334" s="110"/>
      <c r="EY334" s="110"/>
      <c r="EZ334" s="110"/>
      <c r="FA334" s="110"/>
      <c r="FB334" s="110"/>
      <c r="FC334" s="110"/>
      <c r="FD334" s="110"/>
      <c r="FE334" s="110"/>
      <c r="FF334" s="110"/>
      <c r="FG334" s="110"/>
      <c r="FH334" s="110"/>
      <c r="FI334" s="110"/>
      <c r="FJ334" s="110"/>
      <c r="FK334" s="110"/>
      <c r="FL334" s="110"/>
      <c r="FM334" s="110"/>
      <c r="FN334" s="110"/>
      <c r="FO334" s="110"/>
      <c r="FP334" s="110"/>
      <c r="FQ334" s="110"/>
      <c r="FR334" s="110"/>
      <c r="FS334" s="110"/>
      <c r="FT334" s="110"/>
      <c r="FU334" s="110"/>
      <c r="FV334" s="110"/>
      <c r="FW334" s="110"/>
      <c r="FX334" s="110"/>
    </row>
    <row r="335" spans="1:195" x14ac:dyDescent="0.2"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  <c r="AC335" s="110"/>
      <c r="AD335" s="110"/>
      <c r="AE335" s="110"/>
      <c r="AF335" s="110"/>
      <c r="AG335" s="110"/>
      <c r="AH335" s="110"/>
      <c r="AI335" s="110"/>
      <c r="AJ335" s="110"/>
      <c r="AK335" s="110"/>
      <c r="AL335" s="110"/>
      <c r="AM335" s="110"/>
      <c r="AN335" s="110"/>
      <c r="AO335" s="110"/>
      <c r="AP335" s="110"/>
      <c r="AQ335" s="110"/>
      <c r="AR335" s="110"/>
      <c r="AS335" s="110"/>
      <c r="AT335" s="110"/>
      <c r="AU335" s="110"/>
      <c r="AV335" s="110"/>
      <c r="AW335" s="110"/>
      <c r="AX335" s="110"/>
      <c r="AY335" s="110"/>
      <c r="AZ335" s="110"/>
      <c r="BA335" s="110"/>
      <c r="BB335" s="110"/>
      <c r="BC335" s="110"/>
      <c r="BD335" s="110"/>
      <c r="BE335" s="110"/>
      <c r="BF335" s="110"/>
      <c r="BG335" s="110"/>
      <c r="BH335" s="110"/>
      <c r="BI335" s="110"/>
      <c r="BJ335" s="110"/>
      <c r="BK335" s="110"/>
      <c r="BL335" s="110"/>
      <c r="BM335" s="110"/>
      <c r="BN335" s="110"/>
      <c r="BO335" s="110"/>
      <c r="BP335" s="110"/>
      <c r="BQ335" s="110"/>
      <c r="BR335" s="110"/>
      <c r="BS335" s="110"/>
      <c r="BT335" s="110"/>
      <c r="BU335" s="110"/>
      <c r="BV335" s="110"/>
      <c r="BW335" s="110"/>
      <c r="BX335" s="110"/>
      <c r="BY335" s="110"/>
      <c r="BZ335" s="110"/>
      <c r="CA335" s="110"/>
      <c r="CB335" s="110"/>
      <c r="CC335" s="110"/>
      <c r="CD335" s="110"/>
      <c r="CE335" s="110"/>
      <c r="CF335" s="110"/>
      <c r="CG335" s="110"/>
      <c r="CH335" s="110"/>
      <c r="CI335" s="110"/>
      <c r="CJ335" s="110"/>
      <c r="CK335" s="110"/>
      <c r="CL335" s="110"/>
      <c r="CM335" s="110"/>
      <c r="CN335" s="110"/>
      <c r="CO335" s="110"/>
      <c r="CP335" s="110"/>
      <c r="CQ335" s="110"/>
      <c r="CR335" s="110"/>
      <c r="CS335" s="110"/>
      <c r="CT335" s="110"/>
      <c r="CU335" s="110"/>
      <c r="CV335" s="110"/>
      <c r="CW335" s="110"/>
      <c r="CX335" s="110"/>
      <c r="CY335" s="110"/>
      <c r="CZ335" s="110"/>
      <c r="DA335" s="110"/>
      <c r="DB335" s="110"/>
      <c r="DC335" s="110"/>
      <c r="DD335" s="110"/>
      <c r="DE335" s="110"/>
      <c r="DF335" s="110"/>
      <c r="DG335" s="110"/>
      <c r="DH335" s="110"/>
      <c r="DI335" s="110"/>
      <c r="DJ335" s="110"/>
      <c r="DK335" s="110"/>
      <c r="DL335" s="110"/>
      <c r="DM335" s="110"/>
      <c r="DN335" s="110"/>
      <c r="DO335" s="110"/>
      <c r="DP335" s="110"/>
      <c r="DQ335" s="110"/>
      <c r="DR335" s="110"/>
      <c r="DS335" s="110"/>
      <c r="DT335" s="110"/>
      <c r="DU335" s="110"/>
      <c r="DV335" s="110"/>
      <c r="DW335" s="110"/>
      <c r="DX335" s="110"/>
      <c r="DY335" s="110"/>
      <c r="DZ335" s="110"/>
      <c r="EA335" s="110"/>
      <c r="EB335" s="110"/>
      <c r="EC335" s="110"/>
      <c r="ED335" s="110"/>
      <c r="EE335" s="110"/>
      <c r="EF335" s="110"/>
      <c r="EG335" s="110"/>
      <c r="EH335" s="110"/>
      <c r="EI335" s="110"/>
      <c r="EJ335" s="110"/>
      <c r="EK335" s="110"/>
      <c r="EL335" s="110"/>
      <c r="EM335" s="110"/>
      <c r="EN335" s="110"/>
      <c r="EO335" s="110"/>
      <c r="EP335" s="110"/>
      <c r="EQ335" s="110"/>
      <c r="ER335" s="110"/>
      <c r="ES335" s="110"/>
      <c r="ET335" s="110"/>
      <c r="EU335" s="110"/>
      <c r="EV335" s="110"/>
      <c r="EW335" s="110"/>
      <c r="EX335" s="110"/>
      <c r="EY335" s="110"/>
      <c r="EZ335" s="110"/>
      <c r="FA335" s="110"/>
      <c r="FB335" s="110"/>
      <c r="FC335" s="110"/>
      <c r="FD335" s="110"/>
      <c r="FE335" s="110"/>
      <c r="FF335" s="110"/>
      <c r="FG335" s="110"/>
      <c r="FH335" s="110"/>
      <c r="FI335" s="110"/>
      <c r="FJ335" s="110"/>
      <c r="FK335" s="110"/>
      <c r="FL335" s="110"/>
      <c r="FM335" s="110"/>
      <c r="FN335" s="110"/>
      <c r="FO335" s="110"/>
      <c r="FP335" s="110"/>
      <c r="FQ335" s="110"/>
      <c r="FR335" s="110"/>
      <c r="FS335" s="110"/>
      <c r="FT335" s="110"/>
      <c r="FU335" s="110"/>
      <c r="FV335" s="110"/>
      <c r="FW335" s="110"/>
      <c r="FX335" s="110"/>
    </row>
    <row r="336" spans="1:195" x14ac:dyDescent="0.2"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0"/>
      <c r="AD336" s="110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0"/>
      <c r="AP336" s="110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0"/>
      <c r="BB336" s="110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0"/>
      <c r="BN336" s="110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0"/>
      <c r="BZ336" s="110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10"/>
      <c r="CM336" s="110"/>
      <c r="CN336" s="110"/>
      <c r="CO336" s="110"/>
      <c r="CP336" s="110"/>
      <c r="CQ336" s="110"/>
      <c r="CR336" s="110"/>
      <c r="CS336" s="110"/>
      <c r="CT336" s="110"/>
      <c r="CU336" s="110"/>
      <c r="CV336" s="110"/>
      <c r="CW336" s="110"/>
      <c r="CX336" s="110"/>
      <c r="CY336" s="110"/>
      <c r="CZ336" s="110"/>
      <c r="DA336" s="110"/>
      <c r="DB336" s="110"/>
      <c r="DC336" s="110"/>
      <c r="DD336" s="110"/>
      <c r="DE336" s="110"/>
      <c r="DF336" s="110"/>
      <c r="DG336" s="110"/>
      <c r="DH336" s="110"/>
      <c r="DI336" s="110"/>
      <c r="DJ336" s="110"/>
      <c r="DK336" s="110"/>
      <c r="DL336" s="110"/>
      <c r="DM336" s="110"/>
      <c r="DN336" s="110"/>
      <c r="DO336" s="110"/>
      <c r="DP336" s="110"/>
      <c r="DQ336" s="110"/>
      <c r="DR336" s="110"/>
      <c r="DS336" s="110"/>
      <c r="DT336" s="110"/>
      <c r="DU336" s="110"/>
      <c r="DV336" s="110"/>
      <c r="DW336" s="110"/>
      <c r="DX336" s="110"/>
      <c r="DY336" s="110"/>
      <c r="DZ336" s="110"/>
      <c r="EA336" s="110"/>
      <c r="EB336" s="110"/>
      <c r="EC336" s="110"/>
      <c r="ED336" s="110"/>
      <c r="EE336" s="110"/>
      <c r="EF336" s="110"/>
      <c r="EG336" s="110"/>
      <c r="EH336" s="110"/>
      <c r="EI336" s="110"/>
      <c r="EJ336" s="110"/>
      <c r="EK336" s="110"/>
      <c r="EL336" s="110"/>
      <c r="EM336" s="110"/>
      <c r="EN336" s="110"/>
      <c r="EO336" s="110"/>
      <c r="EP336" s="110"/>
      <c r="EQ336" s="110"/>
      <c r="ER336" s="110"/>
      <c r="ES336" s="110"/>
      <c r="ET336" s="110"/>
      <c r="EU336" s="110"/>
      <c r="EV336" s="110"/>
      <c r="EW336" s="110"/>
      <c r="EX336" s="110"/>
      <c r="EY336" s="110"/>
      <c r="EZ336" s="110"/>
      <c r="FA336" s="110"/>
      <c r="FB336" s="110"/>
      <c r="FC336" s="110"/>
      <c r="FD336" s="110"/>
      <c r="FE336" s="110"/>
      <c r="FF336" s="110"/>
      <c r="FG336" s="110"/>
      <c r="FH336" s="110"/>
      <c r="FI336" s="110"/>
      <c r="FJ336" s="110"/>
      <c r="FK336" s="110"/>
      <c r="FL336" s="110"/>
      <c r="FM336" s="110"/>
      <c r="FN336" s="110"/>
      <c r="FO336" s="110"/>
      <c r="FP336" s="110"/>
      <c r="FQ336" s="110"/>
      <c r="FR336" s="110"/>
      <c r="FS336" s="110"/>
      <c r="FT336" s="110"/>
      <c r="FU336" s="110"/>
      <c r="FV336" s="110"/>
      <c r="FW336" s="110"/>
      <c r="FX336" s="110"/>
    </row>
    <row r="339" spans="6:7" x14ac:dyDescent="0.2">
      <c r="F339" s="111"/>
      <c r="G339" s="111"/>
    </row>
    <row r="340" spans="6:7" x14ac:dyDescent="0.2">
      <c r="F340" s="111"/>
      <c r="G340" s="111"/>
    </row>
    <row r="343" spans="6:7" x14ac:dyDescent="0.2">
      <c r="F343" s="111"/>
      <c r="G343" s="111"/>
    </row>
    <row r="344" spans="6:7" x14ac:dyDescent="0.2">
      <c r="F344" s="111"/>
      <c r="G344" s="111"/>
    </row>
    <row r="345" spans="6:7" x14ac:dyDescent="0.2">
      <c r="F345" s="111"/>
      <c r="G345" s="111"/>
    </row>
    <row r="346" spans="6:7" x14ac:dyDescent="0.2">
      <c r="F346" s="111"/>
      <c r="G346" s="111"/>
    </row>
    <row r="347" spans="6:7" x14ac:dyDescent="0.2">
      <c r="F347" s="111"/>
      <c r="G347" s="111"/>
    </row>
    <row r="348" spans="6:7" x14ac:dyDescent="0.2">
      <c r="F348" s="111"/>
      <c r="G348" s="111"/>
    </row>
    <row r="349" spans="6:7" x14ac:dyDescent="0.2">
      <c r="F349" s="111"/>
      <c r="G349" s="111"/>
    </row>
    <row r="350" spans="6:7" x14ac:dyDescent="0.2">
      <c r="F350" s="111"/>
      <c r="G350" s="111"/>
    </row>
    <row r="351" spans="6:7" x14ac:dyDescent="0.2">
      <c r="F351" s="111"/>
      <c r="G351" s="111"/>
    </row>
    <row r="352" spans="6:7" x14ac:dyDescent="0.2">
      <c r="F352" s="111"/>
      <c r="G352" s="111"/>
    </row>
    <row r="353" spans="6:7" x14ac:dyDescent="0.2">
      <c r="F353" s="111"/>
      <c r="G353" s="111"/>
    </row>
    <row r="354" spans="6:7" x14ac:dyDescent="0.2">
      <c r="F354" s="111"/>
      <c r="G354" s="111"/>
    </row>
    <row r="355" spans="6:7" x14ac:dyDescent="0.2">
      <c r="F355" s="111"/>
      <c r="G355" s="111"/>
    </row>
    <row r="356" spans="6:7" x14ac:dyDescent="0.2">
      <c r="F356" s="111"/>
      <c r="G356" s="111"/>
    </row>
    <row r="357" spans="6:7" x14ac:dyDescent="0.2">
      <c r="F357" s="111"/>
      <c r="G357" s="111"/>
    </row>
    <row r="358" spans="6:7" x14ac:dyDescent="0.2">
      <c r="F358" s="111"/>
      <c r="G358" s="111"/>
    </row>
    <row r="359" spans="6:7" x14ac:dyDescent="0.2">
      <c r="F359" s="111"/>
      <c r="G359" s="111"/>
    </row>
    <row r="360" spans="6:7" x14ac:dyDescent="0.2">
      <c r="F360" s="111"/>
      <c r="G360" s="111"/>
    </row>
    <row r="361" spans="6:7" x14ac:dyDescent="0.2">
      <c r="F361" s="111"/>
      <c r="G361" s="111"/>
    </row>
    <row r="362" spans="6:7" x14ac:dyDescent="0.2">
      <c r="F362" s="111"/>
      <c r="G362" s="111"/>
    </row>
    <row r="363" spans="6:7" x14ac:dyDescent="0.2">
      <c r="F363" s="111"/>
      <c r="G363" s="111"/>
    </row>
    <row r="364" spans="6:7" x14ac:dyDescent="0.2">
      <c r="F364" s="111"/>
      <c r="G364" s="111"/>
    </row>
    <row r="365" spans="6:7" x14ac:dyDescent="0.2">
      <c r="F365" s="111"/>
      <c r="G365" s="111"/>
    </row>
    <row r="366" spans="6:7" x14ac:dyDescent="0.2">
      <c r="F366" s="111"/>
      <c r="G366" s="111"/>
    </row>
    <row r="367" spans="6:7" x14ac:dyDescent="0.2">
      <c r="F367" s="111"/>
      <c r="G367" s="111"/>
    </row>
    <row r="368" spans="6:7" x14ac:dyDescent="0.2">
      <c r="F368" s="111"/>
      <c r="G368" s="111"/>
    </row>
    <row r="369" spans="6:7" x14ac:dyDescent="0.2">
      <c r="F369" s="111"/>
      <c r="G369" s="111"/>
    </row>
    <row r="370" spans="6:7" x14ac:dyDescent="0.2">
      <c r="F370" s="111"/>
      <c r="G370" s="111"/>
    </row>
    <row r="371" spans="6:7" x14ac:dyDescent="0.2">
      <c r="F371" s="111"/>
      <c r="G371" s="111"/>
    </row>
    <row r="372" spans="6:7" x14ac:dyDescent="0.2">
      <c r="F372" s="111"/>
      <c r="G372" s="111"/>
    </row>
    <row r="373" spans="6:7" x14ac:dyDescent="0.2">
      <c r="F373" s="111"/>
      <c r="G373" s="111"/>
    </row>
    <row r="374" spans="6:7" x14ac:dyDescent="0.2">
      <c r="F374" s="111"/>
      <c r="G374" s="111"/>
    </row>
    <row r="375" spans="6:7" x14ac:dyDescent="0.2">
      <c r="F375" s="111"/>
      <c r="G375" s="111"/>
    </row>
    <row r="376" spans="6:7" x14ac:dyDescent="0.2">
      <c r="F376" s="111"/>
      <c r="G376" s="111"/>
    </row>
    <row r="377" spans="6:7" x14ac:dyDescent="0.2">
      <c r="F377" s="111"/>
      <c r="G377" s="111"/>
    </row>
    <row r="378" spans="6:7" x14ac:dyDescent="0.2">
      <c r="F378" s="111"/>
      <c r="G378" s="111"/>
    </row>
    <row r="379" spans="6:7" x14ac:dyDescent="0.2">
      <c r="F379" s="111"/>
      <c r="G379" s="111"/>
    </row>
    <row r="380" spans="6:7" x14ac:dyDescent="0.2">
      <c r="F380" s="111"/>
      <c r="G380" s="111"/>
    </row>
    <row r="381" spans="6:7" x14ac:dyDescent="0.2">
      <c r="F381" s="111"/>
      <c r="G381" s="111"/>
    </row>
    <row r="382" spans="6:7" x14ac:dyDescent="0.2">
      <c r="F382" s="111"/>
      <c r="G382" s="111"/>
    </row>
    <row r="383" spans="6:7" x14ac:dyDescent="0.2">
      <c r="F383" s="111"/>
      <c r="G383" s="111"/>
    </row>
    <row r="384" spans="6:7" x14ac:dyDescent="0.2">
      <c r="F384" s="111"/>
      <c r="G384" s="111"/>
    </row>
    <row r="385" spans="6:7" x14ac:dyDescent="0.2">
      <c r="F385" s="111"/>
      <c r="G385" s="111"/>
    </row>
    <row r="386" spans="6:7" x14ac:dyDescent="0.2">
      <c r="F386" s="111"/>
      <c r="G386" s="111"/>
    </row>
    <row r="387" spans="6:7" x14ac:dyDescent="0.2">
      <c r="F387" s="111"/>
      <c r="G387" s="111"/>
    </row>
    <row r="388" spans="6:7" x14ac:dyDescent="0.2">
      <c r="F388" s="111"/>
      <c r="G388" s="111"/>
    </row>
    <row r="389" spans="6:7" x14ac:dyDescent="0.2">
      <c r="F389" s="111"/>
      <c r="G389" s="111"/>
    </row>
    <row r="390" spans="6:7" x14ac:dyDescent="0.2">
      <c r="F390" s="111"/>
      <c r="G390" s="111"/>
    </row>
    <row r="391" spans="6:7" x14ac:dyDescent="0.2">
      <c r="F391" s="111"/>
      <c r="G391" s="111"/>
    </row>
    <row r="392" spans="6:7" x14ac:dyDescent="0.2">
      <c r="F392" s="111"/>
      <c r="G392" s="111"/>
    </row>
    <row r="393" spans="6:7" x14ac:dyDescent="0.2">
      <c r="F393" s="111"/>
      <c r="G393" s="111"/>
    </row>
    <row r="394" spans="6:7" x14ac:dyDescent="0.2">
      <c r="F394" s="111"/>
      <c r="G394" s="111"/>
    </row>
    <row r="395" spans="6:7" x14ac:dyDescent="0.2">
      <c r="F395" s="111"/>
      <c r="G395" s="111"/>
    </row>
    <row r="396" spans="6:7" x14ac:dyDescent="0.2">
      <c r="F396" s="111"/>
      <c r="G396" s="111"/>
    </row>
    <row r="397" spans="6:7" x14ac:dyDescent="0.2">
      <c r="F397" s="111"/>
      <c r="G397" s="111"/>
    </row>
    <row r="398" spans="6:7" x14ac:dyDescent="0.2">
      <c r="F398" s="111"/>
      <c r="G398" s="111"/>
    </row>
    <row r="399" spans="6:7" x14ac:dyDescent="0.2">
      <c r="F399" s="111"/>
      <c r="G399" s="111"/>
    </row>
    <row r="400" spans="6:7" x14ac:dyDescent="0.2">
      <c r="F400" s="111"/>
      <c r="G400" s="111"/>
    </row>
    <row r="401" spans="6:7" x14ac:dyDescent="0.2">
      <c r="F401" s="111"/>
      <c r="G401" s="111"/>
    </row>
    <row r="402" spans="6:7" x14ac:dyDescent="0.2">
      <c r="F402" s="111"/>
      <c r="G402" s="111"/>
    </row>
    <row r="403" spans="6:7" x14ac:dyDescent="0.2">
      <c r="F403" s="111"/>
      <c r="G403" s="111"/>
    </row>
    <row r="404" spans="6:7" x14ac:dyDescent="0.2">
      <c r="F404" s="111"/>
      <c r="G404" s="111"/>
    </row>
    <row r="405" spans="6:7" x14ac:dyDescent="0.2">
      <c r="F405" s="111"/>
      <c r="G405" s="111"/>
    </row>
    <row r="406" spans="6:7" x14ac:dyDescent="0.2">
      <c r="F406" s="111"/>
      <c r="G406" s="111"/>
    </row>
    <row r="407" spans="6:7" x14ac:dyDescent="0.2">
      <c r="F407" s="111"/>
      <c r="G407" s="111"/>
    </row>
    <row r="408" spans="6:7" x14ac:dyDescent="0.2">
      <c r="F408" s="111"/>
      <c r="G408" s="111"/>
    </row>
    <row r="409" spans="6:7" x14ac:dyDescent="0.2">
      <c r="F409" s="111"/>
      <c r="G409" s="111"/>
    </row>
    <row r="410" spans="6:7" x14ac:dyDescent="0.2">
      <c r="F410" s="111"/>
      <c r="G410" s="111"/>
    </row>
    <row r="411" spans="6:7" x14ac:dyDescent="0.2">
      <c r="F411" s="111"/>
      <c r="G411" s="111"/>
    </row>
    <row r="412" spans="6:7" x14ac:dyDescent="0.2">
      <c r="F412" s="111"/>
      <c r="G412" s="111"/>
    </row>
    <row r="413" spans="6:7" x14ac:dyDescent="0.2">
      <c r="F413" s="111"/>
      <c r="G413" s="111"/>
    </row>
    <row r="414" spans="6:7" x14ac:dyDescent="0.2">
      <c r="F414" s="111"/>
      <c r="G414" s="111"/>
    </row>
    <row r="415" spans="6:7" x14ac:dyDescent="0.2">
      <c r="F415" s="111"/>
      <c r="G415" s="111"/>
    </row>
    <row r="416" spans="6:7" x14ac:dyDescent="0.2">
      <c r="F416" s="111"/>
      <c r="G416" s="111"/>
    </row>
    <row r="417" spans="6:7" x14ac:dyDescent="0.2">
      <c r="F417" s="111"/>
      <c r="G417" s="111"/>
    </row>
    <row r="418" spans="6:7" x14ac:dyDescent="0.2">
      <c r="F418" s="111"/>
      <c r="G418" s="111"/>
    </row>
    <row r="419" spans="6:7" x14ac:dyDescent="0.2">
      <c r="F419" s="111"/>
      <c r="G419" s="111"/>
    </row>
    <row r="420" spans="6:7" x14ac:dyDescent="0.2">
      <c r="F420" s="111"/>
      <c r="G420" s="111"/>
    </row>
    <row r="421" spans="6:7" x14ac:dyDescent="0.2">
      <c r="F421" s="111"/>
      <c r="G421" s="111"/>
    </row>
    <row r="422" spans="6:7" x14ac:dyDescent="0.2">
      <c r="F422" s="111"/>
      <c r="G422" s="111"/>
    </row>
    <row r="423" spans="6:7" x14ac:dyDescent="0.2">
      <c r="F423" s="111"/>
      <c r="G423" s="111"/>
    </row>
    <row r="424" spans="6:7" x14ac:dyDescent="0.2">
      <c r="F424" s="111"/>
      <c r="G424" s="111"/>
    </row>
    <row r="425" spans="6:7" x14ac:dyDescent="0.2">
      <c r="F425" s="111"/>
      <c r="G425" s="111"/>
    </row>
    <row r="426" spans="6:7" x14ac:dyDescent="0.2">
      <c r="F426" s="111"/>
      <c r="G426" s="111"/>
    </row>
    <row r="427" spans="6:7" x14ac:dyDescent="0.2">
      <c r="F427" s="111"/>
      <c r="G427" s="111"/>
    </row>
    <row r="428" spans="6:7" x14ac:dyDescent="0.2">
      <c r="F428" s="111"/>
      <c r="G428" s="111"/>
    </row>
  </sheetData>
  <scenarios current="0">
    <scenario name="test2" locked="1" count="1" user="Herrmann_V" comment="Created by Herrmann_V on 11/9/2010">
      <inputCells r="D1" val="40000" numFmtId="180"/>
    </scenario>
  </scenarios>
  <pageMargins left="0.7" right="0.7" top="0.75" bottom="0.75" header="0.3" footer="0.3"/>
  <pageSetup scale="87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6D75F-6023-4B59-B9D6-59DCF06CBF89}">
  <sheetPr transitionEvaluation="1"/>
  <dimension ref="A1:K320"/>
  <sheetViews>
    <sheetView defaultGridColor="0" colorId="22" zoomScaleNormal="100" workbookViewId="0"/>
  </sheetViews>
  <sheetFormatPr defaultColWidth="9.88671875" defaultRowHeight="15" x14ac:dyDescent="0.2"/>
  <cols>
    <col min="1" max="1" width="14" style="7" bestFit="1" customWidth="1"/>
    <col min="2" max="2" width="58.6640625" style="7" customWidth="1"/>
    <col min="3" max="4" width="16.44140625" style="7" bestFit="1" customWidth="1"/>
    <col min="5" max="5" width="8.44140625" style="6" bestFit="1" customWidth="1"/>
    <col min="6" max="6" width="9.88671875" style="7"/>
    <col min="7" max="7" width="44.44140625" style="7" customWidth="1"/>
    <col min="8" max="8" width="14.109375" style="7" customWidth="1"/>
    <col min="9" max="9" width="14.109375" style="7" bestFit="1" customWidth="1"/>
    <col min="10" max="11" width="13.44140625" style="7" customWidth="1"/>
    <col min="12" max="16384" width="9.88671875" style="7"/>
  </cols>
  <sheetData>
    <row r="1" spans="1:11" x14ac:dyDescent="0.2">
      <c r="B1" s="7" t="s">
        <v>2</v>
      </c>
      <c r="C1" s="66" t="s">
        <v>908</v>
      </c>
      <c r="D1" s="66" t="s">
        <v>909</v>
      </c>
      <c r="F1" s="112">
        <f>D8/C8</f>
        <v>1</v>
      </c>
      <c r="G1" s="113" t="s">
        <v>910</v>
      </c>
      <c r="H1" s="114"/>
      <c r="I1" s="114"/>
      <c r="J1" s="114"/>
      <c r="K1" s="114"/>
    </row>
    <row r="2" spans="1:11" ht="15.75" x14ac:dyDescent="0.25">
      <c r="B2" s="44" t="s">
        <v>985</v>
      </c>
      <c r="C2" s="115" t="s">
        <v>911</v>
      </c>
      <c r="D2" s="115" t="s">
        <v>911</v>
      </c>
      <c r="F2" s="112">
        <f>C12*$F$1</f>
        <v>163</v>
      </c>
      <c r="G2" s="113" t="s">
        <v>912</v>
      </c>
      <c r="H2" s="114"/>
      <c r="I2" s="114"/>
      <c r="J2" s="114"/>
      <c r="K2" s="114"/>
    </row>
    <row r="3" spans="1:11" x14ac:dyDescent="0.2">
      <c r="F3" s="112">
        <f>C13*$F$1</f>
        <v>328</v>
      </c>
      <c r="G3" s="113" t="s">
        <v>913</v>
      </c>
      <c r="H3" s="114"/>
      <c r="I3" s="114"/>
      <c r="J3" s="114"/>
      <c r="K3" s="114"/>
    </row>
    <row r="4" spans="1:11" x14ac:dyDescent="0.2">
      <c r="A4" s="6" t="s">
        <v>429</v>
      </c>
      <c r="B4" s="7" t="s">
        <v>430</v>
      </c>
      <c r="C4" s="17">
        <v>743</v>
      </c>
      <c r="D4" s="17">
        <f>C4</f>
        <v>743</v>
      </c>
      <c r="E4" s="116" t="s">
        <v>914</v>
      </c>
      <c r="F4" s="112">
        <f>C15*$F$1</f>
        <v>328</v>
      </c>
      <c r="G4" s="114"/>
      <c r="H4" s="114"/>
      <c r="I4" s="114"/>
      <c r="J4" s="114"/>
      <c r="K4" s="114"/>
    </row>
    <row r="5" spans="1:11" x14ac:dyDescent="0.2">
      <c r="A5" s="6" t="s">
        <v>431</v>
      </c>
      <c r="B5" s="7" t="s">
        <v>432</v>
      </c>
      <c r="C5" s="19">
        <v>10</v>
      </c>
      <c r="D5" s="17">
        <f>C5</f>
        <v>10</v>
      </c>
      <c r="E5" s="116" t="s">
        <v>914</v>
      </c>
      <c r="F5" s="112">
        <f>C16*$F$1</f>
        <v>753</v>
      </c>
      <c r="G5" s="114"/>
      <c r="H5" s="117" t="s">
        <v>908</v>
      </c>
      <c r="I5" s="117" t="s">
        <v>909</v>
      </c>
      <c r="J5" s="117"/>
      <c r="K5" s="117"/>
    </row>
    <row r="6" spans="1:11" x14ac:dyDescent="0.2">
      <c r="A6" s="6" t="s">
        <v>433</v>
      </c>
      <c r="B6" s="7" t="s">
        <v>434</v>
      </c>
      <c r="C6" s="19">
        <v>0</v>
      </c>
      <c r="D6" s="17">
        <f>C6</f>
        <v>0</v>
      </c>
      <c r="E6" s="116" t="s">
        <v>914</v>
      </c>
      <c r="F6" s="112">
        <f>D8*0.99</f>
        <v>747.94500000000005</v>
      </c>
      <c r="G6" s="113" t="str">
        <f>B2</f>
        <v>DISTRICT: JULESBURG RE-1</v>
      </c>
      <c r="H6" s="118" t="s">
        <v>911</v>
      </c>
      <c r="I6" s="118" t="s">
        <v>911</v>
      </c>
      <c r="J6" s="117"/>
      <c r="K6" s="117"/>
    </row>
    <row r="7" spans="1:11" x14ac:dyDescent="0.2">
      <c r="A7" s="21" t="s">
        <v>435</v>
      </c>
      <c r="B7" s="18" t="s">
        <v>436</v>
      </c>
      <c r="C7" s="22">
        <v>2.5</v>
      </c>
      <c r="D7" s="17">
        <f>C7</f>
        <v>2.5</v>
      </c>
      <c r="E7" s="116" t="s">
        <v>914</v>
      </c>
      <c r="F7" s="114"/>
      <c r="G7" s="114"/>
      <c r="H7" s="114"/>
      <c r="I7" s="114"/>
      <c r="J7" s="114"/>
      <c r="K7" s="114"/>
    </row>
    <row r="8" spans="1:11" x14ac:dyDescent="0.2">
      <c r="A8" s="6" t="s">
        <v>437</v>
      </c>
      <c r="B8" s="7" t="s">
        <v>438</v>
      </c>
      <c r="C8" s="23">
        <v>755.5</v>
      </c>
      <c r="D8" s="23">
        <f>D4+D5+D7</f>
        <v>755.5</v>
      </c>
      <c r="E8" s="116" t="s">
        <v>914</v>
      </c>
      <c r="F8" s="119" t="s">
        <v>552</v>
      </c>
      <c r="G8" s="114" t="s">
        <v>915</v>
      </c>
      <c r="H8" s="120">
        <f>C81</f>
        <v>210.5</v>
      </c>
      <c r="I8" s="120">
        <f>D81</f>
        <v>210.5</v>
      </c>
      <c r="J8" s="120"/>
      <c r="K8" s="120"/>
    </row>
    <row r="9" spans="1:11" x14ac:dyDescent="0.2">
      <c r="A9" s="6" t="s">
        <v>439</v>
      </c>
      <c r="B9" s="7" t="s">
        <v>440</v>
      </c>
      <c r="C9" s="22">
        <v>545</v>
      </c>
      <c r="D9" s="17">
        <f>C9</f>
        <v>545</v>
      </c>
      <c r="E9" s="116" t="s">
        <v>914</v>
      </c>
      <c r="F9" s="119" t="s">
        <v>554</v>
      </c>
      <c r="G9" s="114" t="s">
        <v>916</v>
      </c>
      <c r="H9" s="120">
        <f t="shared" ref="H9:I12" si="0">C82</f>
        <v>225</v>
      </c>
      <c r="I9" s="120">
        <f t="shared" si="0"/>
        <v>225</v>
      </c>
      <c r="J9" s="120"/>
      <c r="K9" s="120"/>
    </row>
    <row r="10" spans="1:11" x14ac:dyDescent="0.2">
      <c r="A10" s="6" t="s">
        <v>441</v>
      </c>
      <c r="B10" s="7" t="s">
        <v>442</v>
      </c>
      <c r="C10" s="25">
        <v>0</v>
      </c>
      <c r="D10" s="26">
        <f>C10</f>
        <v>0</v>
      </c>
      <c r="F10" s="119" t="s">
        <v>556</v>
      </c>
      <c r="G10" s="114" t="s">
        <v>917</v>
      </c>
      <c r="H10" s="120">
        <f t="shared" si="0"/>
        <v>260</v>
      </c>
      <c r="I10" s="120">
        <f t="shared" si="0"/>
        <v>260</v>
      </c>
      <c r="J10" s="120"/>
      <c r="K10" s="120"/>
    </row>
    <row r="11" spans="1:11" x14ac:dyDescent="0.2">
      <c r="A11" s="6" t="s">
        <v>443</v>
      </c>
      <c r="B11" s="7" t="s">
        <v>444</v>
      </c>
      <c r="C11" s="18">
        <v>210.5</v>
      </c>
      <c r="D11" s="18">
        <f>D8-D9-D10</f>
        <v>210.5</v>
      </c>
      <c r="E11" s="116" t="s">
        <v>914</v>
      </c>
      <c r="F11" s="119" t="s">
        <v>558</v>
      </c>
      <c r="G11" s="114" t="s">
        <v>918</v>
      </c>
      <c r="H11" s="120">
        <f t="shared" si="0"/>
        <v>254</v>
      </c>
      <c r="I11" s="120">
        <f t="shared" si="0"/>
        <v>254</v>
      </c>
      <c r="J11" s="120"/>
      <c r="K11" s="120"/>
    </row>
    <row r="12" spans="1:11" x14ac:dyDescent="0.2">
      <c r="A12" s="6" t="s">
        <v>445</v>
      </c>
      <c r="B12" s="18" t="s">
        <v>446</v>
      </c>
      <c r="C12" s="28">
        <v>163</v>
      </c>
      <c r="D12" s="17">
        <f>C12</f>
        <v>163</v>
      </c>
      <c r="E12" s="116" t="s">
        <v>914</v>
      </c>
      <c r="F12" s="119" t="s">
        <v>560</v>
      </c>
      <c r="G12" s="114" t="s">
        <v>919</v>
      </c>
      <c r="H12" s="121">
        <f t="shared" si="0"/>
        <v>246.5</v>
      </c>
      <c r="I12" s="121">
        <f t="shared" si="0"/>
        <v>246.5</v>
      </c>
      <c r="J12" s="120"/>
      <c r="K12" s="120"/>
    </row>
    <row r="13" spans="1:11" x14ac:dyDescent="0.2">
      <c r="A13" s="21" t="s">
        <v>447</v>
      </c>
      <c r="B13" s="18" t="s">
        <v>448</v>
      </c>
      <c r="C13" s="29">
        <v>328</v>
      </c>
      <c r="D13" s="17">
        <f>C13</f>
        <v>328</v>
      </c>
      <c r="F13" s="119" t="s">
        <v>562</v>
      </c>
      <c r="G13" s="113" t="s">
        <v>920</v>
      </c>
      <c r="H13" s="122">
        <f>C86</f>
        <v>239.2</v>
      </c>
      <c r="I13" s="122">
        <f>D86</f>
        <v>239.2</v>
      </c>
      <c r="J13" s="122"/>
      <c r="K13" s="122"/>
    </row>
    <row r="14" spans="1:11" x14ac:dyDescent="0.2">
      <c r="A14" s="21" t="s">
        <v>449</v>
      </c>
      <c r="B14" s="7" t="s">
        <v>450</v>
      </c>
      <c r="C14" s="32">
        <v>0.38669999999999999</v>
      </c>
      <c r="D14" s="33">
        <f t="shared" ref="D14:D30" si="1">C14</f>
        <v>0.38669999999999999</v>
      </c>
      <c r="E14" s="116" t="s">
        <v>914</v>
      </c>
      <c r="F14" s="119" t="s">
        <v>566</v>
      </c>
      <c r="G14" s="114" t="s">
        <v>567</v>
      </c>
      <c r="H14" s="120">
        <f t="shared" ref="H14:I16" si="2">C89</f>
        <v>0</v>
      </c>
      <c r="I14" s="120">
        <f t="shared" si="2"/>
        <v>0</v>
      </c>
      <c r="J14" s="120"/>
      <c r="K14" s="120"/>
    </row>
    <row r="15" spans="1:11" x14ac:dyDescent="0.2">
      <c r="A15" s="6" t="s">
        <v>451</v>
      </c>
      <c r="B15" s="18" t="s">
        <v>452</v>
      </c>
      <c r="C15" s="28">
        <v>328</v>
      </c>
      <c r="D15" s="17">
        <f>C15</f>
        <v>328</v>
      </c>
      <c r="E15" s="116" t="s">
        <v>914</v>
      </c>
      <c r="F15" s="119" t="s">
        <v>568</v>
      </c>
      <c r="G15" s="114" t="s">
        <v>921</v>
      </c>
      <c r="H15" s="120">
        <f t="shared" si="2"/>
        <v>5</v>
      </c>
      <c r="I15" s="120">
        <f t="shared" si="2"/>
        <v>5</v>
      </c>
      <c r="J15" s="120"/>
      <c r="K15" s="120"/>
    </row>
    <row r="16" spans="1:11" x14ac:dyDescent="0.2">
      <c r="A16" s="6" t="s">
        <v>453</v>
      </c>
      <c r="B16" s="18" t="s">
        <v>454</v>
      </c>
      <c r="C16" s="34">
        <v>753</v>
      </c>
      <c r="D16" s="17">
        <f>C16</f>
        <v>753</v>
      </c>
      <c r="E16" s="116" t="s">
        <v>914</v>
      </c>
      <c r="F16" s="119" t="s">
        <v>572</v>
      </c>
      <c r="G16" s="114" t="s">
        <v>922</v>
      </c>
      <c r="H16" s="121">
        <f t="shared" si="2"/>
        <v>0</v>
      </c>
      <c r="I16" s="121">
        <f t="shared" si="2"/>
        <v>0</v>
      </c>
      <c r="J16" s="120"/>
      <c r="K16" s="120"/>
    </row>
    <row r="17" spans="1:11" x14ac:dyDescent="0.2">
      <c r="A17" s="21" t="s">
        <v>455</v>
      </c>
      <c r="B17" s="7" t="s">
        <v>456</v>
      </c>
      <c r="C17" s="18">
        <v>0</v>
      </c>
      <c r="D17" s="18">
        <f t="shared" si="1"/>
        <v>0</v>
      </c>
      <c r="E17" s="116" t="s">
        <v>914</v>
      </c>
      <c r="F17" s="119" t="s">
        <v>576</v>
      </c>
      <c r="G17" s="113" t="s">
        <v>923</v>
      </c>
      <c r="H17" s="122">
        <f>C94</f>
        <v>244.2</v>
      </c>
      <c r="I17" s="122">
        <f>D94</f>
        <v>244.2</v>
      </c>
      <c r="J17" s="122"/>
      <c r="K17" s="122"/>
    </row>
    <row r="18" spans="1:11" x14ac:dyDescent="0.2">
      <c r="A18" s="21" t="s">
        <v>457</v>
      </c>
      <c r="B18" s="7" t="s">
        <v>458</v>
      </c>
      <c r="C18" s="29">
        <v>1032.2</v>
      </c>
      <c r="D18" s="18">
        <f t="shared" si="1"/>
        <v>1032.2</v>
      </c>
      <c r="E18" s="116" t="s">
        <v>914</v>
      </c>
      <c r="F18" s="119" t="s">
        <v>924</v>
      </c>
      <c r="G18" s="114" t="s">
        <v>925</v>
      </c>
      <c r="H18" s="123">
        <f t="shared" ref="H18:I20" si="3">C95</f>
        <v>0</v>
      </c>
      <c r="I18" s="123">
        <f t="shared" si="3"/>
        <v>0</v>
      </c>
      <c r="J18" s="120"/>
      <c r="K18" s="120"/>
    </row>
    <row r="19" spans="1:11" x14ac:dyDescent="0.2">
      <c r="A19" s="6" t="s">
        <v>459</v>
      </c>
      <c r="B19" s="7" t="s">
        <v>460</v>
      </c>
      <c r="C19" s="18">
        <v>225</v>
      </c>
      <c r="D19" s="18">
        <f t="shared" si="1"/>
        <v>225</v>
      </c>
      <c r="E19" s="116" t="s">
        <v>914</v>
      </c>
      <c r="F19" s="119" t="s">
        <v>578</v>
      </c>
      <c r="G19" s="114" t="s">
        <v>926</v>
      </c>
      <c r="H19" s="123">
        <f t="shared" si="3"/>
        <v>0</v>
      </c>
      <c r="I19" s="123">
        <f t="shared" si="3"/>
        <v>0</v>
      </c>
      <c r="J19" s="120"/>
      <c r="K19" s="120"/>
    </row>
    <row r="20" spans="1:11" x14ac:dyDescent="0.2">
      <c r="A20" s="6" t="s">
        <v>461</v>
      </c>
      <c r="B20" s="7" t="s">
        <v>462</v>
      </c>
      <c r="C20" s="18">
        <v>260</v>
      </c>
      <c r="D20" s="18">
        <f t="shared" si="1"/>
        <v>260</v>
      </c>
      <c r="E20" s="116" t="s">
        <v>914</v>
      </c>
      <c r="F20" s="119" t="s">
        <v>582</v>
      </c>
      <c r="G20" s="114" t="s">
        <v>927</v>
      </c>
      <c r="H20" s="123">
        <f t="shared" si="3"/>
        <v>545</v>
      </c>
      <c r="I20" s="123">
        <f t="shared" si="3"/>
        <v>545</v>
      </c>
      <c r="J20" s="120"/>
      <c r="K20" s="120"/>
    </row>
    <row r="21" spans="1:11" x14ac:dyDescent="0.2">
      <c r="A21" s="6" t="s">
        <v>463</v>
      </c>
      <c r="B21" s="7" t="s">
        <v>464</v>
      </c>
      <c r="C21" s="18">
        <v>254</v>
      </c>
      <c r="D21" s="18">
        <f t="shared" si="1"/>
        <v>254</v>
      </c>
      <c r="E21" s="116" t="s">
        <v>914</v>
      </c>
      <c r="F21" s="119" t="s">
        <v>586</v>
      </c>
      <c r="G21" s="113" t="s">
        <v>928</v>
      </c>
      <c r="H21" s="123">
        <f t="shared" ref="H21:I23" si="4">C99</f>
        <v>789.2</v>
      </c>
      <c r="I21" s="123">
        <f t="shared" si="4"/>
        <v>789.2</v>
      </c>
      <c r="J21" s="120"/>
      <c r="K21" s="120"/>
    </row>
    <row r="22" spans="1:11" x14ac:dyDescent="0.2">
      <c r="A22" s="6" t="s">
        <v>465</v>
      </c>
      <c r="B22" s="7" t="s">
        <v>466</v>
      </c>
      <c r="C22" s="18">
        <v>246.5</v>
      </c>
      <c r="D22" s="18">
        <f t="shared" si="1"/>
        <v>246.5</v>
      </c>
      <c r="E22" s="116" t="s">
        <v>914</v>
      </c>
      <c r="F22" s="119" t="s">
        <v>588</v>
      </c>
      <c r="G22" s="113" t="s">
        <v>929</v>
      </c>
      <c r="H22" s="123">
        <f t="shared" si="4"/>
        <v>789.2</v>
      </c>
      <c r="I22" s="123">
        <f t="shared" si="4"/>
        <v>789.2</v>
      </c>
      <c r="J22" s="120"/>
      <c r="K22" s="120"/>
    </row>
    <row r="23" spans="1:11" x14ac:dyDescent="0.2">
      <c r="A23" s="21" t="s">
        <v>467</v>
      </c>
      <c r="B23" s="7" t="s">
        <v>468</v>
      </c>
      <c r="C23" s="18">
        <v>0</v>
      </c>
      <c r="D23" s="18">
        <f t="shared" si="1"/>
        <v>0</v>
      </c>
      <c r="E23" s="116" t="s">
        <v>914</v>
      </c>
      <c r="F23" s="124" t="s">
        <v>590</v>
      </c>
      <c r="G23" s="125" t="s">
        <v>930</v>
      </c>
      <c r="H23" s="126">
        <f t="shared" si="4"/>
        <v>0</v>
      </c>
      <c r="I23" s="126">
        <f t="shared" si="4"/>
        <v>0</v>
      </c>
      <c r="J23" s="122"/>
      <c r="K23" s="122"/>
    </row>
    <row r="24" spans="1:11" x14ac:dyDescent="0.2">
      <c r="A24" s="6" t="s">
        <v>469</v>
      </c>
      <c r="B24" s="7" t="s">
        <v>470</v>
      </c>
      <c r="C24" s="36">
        <v>5</v>
      </c>
      <c r="D24" s="18">
        <f t="shared" si="1"/>
        <v>5</v>
      </c>
      <c r="E24" s="116" t="s">
        <v>914</v>
      </c>
      <c r="F24" s="114"/>
      <c r="G24" s="114"/>
      <c r="H24" s="127"/>
      <c r="I24" s="127"/>
      <c r="J24" s="127"/>
      <c r="K24" s="127"/>
    </row>
    <row r="25" spans="1:11" x14ac:dyDescent="0.2">
      <c r="A25" s="6" t="s">
        <v>471</v>
      </c>
      <c r="B25" s="7" t="s">
        <v>472</v>
      </c>
      <c r="C25" s="26">
        <v>12</v>
      </c>
      <c r="D25" s="18">
        <f t="shared" si="1"/>
        <v>12</v>
      </c>
      <c r="E25" s="116" t="s">
        <v>914</v>
      </c>
      <c r="F25" s="114" t="s">
        <v>931</v>
      </c>
      <c r="G25" s="114" t="s">
        <v>932</v>
      </c>
      <c r="H25" s="120">
        <f t="shared" ref="H25:I27" si="5">C131</f>
        <v>374.24099999999999</v>
      </c>
      <c r="I25" s="120">
        <f t="shared" si="5"/>
        <v>374.24099999999999</v>
      </c>
      <c r="J25" s="120"/>
      <c r="K25" s="120"/>
    </row>
    <row r="26" spans="1:11" x14ac:dyDescent="0.2">
      <c r="A26" s="6" t="s">
        <v>473</v>
      </c>
      <c r="B26" s="7" t="s">
        <v>474</v>
      </c>
      <c r="C26" s="38">
        <v>0</v>
      </c>
      <c r="D26" s="17">
        <f>C26</f>
        <v>0</v>
      </c>
      <c r="E26" s="116" t="s">
        <v>914</v>
      </c>
      <c r="F26" s="114" t="s">
        <v>933</v>
      </c>
      <c r="G26" s="114" t="s">
        <v>934</v>
      </c>
      <c r="H26" s="120">
        <f t="shared" si="5"/>
        <v>328</v>
      </c>
      <c r="I26" s="120">
        <f t="shared" si="5"/>
        <v>328</v>
      </c>
      <c r="J26" s="120"/>
      <c r="K26" s="120"/>
    </row>
    <row r="27" spans="1:11" x14ac:dyDescent="0.2">
      <c r="A27" s="6" t="s">
        <v>475</v>
      </c>
      <c r="B27" s="7" t="s">
        <v>476</v>
      </c>
      <c r="C27" s="41">
        <v>0</v>
      </c>
      <c r="D27" s="17">
        <f>C27</f>
        <v>0</v>
      </c>
      <c r="E27" s="116" t="s">
        <v>914</v>
      </c>
      <c r="F27" s="124" t="s">
        <v>935</v>
      </c>
      <c r="G27" s="125" t="s">
        <v>936</v>
      </c>
      <c r="H27" s="128">
        <f t="shared" si="5"/>
        <v>374.2</v>
      </c>
      <c r="I27" s="128">
        <f t="shared" si="5"/>
        <v>374.2</v>
      </c>
      <c r="J27" s="123"/>
      <c r="K27" s="123"/>
    </row>
    <row r="28" spans="1:11" x14ac:dyDescent="0.2">
      <c r="A28" s="6" t="s">
        <v>477</v>
      </c>
      <c r="B28" s="7" t="s">
        <v>478</v>
      </c>
      <c r="C28" s="41">
        <v>0</v>
      </c>
      <c r="D28" s="18">
        <f t="shared" si="1"/>
        <v>0</v>
      </c>
      <c r="E28" s="116" t="s">
        <v>914</v>
      </c>
      <c r="F28" s="114"/>
      <c r="G28" s="113"/>
      <c r="H28" s="123"/>
      <c r="I28" s="123"/>
      <c r="J28" s="114"/>
      <c r="K28" s="114"/>
    </row>
    <row r="29" spans="1:11" x14ac:dyDescent="0.2">
      <c r="A29" s="6" t="s">
        <v>479</v>
      </c>
      <c r="B29" s="7" t="s">
        <v>480</v>
      </c>
      <c r="C29" s="23">
        <v>0</v>
      </c>
      <c r="D29" s="18">
        <f t="shared" si="1"/>
        <v>0</v>
      </c>
      <c r="F29" s="114" t="s">
        <v>679</v>
      </c>
      <c r="G29" s="114" t="s">
        <v>937</v>
      </c>
      <c r="H29" s="120">
        <f t="shared" ref="H29:I31" si="6">C162</f>
        <v>12</v>
      </c>
      <c r="I29" s="120">
        <f t="shared" si="6"/>
        <v>12</v>
      </c>
      <c r="J29" s="127"/>
      <c r="K29" s="127"/>
    </row>
    <row r="30" spans="1:11" x14ac:dyDescent="0.2">
      <c r="A30" s="6" t="s">
        <v>481</v>
      </c>
      <c r="B30" s="7" t="s">
        <v>482</v>
      </c>
      <c r="C30" s="18">
        <v>0</v>
      </c>
      <c r="D30" s="18">
        <f t="shared" si="1"/>
        <v>0</v>
      </c>
      <c r="F30" s="114" t="s">
        <v>681</v>
      </c>
      <c r="G30" s="114" t="s">
        <v>938</v>
      </c>
      <c r="H30" s="129">
        <f t="shared" si="6"/>
        <v>9276.7461002735381</v>
      </c>
      <c r="I30" s="129">
        <f t="shared" si="6"/>
        <v>9276.7461002735381</v>
      </c>
      <c r="J30" s="127"/>
      <c r="K30" s="127"/>
    </row>
    <row r="31" spans="1:11" x14ac:dyDescent="0.2">
      <c r="A31" s="6" t="s">
        <v>483</v>
      </c>
      <c r="B31" s="7" t="s">
        <v>484</v>
      </c>
      <c r="C31" s="18">
        <v>0</v>
      </c>
      <c r="D31" s="17">
        <f>C31</f>
        <v>0</v>
      </c>
      <c r="F31" s="124" t="s">
        <v>683</v>
      </c>
      <c r="G31" s="124" t="s">
        <v>939</v>
      </c>
      <c r="H31" s="128">
        <f t="shared" si="6"/>
        <v>742.1396880218831</v>
      </c>
      <c r="I31" s="128">
        <f t="shared" si="6"/>
        <v>742.1396880218831</v>
      </c>
      <c r="J31" s="127"/>
      <c r="K31" s="127"/>
    </row>
    <row r="32" spans="1:11" x14ac:dyDescent="0.2">
      <c r="A32" s="6"/>
      <c r="C32" s="29"/>
      <c r="D32" s="29"/>
      <c r="F32" s="114"/>
      <c r="G32" s="114"/>
      <c r="H32" s="123"/>
      <c r="I32" s="123"/>
      <c r="J32" s="127"/>
      <c r="K32" s="127"/>
    </row>
    <row r="33" spans="1:11" ht="15.75" x14ac:dyDescent="0.25">
      <c r="A33" s="43"/>
      <c r="B33" s="44" t="s">
        <v>485</v>
      </c>
      <c r="C33" s="45"/>
      <c r="F33" s="114" t="s">
        <v>940</v>
      </c>
      <c r="G33" s="114" t="s">
        <v>941</v>
      </c>
      <c r="H33" s="123">
        <f>C208</f>
        <v>2265381.4</v>
      </c>
      <c r="I33" s="123">
        <f>D208</f>
        <v>2265381.4</v>
      </c>
      <c r="J33" s="127"/>
      <c r="K33" s="127"/>
    </row>
    <row r="34" spans="1:11" x14ac:dyDescent="0.2">
      <c r="A34" s="6" t="s">
        <v>486</v>
      </c>
      <c r="B34" s="7" t="s">
        <v>487</v>
      </c>
      <c r="C34" s="7">
        <v>7225.28</v>
      </c>
      <c r="D34" s="7">
        <f t="shared" ref="D34:D39" si="7">C34</f>
        <v>7225.28</v>
      </c>
      <c r="F34" s="114" t="s">
        <v>942</v>
      </c>
      <c r="G34" s="114" t="s">
        <v>943</v>
      </c>
      <c r="H34" s="127">
        <f t="shared" ref="H34:I39" si="8">C209</f>
        <v>442049.02</v>
      </c>
      <c r="I34" s="127">
        <f t="shared" si="8"/>
        <v>442049.02</v>
      </c>
      <c r="J34" s="127"/>
      <c r="K34" s="127"/>
    </row>
    <row r="35" spans="1:11" x14ac:dyDescent="0.2">
      <c r="A35" s="6" t="s">
        <v>488</v>
      </c>
      <c r="B35" s="7" t="s">
        <v>489</v>
      </c>
      <c r="C35" s="45">
        <v>9065.34</v>
      </c>
      <c r="D35" s="7">
        <f t="shared" si="7"/>
        <v>9065.34</v>
      </c>
      <c r="F35" s="114" t="s">
        <v>944</v>
      </c>
      <c r="G35" s="114" t="s">
        <v>780</v>
      </c>
      <c r="H35" s="127">
        <f t="shared" si="8"/>
        <v>2707430.42</v>
      </c>
      <c r="I35" s="127">
        <f t="shared" si="8"/>
        <v>2707430.42</v>
      </c>
      <c r="J35" s="127"/>
      <c r="K35" s="127"/>
    </row>
    <row r="36" spans="1:11" x14ac:dyDescent="0.2">
      <c r="A36" s="6" t="s">
        <v>490</v>
      </c>
      <c r="B36" s="7" t="s">
        <v>491</v>
      </c>
      <c r="C36" s="45">
        <v>8712</v>
      </c>
      <c r="D36" s="7">
        <f t="shared" si="7"/>
        <v>8712</v>
      </c>
      <c r="F36" s="114" t="s">
        <v>945</v>
      </c>
      <c r="G36" s="114" t="s">
        <v>946</v>
      </c>
      <c r="H36" s="127">
        <f t="shared" si="8"/>
        <v>8905.6762562625972</v>
      </c>
      <c r="I36" s="127">
        <f t="shared" si="8"/>
        <v>8905.6762562625972</v>
      </c>
      <c r="J36" s="127"/>
      <c r="K36" s="127"/>
    </row>
    <row r="37" spans="1:11" x14ac:dyDescent="0.2">
      <c r="A37" s="6" t="s">
        <v>492</v>
      </c>
      <c r="B37" s="7" t="s">
        <v>493</v>
      </c>
      <c r="C37" s="46">
        <v>1.1160000000000001</v>
      </c>
      <c r="D37" s="84">
        <f t="shared" si="7"/>
        <v>1.1160000000000001</v>
      </c>
      <c r="F37" s="114" t="s">
        <v>947</v>
      </c>
      <c r="G37" s="114" t="s">
        <v>948</v>
      </c>
      <c r="H37" s="127">
        <f t="shared" si="8"/>
        <v>4748040</v>
      </c>
      <c r="I37" s="127">
        <f t="shared" si="8"/>
        <v>4748040</v>
      </c>
      <c r="J37" s="127"/>
      <c r="K37" s="127"/>
    </row>
    <row r="38" spans="1:11" ht="15.75" customHeight="1" x14ac:dyDescent="0.2">
      <c r="A38" s="6" t="s">
        <v>494</v>
      </c>
      <c r="B38" s="7" t="s">
        <v>495</v>
      </c>
      <c r="C38" s="48">
        <v>0.12</v>
      </c>
      <c r="D38" s="84">
        <f t="shared" si="7"/>
        <v>0.12</v>
      </c>
      <c r="F38" s="114" t="s">
        <v>949</v>
      </c>
      <c r="G38" s="114" t="s">
        <v>950</v>
      </c>
      <c r="H38" s="127">
        <f t="shared" si="8"/>
        <v>7464376.0962562626</v>
      </c>
      <c r="I38" s="127">
        <f t="shared" si="8"/>
        <v>7464376.0962562626</v>
      </c>
      <c r="J38" s="113"/>
      <c r="K38" s="113"/>
    </row>
    <row r="39" spans="1:11" x14ac:dyDescent="0.2">
      <c r="A39" s="6" t="s">
        <v>496</v>
      </c>
      <c r="B39" s="7" t="s">
        <v>497</v>
      </c>
      <c r="C39" s="7">
        <v>0</v>
      </c>
      <c r="D39" s="7">
        <f t="shared" si="7"/>
        <v>0</v>
      </c>
      <c r="F39" s="114" t="s">
        <v>951</v>
      </c>
      <c r="G39" s="114" t="s">
        <v>952</v>
      </c>
      <c r="H39" s="127">
        <f t="shared" si="8"/>
        <v>6961796.0300000003</v>
      </c>
      <c r="I39" s="127">
        <f t="shared" si="8"/>
        <v>6961796.0300000003</v>
      </c>
      <c r="J39" s="130"/>
      <c r="K39" s="130"/>
    </row>
    <row r="40" spans="1:11" x14ac:dyDescent="0.2">
      <c r="C40" s="48"/>
      <c r="D40" s="48"/>
      <c r="F40" s="114" t="s">
        <v>953</v>
      </c>
      <c r="G40" s="114" t="s">
        <v>954</v>
      </c>
      <c r="H40" s="127">
        <f>C222</f>
        <v>7323999.29</v>
      </c>
      <c r="I40" s="127">
        <f>D222</f>
        <v>7323999.29</v>
      </c>
      <c r="J40" s="97"/>
      <c r="K40" s="97"/>
    </row>
    <row r="41" spans="1:11" ht="15.75" x14ac:dyDescent="0.25">
      <c r="B41" s="44" t="s">
        <v>498</v>
      </c>
      <c r="F41" s="114" t="s">
        <v>955</v>
      </c>
      <c r="G41" s="114" t="s">
        <v>743</v>
      </c>
      <c r="H41" s="127">
        <f>C223</f>
        <v>7323999.29</v>
      </c>
      <c r="I41" s="127">
        <f>D223</f>
        <v>7323999.29</v>
      </c>
      <c r="J41" s="131"/>
      <c r="K41" s="131"/>
    </row>
    <row r="42" spans="1:11" x14ac:dyDescent="0.2">
      <c r="A42" s="54" t="s">
        <v>499</v>
      </c>
      <c r="B42" s="51" t="s">
        <v>500</v>
      </c>
      <c r="C42" s="55">
        <v>111351.11</v>
      </c>
      <c r="D42" s="56">
        <f>C42</f>
        <v>111351.11</v>
      </c>
      <c r="F42" s="114" t="s">
        <v>956</v>
      </c>
      <c r="G42" s="114" t="s">
        <v>957</v>
      </c>
      <c r="H42" s="127">
        <f>C244</f>
        <v>64432.26</v>
      </c>
      <c r="I42" s="127">
        <f>D244</f>
        <v>64432.26</v>
      </c>
      <c r="J42" s="127"/>
      <c r="K42" s="127"/>
    </row>
    <row r="43" spans="1:11" x14ac:dyDescent="0.2">
      <c r="A43" s="6" t="s">
        <v>501</v>
      </c>
      <c r="B43" s="7" t="s">
        <v>502</v>
      </c>
      <c r="C43" s="58">
        <v>32224220</v>
      </c>
      <c r="D43" s="56">
        <f>C43</f>
        <v>32224220</v>
      </c>
      <c r="E43" s="116" t="s">
        <v>914</v>
      </c>
      <c r="F43" s="124" t="s">
        <v>958</v>
      </c>
      <c r="G43" s="125" t="s">
        <v>794</v>
      </c>
      <c r="H43" s="125">
        <f>C275</f>
        <v>7388431.5499999998</v>
      </c>
      <c r="I43" s="125">
        <f>D275</f>
        <v>7388431.5499999998</v>
      </c>
      <c r="J43" s="127"/>
      <c r="K43" s="127"/>
    </row>
    <row r="44" spans="1:11" x14ac:dyDescent="0.2">
      <c r="A44" s="6" t="s">
        <v>503</v>
      </c>
      <c r="B44" s="28" t="s">
        <v>959</v>
      </c>
      <c r="C44" s="59">
        <v>2.7E-2</v>
      </c>
      <c r="D44" s="56">
        <f>C44</f>
        <v>2.7E-2</v>
      </c>
      <c r="F44" s="114"/>
      <c r="G44" s="114"/>
      <c r="H44" s="130"/>
      <c r="I44" s="130"/>
      <c r="J44" s="127"/>
      <c r="K44" s="127"/>
    </row>
    <row r="45" spans="1:11" x14ac:dyDescent="0.2">
      <c r="A45" s="61" t="s">
        <v>505</v>
      </c>
      <c r="B45" s="7" t="s">
        <v>506</v>
      </c>
      <c r="C45" s="9">
        <v>999999999</v>
      </c>
      <c r="D45" s="56">
        <f>C45</f>
        <v>999999999</v>
      </c>
      <c r="F45" s="114" t="s">
        <v>960</v>
      </c>
      <c r="G45" s="114" t="s">
        <v>961</v>
      </c>
      <c r="H45" s="97">
        <f>C43</f>
        <v>32224220</v>
      </c>
      <c r="I45" s="97">
        <f>D43</f>
        <v>32224220</v>
      </c>
      <c r="J45" s="127"/>
      <c r="K45" s="127"/>
    </row>
    <row r="46" spans="1:11" x14ac:dyDescent="0.2">
      <c r="F46" s="114" t="s">
        <v>962</v>
      </c>
      <c r="G46" s="114" t="s">
        <v>963</v>
      </c>
      <c r="H46" s="131">
        <f>C259*1000</f>
        <v>27</v>
      </c>
      <c r="I46" s="131">
        <f>D259*1000</f>
        <v>27</v>
      </c>
      <c r="J46" s="127"/>
      <c r="K46" s="127"/>
    </row>
    <row r="47" spans="1:11" ht="15.75" x14ac:dyDescent="0.25">
      <c r="B47" s="44" t="s">
        <v>507</v>
      </c>
      <c r="F47" s="114" t="s">
        <v>964</v>
      </c>
      <c r="G47" s="114" t="s">
        <v>965</v>
      </c>
      <c r="H47" s="127">
        <f t="shared" ref="H47:I49" si="9">C276</f>
        <v>870053.94</v>
      </c>
      <c r="I47" s="127">
        <f t="shared" si="9"/>
        <v>870053.94</v>
      </c>
      <c r="J47" s="127"/>
      <c r="K47" s="127"/>
    </row>
    <row r="48" spans="1:11" x14ac:dyDescent="0.2">
      <c r="A48" s="6" t="s">
        <v>508</v>
      </c>
      <c r="B48" s="7" t="s">
        <v>509</v>
      </c>
      <c r="C48" s="9">
        <v>9334691.9299999997</v>
      </c>
      <c r="D48" s="7">
        <f>C48</f>
        <v>9334691.9299999997</v>
      </c>
      <c r="F48" s="114" t="s">
        <v>966</v>
      </c>
      <c r="G48" s="114" t="s">
        <v>967</v>
      </c>
      <c r="H48" s="127">
        <f t="shared" si="9"/>
        <v>111351.11</v>
      </c>
      <c r="I48" s="127">
        <f t="shared" si="9"/>
        <v>111351.11</v>
      </c>
      <c r="J48" s="127"/>
      <c r="K48" s="127"/>
    </row>
    <row r="49" spans="1:11" x14ac:dyDescent="0.2">
      <c r="A49" s="6" t="s">
        <v>510</v>
      </c>
      <c r="B49" s="7" t="s">
        <v>511</v>
      </c>
      <c r="C49" s="7">
        <v>9043.49</v>
      </c>
      <c r="D49" s="7">
        <f>C49</f>
        <v>9043.49</v>
      </c>
      <c r="F49" s="114" t="s">
        <v>968</v>
      </c>
      <c r="G49" s="114" t="s">
        <v>846</v>
      </c>
      <c r="H49" s="127">
        <f t="shared" si="9"/>
        <v>6407026.4999999991</v>
      </c>
      <c r="I49" s="127">
        <f t="shared" si="9"/>
        <v>6407026.4999999991</v>
      </c>
      <c r="J49" s="127"/>
      <c r="K49" s="127"/>
    </row>
    <row r="50" spans="1:11" x14ac:dyDescent="0.2">
      <c r="D50" s="7" t="s">
        <v>2</v>
      </c>
      <c r="F50" s="114" t="s">
        <v>969</v>
      </c>
      <c r="G50" s="114" t="s">
        <v>849</v>
      </c>
      <c r="H50" s="127">
        <f>C280</f>
        <v>0</v>
      </c>
      <c r="I50" s="127">
        <f>D280</f>
        <v>0</v>
      </c>
      <c r="J50" s="127"/>
      <c r="K50" s="127"/>
    </row>
    <row r="51" spans="1:11" ht="15.75" x14ac:dyDescent="0.25">
      <c r="B51" s="44" t="s">
        <v>512</v>
      </c>
      <c r="F51" s="114" t="s">
        <v>970</v>
      </c>
      <c r="G51" s="114" t="s">
        <v>852</v>
      </c>
      <c r="H51" s="127">
        <f>C282</f>
        <v>9361.93</v>
      </c>
      <c r="I51" s="127">
        <f>D282</f>
        <v>9361.93</v>
      </c>
      <c r="J51" s="127"/>
      <c r="K51" s="127"/>
    </row>
    <row r="52" spans="1:11" x14ac:dyDescent="0.2">
      <c r="A52" s="6" t="s">
        <v>513</v>
      </c>
      <c r="B52" s="7" t="s">
        <v>514</v>
      </c>
      <c r="C52" s="7">
        <v>11279.67</v>
      </c>
      <c r="D52" s="7">
        <f>C52</f>
        <v>11279.67</v>
      </c>
      <c r="F52" s="114"/>
      <c r="G52" s="114"/>
      <c r="H52" s="127"/>
      <c r="I52" s="127"/>
      <c r="J52" s="127"/>
      <c r="K52" s="127"/>
    </row>
    <row r="53" spans="1:11" x14ac:dyDescent="0.2">
      <c r="A53" s="6" t="s">
        <v>515</v>
      </c>
      <c r="B53" s="7" t="s">
        <v>516</v>
      </c>
      <c r="C53" s="65">
        <v>42926</v>
      </c>
      <c r="D53" s="7">
        <f t="shared" ref="D53:D59" si="10">C53</f>
        <v>42926</v>
      </c>
      <c r="F53" s="114" t="s">
        <v>971</v>
      </c>
      <c r="G53" s="113" t="s">
        <v>855</v>
      </c>
      <c r="H53" s="127">
        <f>C285</f>
        <v>-438276.86967586592</v>
      </c>
      <c r="I53" s="127">
        <f>D285</f>
        <v>-438276.86967586592</v>
      </c>
      <c r="J53" s="127"/>
      <c r="K53" s="127"/>
    </row>
    <row r="54" spans="1:11" x14ac:dyDescent="0.2">
      <c r="A54" s="6" t="s">
        <v>517</v>
      </c>
      <c r="B54" s="7" t="s">
        <v>518</v>
      </c>
      <c r="C54" s="7">
        <v>6951.67</v>
      </c>
      <c r="D54" s="7">
        <f t="shared" si="10"/>
        <v>6951.67</v>
      </c>
      <c r="F54" s="114"/>
      <c r="G54" s="113" t="s">
        <v>972</v>
      </c>
      <c r="H54" s="127">
        <f>C307</f>
        <v>0</v>
      </c>
      <c r="I54" s="127">
        <f>D307</f>
        <v>0</v>
      </c>
      <c r="J54" s="127"/>
      <c r="K54" s="127"/>
    </row>
    <row r="55" spans="1:11" x14ac:dyDescent="0.2">
      <c r="A55" s="6" t="s">
        <v>519</v>
      </c>
      <c r="B55" s="7" t="s">
        <v>520</v>
      </c>
      <c r="C55" s="7">
        <v>252099.11</v>
      </c>
      <c r="D55" s="7">
        <f t="shared" si="10"/>
        <v>252099.11</v>
      </c>
      <c r="F55" s="114" t="s">
        <v>857</v>
      </c>
      <c r="G55" s="113" t="s">
        <v>973</v>
      </c>
      <c r="H55" s="127">
        <f>C288</f>
        <v>6950154.6803241335</v>
      </c>
      <c r="I55" s="127">
        <f>D288</f>
        <v>6950154.6803241335</v>
      </c>
      <c r="J55" s="127"/>
      <c r="K55" s="127"/>
    </row>
    <row r="56" spans="1:11" x14ac:dyDescent="0.2">
      <c r="B56" s="7" t="s">
        <v>521</v>
      </c>
      <c r="D56" s="7">
        <f t="shared" si="10"/>
        <v>0</v>
      </c>
      <c r="F56" s="114" t="s">
        <v>867</v>
      </c>
      <c r="G56" s="113" t="s">
        <v>974</v>
      </c>
      <c r="H56" s="127">
        <f>C294</f>
        <v>8806.5822102434522</v>
      </c>
      <c r="I56" s="127">
        <f>D294</f>
        <v>8806.5822102434522</v>
      </c>
      <c r="J56" s="127"/>
      <c r="K56" s="127"/>
    </row>
    <row r="57" spans="1:11" x14ac:dyDescent="0.2">
      <c r="A57" s="6" t="s">
        <v>522</v>
      </c>
      <c r="B57" s="7" t="s">
        <v>523</v>
      </c>
      <c r="C57" s="7">
        <v>20772.4028168244</v>
      </c>
      <c r="D57" s="7">
        <f t="shared" si="10"/>
        <v>20772.4028168244</v>
      </c>
      <c r="F57" s="114"/>
      <c r="G57" s="114"/>
      <c r="H57" s="127"/>
      <c r="I57" s="127"/>
      <c r="J57" s="127"/>
      <c r="K57" s="127"/>
    </row>
    <row r="58" spans="1:11" x14ac:dyDescent="0.2">
      <c r="A58" s="6" t="s">
        <v>524</v>
      </c>
      <c r="B58" s="7" t="s">
        <v>975</v>
      </c>
      <c r="C58" s="7">
        <v>0</v>
      </c>
      <c r="D58" s="7">
        <f t="shared" si="10"/>
        <v>0</v>
      </c>
      <c r="F58" s="114" t="s">
        <v>872</v>
      </c>
      <c r="G58" s="114" t="s">
        <v>873</v>
      </c>
      <c r="H58" s="127">
        <f>C297</f>
        <v>10171.030000000001</v>
      </c>
      <c r="I58" s="127">
        <f>D297</f>
        <v>10171.030000000001</v>
      </c>
      <c r="J58" s="127"/>
      <c r="K58" s="127"/>
    </row>
    <row r="59" spans="1:11" x14ac:dyDescent="0.2">
      <c r="A59" s="6" t="s">
        <v>526</v>
      </c>
      <c r="B59" s="7" t="s">
        <v>527</v>
      </c>
      <c r="C59" s="7">
        <v>334028.85281682434</v>
      </c>
      <c r="D59" s="7">
        <f t="shared" si="10"/>
        <v>334028.85281682434</v>
      </c>
      <c r="F59" s="114" t="s">
        <v>874</v>
      </c>
      <c r="G59" s="114" t="s">
        <v>875</v>
      </c>
      <c r="H59" s="127">
        <f>C298</f>
        <v>8195.2099258446615</v>
      </c>
      <c r="I59" s="127">
        <f>D298</f>
        <v>8195.2099258446615</v>
      </c>
      <c r="J59" s="127"/>
      <c r="K59" s="127"/>
    </row>
    <row r="60" spans="1:11" x14ac:dyDescent="0.2">
      <c r="B60" s="7" t="s">
        <v>528</v>
      </c>
      <c r="F60" s="114" t="s">
        <v>876</v>
      </c>
      <c r="G60" s="114" t="s">
        <v>976</v>
      </c>
      <c r="H60" s="127">
        <f>C300</f>
        <v>0</v>
      </c>
      <c r="I60" s="127">
        <f>D300</f>
        <v>0</v>
      </c>
    </row>
    <row r="61" spans="1:11" x14ac:dyDescent="0.2">
      <c r="C61" s="33"/>
      <c r="D61" s="33"/>
      <c r="F61" s="114" t="s">
        <v>878</v>
      </c>
      <c r="G61" s="114" t="s">
        <v>977</v>
      </c>
      <c r="H61" s="127">
        <f>C302</f>
        <v>6950154.6803241335</v>
      </c>
      <c r="I61" s="127">
        <f>D302</f>
        <v>6950154.6803241335</v>
      </c>
    </row>
    <row r="62" spans="1:11" ht="15.75" x14ac:dyDescent="0.25">
      <c r="B62" s="44" t="s">
        <v>529</v>
      </c>
      <c r="F62" s="114" t="s">
        <v>880</v>
      </c>
      <c r="G62" s="114" t="s">
        <v>978</v>
      </c>
      <c r="H62" s="127">
        <f t="shared" ref="H62:I64" si="11">C303</f>
        <v>870053.94</v>
      </c>
      <c r="I62" s="127">
        <f t="shared" si="11"/>
        <v>870053.94</v>
      </c>
    </row>
    <row r="63" spans="1:11" x14ac:dyDescent="0.2">
      <c r="A63" s="6" t="s">
        <v>530</v>
      </c>
      <c r="B63" s="7" t="s">
        <v>531</v>
      </c>
      <c r="C63" s="48">
        <v>0.02</v>
      </c>
      <c r="D63" s="48">
        <f>C63</f>
        <v>0.02</v>
      </c>
      <c r="F63" s="114" t="s">
        <v>882</v>
      </c>
      <c r="G63" s="114" t="s">
        <v>979</v>
      </c>
      <c r="H63" s="127">
        <f t="shared" si="11"/>
        <v>111351.11</v>
      </c>
      <c r="I63" s="127">
        <f t="shared" si="11"/>
        <v>111351.11</v>
      </c>
    </row>
    <row r="64" spans="1:11" x14ac:dyDescent="0.2">
      <c r="A64" s="6" t="s">
        <v>532</v>
      </c>
      <c r="B64" s="7" t="s">
        <v>533</v>
      </c>
      <c r="C64" s="66">
        <v>999999999</v>
      </c>
      <c r="D64" s="66">
        <v>999999999</v>
      </c>
      <c r="F64" s="114" t="s">
        <v>884</v>
      </c>
      <c r="G64" s="114" t="s">
        <v>885</v>
      </c>
      <c r="H64" s="127">
        <f t="shared" si="11"/>
        <v>5968749.6303241337</v>
      </c>
      <c r="I64" s="127">
        <f t="shared" si="11"/>
        <v>5968749.6303241337</v>
      </c>
    </row>
    <row r="65" spans="1:9" x14ac:dyDescent="0.2">
      <c r="B65" s="7" t="s">
        <v>534</v>
      </c>
      <c r="C65" s="66"/>
      <c r="D65" s="66"/>
    </row>
    <row r="66" spans="1:9" x14ac:dyDescent="0.2">
      <c r="B66" s="7" t="s">
        <v>535</v>
      </c>
      <c r="C66" s="66"/>
      <c r="D66" s="66"/>
      <c r="F66" s="132"/>
      <c r="G66" s="133"/>
      <c r="H66" s="134"/>
      <c r="I66" s="134"/>
    </row>
    <row r="67" spans="1:9" x14ac:dyDescent="0.2">
      <c r="B67" s="7" t="s">
        <v>536</v>
      </c>
      <c r="C67" s="66"/>
      <c r="D67" s="66"/>
      <c r="F67" s="132"/>
      <c r="G67" s="133"/>
      <c r="H67" s="134"/>
      <c r="I67" s="134"/>
    </row>
    <row r="68" spans="1:9" x14ac:dyDescent="0.2">
      <c r="B68" s="7" t="s">
        <v>537</v>
      </c>
      <c r="C68" s="66"/>
      <c r="D68" s="66"/>
      <c r="F68" s="132"/>
      <c r="G68" s="133"/>
      <c r="H68" s="134"/>
      <c r="I68" s="134"/>
    </row>
    <row r="69" spans="1:9" x14ac:dyDescent="0.2">
      <c r="A69" s="6" t="s">
        <v>538</v>
      </c>
      <c r="B69" s="7" t="s">
        <v>539</v>
      </c>
      <c r="C69" s="66">
        <v>999999999</v>
      </c>
      <c r="D69" s="66">
        <v>999999999</v>
      </c>
      <c r="F69" s="132"/>
      <c r="G69" s="133"/>
      <c r="H69" s="134"/>
      <c r="I69" s="134"/>
    </row>
    <row r="70" spans="1:9" x14ac:dyDescent="0.2">
      <c r="B70" s="7" t="s">
        <v>534</v>
      </c>
      <c r="C70" s="66"/>
      <c r="D70" s="66"/>
      <c r="F70" s="132"/>
      <c r="G70" s="133"/>
      <c r="H70" s="134"/>
      <c r="I70" s="134"/>
    </row>
    <row r="71" spans="1:9" x14ac:dyDescent="0.2">
      <c r="B71" s="7" t="s">
        <v>540</v>
      </c>
      <c r="C71" s="66"/>
      <c r="D71" s="66"/>
      <c r="F71" s="114"/>
      <c r="G71" s="114"/>
      <c r="H71" s="114"/>
      <c r="I71" s="114"/>
    </row>
    <row r="72" spans="1:9" x14ac:dyDescent="0.2">
      <c r="B72" s="7" t="s">
        <v>541</v>
      </c>
      <c r="C72" s="66"/>
      <c r="D72" s="66"/>
      <c r="F72" s="132"/>
      <c r="G72" s="135"/>
      <c r="H72" s="134"/>
      <c r="I72" s="134"/>
    </row>
    <row r="73" spans="1:9" x14ac:dyDescent="0.2">
      <c r="B73" s="7" t="s">
        <v>542</v>
      </c>
      <c r="C73" s="66"/>
      <c r="D73" s="66"/>
      <c r="F73" s="132"/>
      <c r="G73" s="135"/>
      <c r="H73" s="134"/>
      <c r="I73" s="134"/>
    </row>
    <row r="74" spans="1:9" x14ac:dyDescent="0.2">
      <c r="A74" s="6" t="s">
        <v>543</v>
      </c>
      <c r="B74" s="7" t="s">
        <v>544</v>
      </c>
      <c r="C74" s="68">
        <v>0</v>
      </c>
      <c r="D74" s="68">
        <f>C74</f>
        <v>0</v>
      </c>
    </row>
    <row r="75" spans="1:9" x14ac:dyDescent="0.2">
      <c r="A75" s="6" t="s">
        <v>545</v>
      </c>
      <c r="B75" s="7" t="s">
        <v>546</v>
      </c>
      <c r="C75" s="68">
        <v>0</v>
      </c>
      <c r="D75" s="68">
        <f>C75</f>
        <v>0</v>
      </c>
    </row>
    <row r="76" spans="1:9" x14ac:dyDescent="0.2">
      <c r="A76" s="6" t="s">
        <v>547</v>
      </c>
      <c r="B76" s="7" t="s">
        <v>548</v>
      </c>
      <c r="C76">
        <v>0</v>
      </c>
      <c r="D76" s="68">
        <f>C76</f>
        <v>0</v>
      </c>
    </row>
    <row r="77" spans="1:9" x14ac:dyDescent="0.2">
      <c r="A77" s="71"/>
      <c r="B77" s="72" t="s">
        <v>549</v>
      </c>
      <c r="C77" s="73">
        <v>0</v>
      </c>
      <c r="D77" s="68">
        <f>C77</f>
        <v>0</v>
      </c>
    </row>
    <row r="78" spans="1:9" x14ac:dyDescent="0.2">
      <c r="A78" s="71"/>
      <c r="B78" s="72" t="s">
        <v>550</v>
      </c>
      <c r="C78" s="72">
        <v>1847107.8875</v>
      </c>
      <c r="D78" s="68">
        <f>C78</f>
        <v>1847107.8875</v>
      </c>
    </row>
    <row r="79" spans="1:9" x14ac:dyDescent="0.2">
      <c r="A79" s="75">
        <v>0.08</v>
      </c>
    </row>
    <row r="80" spans="1:9" ht="15.75" x14ac:dyDescent="0.25">
      <c r="B80" s="44" t="s">
        <v>551</v>
      </c>
    </row>
    <row r="81" spans="1:5" x14ac:dyDescent="0.2">
      <c r="A81" s="6" t="s">
        <v>552</v>
      </c>
      <c r="B81" s="7" t="s">
        <v>553</v>
      </c>
      <c r="C81" s="18">
        <f>C11</f>
        <v>210.5</v>
      </c>
      <c r="D81" s="18">
        <f>D11</f>
        <v>210.5</v>
      </c>
    </row>
    <row r="82" spans="1:5" x14ac:dyDescent="0.2">
      <c r="A82" s="6" t="s">
        <v>554</v>
      </c>
      <c r="B82" s="7" t="s">
        <v>555</v>
      </c>
      <c r="C82" s="18">
        <f t="shared" ref="C82:D85" si="12">C19</f>
        <v>225</v>
      </c>
      <c r="D82" s="18">
        <f t="shared" si="12"/>
        <v>225</v>
      </c>
    </row>
    <row r="83" spans="1:5" x14ac:dyDescent="0.2">
      <c r="A83" s="6" t="s">
        <v>556</v>
      </c>
      <c r="B83" s="7" t="s">
        <v>557</v>
      </c>
      <c r="C83" s="18">
        <f t="shared" si="12"/>
        <v>260</v>
      </c>
      <c r="D83" s="18">
        <f t="shared" si="12"/>
        <v>260</v>
      </c>
    </row>
    <row r="84" spans="1:5" x14ac:dyDescent="0.2">
      <c r="A84" s="6" t="s">
        <v>558</v>
      </c>
      <c r="B84" s="7" t="s">
        <v>559</v>
      </c>
      <c r="C84" s="18">
        <f t="shared" si="12"/>
        <v>254</v>
      </c>
      <c r="D84" s="18">
        <f t="shared" si="12"/>
        <v>254</v>
      </c>
    </row>
    <row r="85" spans="1:5" x14ac:dyDescent="0.2">
      <c r="A85" s="6" t="s">
        <v>560</v>
      </c>
      <c r="B85" s="7" t="s">
        <v>561</v>
      </c>
      <c r="C85" s="18">
        <f t="shared" si="12"/>
        <v>246.5</v>
      </c>
      <c r="D85" s="18">
        <f t="shared" si="12"/>
        <v>246.5</v>
      </c>
    </row>
    <row r="86" spans="1:5" x14ac:dyDescent="0.2">
      <c r="A86" s="6" t="s">
        <v>562</v>
      </c>
      <c r="B86" s="7" t="s">
        <v>563</v>
      </c>
      <c r="C86" s="18">
        <f>ROUND(MAX(C81,ROUND(AVERAGE(C81:C82),1),ROUND(AVERAGE(C81:C83),1),ROUND(AVERAGE(C81:C84),1),ROUND(AVERAGE(C81:C85),1)),1)</f>
        <v>239.2</v>
      </c>
      <c r="D86" s="18">
        <f>ROUND(MAX(D81,ROUND(AVERAGE(D81:D82),1),ROUND(AVERAGE(D81:D83),1),ROUND(AVERAGE(D81:D84),1),ROUND(AVERAGE(D81:D85),1)),1)</f>
        <v>239.2</v>
      </c>
      <c r="E86" s="116" t="s">
        <v>914</v>
      </c>
    </row>
    <row r="87" spans="1:5" x14ac:dyDescent="0.2">
      <c r="B87" s="7" t="s">
        <v>564</v>
      </c>
    </row>
    <row r="88" spans="1:5" x14ac:dyDescent="0.2">
      <c r="B88" s="7" t="s">
        <v>565</v>
      </c>
    </row>
    <row r="89" spans="1:5" x14ac:dyDescent="0.2">
      <c r="A89" s="6" t="s">
        <v>566</v>
      </c>
      <c r="B89" s="7" t="s">
        <v>567</v>
      </c>
      <c r="C89" s="50">
        <f>ROUND(C6*2*$A$79,2)</f>
        <v>0</v>
      </c>
      <c r="D89" s="50">
        <f>ROUND(D6*2*$A$79,2)</f>
        <v>0</v>
      </c>
    </row>
    <row r="90" spans="1:5" x14ac:dyDescent="0.2">
      <c r="A90" s="6" t="s">
        <v>568</v>
      </c>
      <c r="B90" s="7" t="s">
        <v>569</v>
      </c>
      <c r="C90" s="23">
        <f>C24</f>
        <v>5</v>
      </c>
      <c r="D90" s="23">
        <f>D24</f>
        <v>5</v>
      </c>
    </row>
    <row r="91" spans="1:5" x14ac:dyDescent="0.2">
      <c r="A91" s="6" t="s">
        <v>570</v>
      </c>
      <c r="B91" s="7" t="s">
        <v>571</v>
      </c>
      <c r="C91" s="23">
        <f>C30</f>
        <v>0</v>
      </c>
      <c r="D91" s="23">
        <f>D30</f>
        <v>0</v>
      </c>
    </row>
    <row r="92" spans="1:5" x14ac:dyDescent="0.2">
      <c r="A92" s="6" t="s">
        <v>572</v>
      </c>
      <c r="B92" s="7" t="s">
        <v>573</v>
      </c>
      <c r="C92" s="23">
        <f>C26</f>
        <v>0</v>
      </c>
      <c r="D92" s="23">
        <f>D26</f>
        <v>0</v>
      </c>
    </row>
    <row r="93" spans="1:5" x14ac:dyDescent="0.2">
      <c r="A93" s="6" t="s">
        <v>574</v>
      </c>
      <c r="B93" s="7" t="s">
        <v>575</v>
      </c>
      <c r="C93" s="50">
        <f>ROUND(C28*2*$A$83,2)</f>
        <v>0</v>
      </c>
      <c r="D93" s="50">
        <f>ROUND(D28*2*$A$83,2)</f>
        <v>0</v>
      </c>
    </row>
    <row r="94" spans="1:5" x14ac:dyDescent="0.2">
      <c r="A94" s="6" t="s">
        <v>576</v>
      </c>
      <c r="B94" s="7" t="s">
        <v>577</v>
      </c>
      <c r="C94" s="29">
        <f>IF(AND((C86+C89+C90+C91+C92+C93)&lt;50,(C9=0)),50,(C86+C89+C90+C91+C92+C93))</f>
        <v>244.2</v>
      </c>
      <c r="D94" s="29">
        <f>IF(AND((D86+D89+D90+D91+D92+D93)&lt;50,(D9=0)),50,(D86+D89+D90+D91+D92+D93))</f>
        <v>244.2</v>
      </c>
    </row>
    <row r="95" spans="1:5" x14ac:dyDescent="0.2">
      <c r="A95" s="6" t="s">
        <v>578</v>
      </c>
      <c r="B95" s="7" t="s">
        <v>579</v>
      </c>
      <c r="C95" s="23">
        <f>C10</f>
        <v>0</v>
      </c>
      <c r="D95" s="23">
        <f>D10</f>
        <v>0</v>
      </c>
    </row>
    <row r="96" spans="1:5" x14ac:dyDescent="0.2">
      <c r="A96" s="6" t="s">
        <v>580</v>
      </c>
      <c r="B96" s="7" t="s">
        <v>581</v>
      </c>
      <c r="C96" s="23">
        <f>C31</f>
        <v>0</v>
      </c>
      <c r="D96" s="23">
        <f>D31</f>
        <v>0</v>
      </c>
    </row>
    <row r="97" spans="1:4" x14ac:dyDescent="0.2">
      <c r="A97" s="6" t="s">
        <v>582</v>
      </c>
      <c r="B97" s="7" t="s">
        <v>583</v>
      </c>
      <c r="C97" s="20">
        <f>C9</f>
        <v>545</v>
      </c>
      <c r="D97" s="20">
        <f>D9</f>
        <v>545</v>
      </c>
    </row>
    <row r="98" spans="1:4" x14ac:dyDescent="0.2">
      <c r="A98" s="6" t="s">
        <v>584</v>
      </c>
      <c r="B98" s="7" t="s">
        <v>585</v>
      </c>
      <c r="C98" s="20">
        <f>C29</f>
        <v>0</v>
      </c>
      <c r="D98" s="20">
        <f>D29</f>
        <v>0</v>
      </c>
    </row>
    <row r="99" spans="1:4" x14ac:dyDescent="0.2">
      <c r="A99" s="6" t="s">
        <v>586</v>
      </c>
      <c r="B99" s="7" t="s">
        <v>587</v>
      </c>
      <c r="C99" s="29">
        <f>ROUND(SUM(C94:C98),1)</f>
        <v>789.2</v>
      </c>
      <c r="D99" s="29">
        <f>ROUND(SUM(D94:D98),1)</f>
        <v>789.2</v>
      </c>
    </row>
    <row r="100" spans="1:4" ht="15.75" x14ac:dyDescent="0.25">
      <c r="A100" s="6" t="s">
        <v>588</v>
      </c>
      <c r="B100" s="44" t="s">
        <v>589</v>
      </c>
      <c r="C100" s="23">
        <f>C99-C101</f>
        <v>789.2</v>
      </c>
      <c r="D100" s="23">
        <f>D99-D101</f>
        <v>789.2</v>
      </c>
    </row>
    <row r="101" spans="1:4" ht="15.75" x14ac:dyDescent="0.25">
      <c r="A101" s="6" t="s">
        <v>590</v>
      </c>
      <c r="B101" s="44" t="s">
        <v>591</v>
      </c>
      <c r="C101" s="18">
        <f>C91+C92+C93+C98+C96</f>
        <v>0</v>
      </c>
      <c r="D101" s="18">
        <f>D91+D92+D93+D98+D96</f>
        <v>0</v>
      </c>
    </row>
    <row r="102" spans="1:4" ht="15.75" x14ac:dyDescent="0.25">
      <c r="A102" s="6"/>
      <c r="B102" s="44"/>
      <c r="C102" s="18"/>
      <c r="D102" s="18"/>
    </row>
    <row r="103" spans="1:4" ht="15.75" x14ac:dyDescent="0.25">
      <c r="A103" s="6"/>
      <c r="B103" s="44"/>
      <c r="C103" s="18"/>
      <c r="D103" s="18"/>
    </row>
    <row r="104" spans="1:4" ht="15.75" x14ac:dyDescent="0.25">
      <c r="A104" s="79"/>
      <c r="B104" s="80" t="s">
        <v>592</v>
      </c>
      <c r="C104" s="79"/>
      <c r="D104" s="79"/>
    </row>
    <row r="105" spans="1:4" x14ac:dyDescent="0.2">
      <c r="A105" s="6" t="s">
        <v>593</v>
      </c>
      <c r="B105" s="7" t="s">
        <v>594</v>
      </c>
      <c r="C105" s="35">
        <f>IF(AND(C17&gt;0,C99&lt;=500),C99-ROUND((C17*0.65),1),0)</f>
        <v>0</v>
      </c>
      <c r="D105" s="35">
        <f>IF(AND(D17&gt;0,D99&lt;=500),D99-ROUND((D17*0.65),1),0)</f>
        <v>0</v>
      </c>
    </row>
    <row r="106" spans="1:4" x14ac:dyDescent="0.2">
      <c r="B106" s="7" t="s">
        <v>595</v>
      </c>
      <c r="C106" s="81"/>
      <c r="D106" s="81"/>
    </row>
    <row r="107" spans="1:4" x14ac:dyDescent="0.2">
      <c r="A107" s="6" t="s">
        <v>596</v>
      </c>
      <c r="B107" s="7" t="s">
        <v>597</v>
      </c>
      <c r="C107" s="33">
        <f>IF(C105&gt;0,ROUND(IF(C105&lt;276,((276-C105)*0.00376159)+1.5457,IF(C105&lt;459,((459-C105)*0.00167869)+1.2385,IF(C105&lt;1027,((1027-C105)*0.00020599)+1.1215,0))),4),0)</f>
        <v>0</v>
      </c>
      <c r="D107" s="33">
        <f>IF(D105&gt;0,ROUND(IF(D105&lt;276,((276-D105)*0.00376159)+1.5457,IF(D105&lt;459,((459-D105)*0.00167869)+1.2385,IF(D105&lt;1027,((1027-D105)*0.00020599)+1.1215,0))),4),0)</f>
        <v>0</v>
      </c>
    </row>
    <row r="108" spans="1:4" x14ac:dyDescent="0.2">
      <c r="A108" s="6" t="s">
        <v>598</v>
      </c>
      <c r="B108" s="7" t="s">
        <v>599</v>
      </c>
      <c r="C108" s="33">
        <f>ROUND(IF(C99&lt;276,((276-C99)*0.00376159)+1.5457,IF(C99&lt;459,((459-C99)*0.00167869)+1.2385,IF(C99&lt;1027,((1027-C99)*0.00020599)+1.1215,IF(C99&lt;2293,((2293-C99)*0.00005387)+1.0533,IF(C99&lt;3500,((3500-C99)*0.00001367)+1.0368,IF(C99&lt;5000,((5000-C99)*0.00000473)+1.0297,IF(C99&gt;=5000,1.0297))))))),4)</f>
        <v>1.1705000000000001</v>
      </c>
      <c r="D108" s="33">
        <f>ROUND(IF(D99&lt;276,((276-D99)*0.00376159)+1.5457,IF(D99&lt;459,((459-D99)*0.00167869)+1.2385,IF(D99&lt;1027,((1027-D99)*0.00020599)+1.1215,IF(D99&lt;2293,((2293-D99)*0.00005387)+1.0533,IF(D99&lt;3500,((3500-D99)*0.00001367)+1.0368,IF(D99&lt;5000,((5000-D99)*0.00000473)+1.0297,IF(D99&gt;=5000,1.0297))))))),4)</f>
        <v>1.1705000000000001</v>
      </c>
    </row>
    <row r="109" spans="1:4" x14ac:dyDescent="0.2">
      <c r="A109" s="6" t="s">
        <v>600</v>
      </c>
      <c r="B109" s="7" t="s">
        <v>601</v>
      </c>
      <c r="C109" s="33">
        <f>MAX(C107,C108)</f>
        <v>1.1705000000000001</v>
      </c>
      <c r="D109" s="33">
        <f>MAX(D107,D108)</f>
        <v>1.1705000000000001</v>
      </c>
    </row>
    <row r="110" spans="1:4" x14ac:dyDescent="0.2">
      <c r="B110" s="7" t="s">
        <v>602</v>
      </c>
    </row>
    <row r="111" spans="1:4" ht="15.75" x14ac:dyDescent="0.25">
      <c r="A111" s="6" t="s">
        <v>603</v>
      </c>
      <c r="B111" s="44" t="s">
        <v>604</v>
      </c>
      <c r="C111" s="33">
        <f>ROUND(IF(C99&lt;453.5,0.825-(0.0000639*(453.5-C99)),IF(C99&lt;1567.5,0.8595-(0.000031*(1567.5-C99)),IF(C99&lt;6682,0.885-(0.000005*(6682-C99)),IF(C99&lt;30000,0.905-(0.0000009*(30000-C99)),0.905)))),4)</f>
        <v>0.83540000000000003</v>
      </c>
      <c r="D111" s="33">
        <f>ROUND(IF(D99&lt;453.5,0.825-(0.0000639*(453.5-D99)),IF(D99&lt;1567.5,0.8595-(0.000031*(1567.5-D99)),IF(D99&lt;6682,0.885-(0.000005*(6682-D99)),IF(D99&lt;30000,0.905-(0.0000009*(30000-D99)),0.905)))),4)</f>
        <v>0.83540000000000003</v>
      </c>
    </row>
    <row r="112" spans="1:4" x14ac:dyDescent="0.2">
      <c r="B112" s="7" t="s">
        <v>602</v>
      </c>
    </row>
    <row r="113" spans="1:4" ht="15.75" x14ac:dyDescent="0.25">
      <c r="A113" s="6" t="s">
        <v>602</v>
      </c>
      <c r="B113" s="44" t="s">
        <v>605</v>
      </c>
      <c r="C113" s="81"/>
      <c r="D113" s="81"/>
    </row>
    <row r="114" spans="1:4" x14ac:dyDescent="0.2">
      <c r="A114" s="6" t="s">
        <v>606</v>
      </c>
      <c r="B114" s="7" t="s">
        <v>607</v>
      </c>
      <c r="C114" s="7">
        <f>+C34</f>
        <v>7225.28</v>
      </c>
      <c r="D114" s="7">
        <f>+D34</f>
        <v>7225.28</v>
      </c>
    </row>
    <row r="115" spans="1:4" x14ac:dyDescent="0.2">
      <c r="A115" s="6" t="s">
        <v>608</v>
      </c>
      <c r="B115" s="7" t="s">
        <v>609</v>
      </c>
      <c r="C115" s="33">
        <f>+C111</f>
        <v>0.83540000000000003</v>
      </c>
      <c r="D115" s="33">
        <f>+D111</f>
        <v>0.83540000000000003</v>
      </c>
    </row>
    <row r="116" spans="1:4" x14ac:dyDescent="0.2">
      <c r="A116" s="6" t="s">
        <v>610</v>
      </c>
      <c r="B116" s="7" t="s">
        <v>611</v>
      </c>
      <c r="C116" s="83">
        <f>C37</f>
        <v>1.1160000000000001</v>
      </c>
      <c r="D116" s="83">
        <f>D37</f>
        <v>1.1160000000000001</v>
      </c>
    </row>
    <row r="117" spans="1:4" x14ac:dyDescent="0.2">
      <c r="A117" s="6" t="s">
        <v>612</v>
      </c>
      <c r="B117" s="7" t="s">
        <v>613</v>
      </c>
      <c r="C117" s="7">
        <f>+C34</f>
        <v>7225.28</v>
      </c>
      <c r="D117" s="7">
        <f>+D34</f>
        <v>7225.28</v>
      </c>
    </row>
    <row r="118" spans="1:4" x14ac:dyDescent="0.2">
      <c r="A118" s="6" t="s">
        <v>614</v>
      </c>
      <c r="B118" s="7" t="s">
        <v>615</v>
      </c>
      <c r="C118" s="33">
        <f>1-C111</f>
        <v>0.16459999999999997</v>
      </c>
      <c r="D118" s="33">
        <f>1-D111</f>
        <v>0.16459999999999997</v>
      </c>
    </row>
    <row r="119" spans="1:4" x14ac:dyDescent="0.2">
      <c r="A119" s="6" t="s">
        <v>616</v>
      </c>
      <c r="B119" s="7" t="s">
        <v>617</v>
      </c>
      <c r="C119" s="33">
        <f>C109</f>
        <v>1.1705000000000001</v>
      </c>
      <c r="D119" s="33">
        <f>D109</f>
        <v>1.1705000000000001</v>
      </c>
    </row>
    <row r="120" spans="1:4" x14ac:dyDescent="0.2">
      <c r="A120" s="6" t="s">
        <v>618</v>
      </c>
      <c r="B120" s="7" t="s">
        <v>605</v>
      </c>
      <c r="C120" s="62">
        <f>((C114*C115*C116)+(C118*C117))*C119</f>
        <v>9276.7461002735381</v>
      </c>
      <c r="D120" s="62">
        <f>((D114*D115*D116)+(D118*D117))*D119</f>
        <v>9276.7461002735381</v>
      </c>
    </row>
    <row r="121" spans="1:4" x14ac:dyDescent="0.2">
      <c r="B121" s="7" t="s">
        <v>619</v>
      </c>
    </row>
    <row r="122" spans="1:4" x14ac:dyDescent="0.2">
      <c r="B122" s="7" t="s">
        <v>620</v>
      </c>
    </row>
    <row r="123" spans="1:4" x14ac:dyDescent="0.2">
      <c r="A123" s="6" t="s">
        <v>621</v>
      </c>
      <c r="B123" s="7" t="s">
        <v>622</v>
      </c>
      <c r="C123" s="18">
        <f>ROUND(C94,1)</f>
        <v>244.2</v>
      </c>
      <c r="D123" s="18">
        <f>ROUND(D94,1)</f>
        <v>244.2</v>
      </c>
    </row>
    <row r="124" spans="1:4" x14ac:dyDescent="0.2">
      <c r="A124" s="6" t="s">
        <v>623</v>
      </c>
      <c r="B124" s="7" t="s">
        <v>624</v>
      </c>
      <c r="C124" s="7">
        <f>ROUND(C123*C120,2)</f>
        <v>2265381.4</v>
      </c>
      <c r="D124" s="7">
        <f>ROUND(D123*D120,2)</f>
        <v>2265381.4</v>
      </c>
    </row>
    <row r="125" spans="1:4" x14ac:dyDescent="0.2">
      <c r="B125" s="7" t="s">
        <v>625</v>
      </c>
    </row>
    <row r="126" spans="1:4" x14ac:dyDescent="0.2">
      <c r="A126" s="6" t="s">
        <v>602</v>
      </c>
      <c r="C126" s="18"/>
      <c r="D126" s="18"/>
    </row>
    <row r="127" spans="1:4" ht="15.75" x14ac:dyDescent="0.25">
      <c r="B127" s="44" t="s">
        <v>626</v>
      </c>
      <c r="C127" s="86"/>
      <c r="D127" s="86"/>
    </row>
    <row r="128" spans="1:4" x14ac:dyDescent="0.2">
      <c r="A128" s="6" t="s">
        <v>627</v>
      </c>
      <c r="B128" s="7" t="s">
        <v>980</v>
      </c>
      <c r="C128" s="28">
        <f>C12</f>
        <v>163</v>
      </c>
      <c r="D128" s="28">
        <f>D12</f>
        <v>163</v>
      </c>
    </row>
    <row r="129" spans="1:5" x14ac:dyDescent="0.2">
      <c r="A129" s="6" t="s">
        <v>629</v>
      </c>
      <c r="B129" s="7" t="s">
        <v>630</v>
      </c>
      <c r="C129" s="28">
        <f>C15</f>
        <v>328</v>
      </c>
      <c r="D129" s="28">
        <f>D15</f>
        <v>328</v>
      </c>
    </row>
    <row r="130" spans="1:5" x14ac:dyDescent="0.2">
      <c r="A130" s="6" t="s">
        <v>631</v>
      </c>
      <c r="B130" s="7" t="s">
        <v>981</v>
      </c>
      <c r="C130" s="87">
        <f>ROUND(C128/C129,4)</f>
        <v>0.497</v>
      </c>
      <c r="D130" s="87">
        <f>ROUND(D128/D129,4)</f>
        <v>0.497</v>
      </c>
    </row>
    <row r="131" spans="1:5" x14ac:dyDescent="0.2">
      <c r="A131" s="6" t="s">
        <v>633</v>
      </c>
      <c r="B131" s="7" t="s">
        <v>982</v>
      </c>
      <c r="C131" s="18">
        <f>(C130*C16)</f>
        <v>374.24099999999999</v>
      </c>
      <c r="D131" s="18">
        <f>(D130*D16)</f>
        <v>374.24099999999999</v>
      </c>
    </row>
    <row r="132" spans="1:5" x14ac:dyDescent="0.2">
      <c r="A132" s="6" t="s">
        <v>635</v>
      </c>
      <c r="B132" s="7" t="s">
        <v>983</v>
      </c>
      <c r="C132" s="18">
        <f>C13</f>
        <v>328</v>
      </c>
      <c r="D132" s="18">
        <f>D13</f>
        <v>328</v>
      </c>
    </row>
    <row r="133" spans="1:5" x14ac:dyDescent="0.2">
      <c r="A133" s="6" t="s">
        <v>637</v>
      </c>
      <c r="B133" s="20" t="s">
        <v>638</v>
      </c>
      <c r="C133" s="20">
        <f>ROUND(MAX(C131,C132),1)</f>
        <v>374.2</v>
      </c>
      <c r="D133" s="20">
        <f>ROUND(MAX(D131,D132),1)</f>
        <v>374.2</v>
      </c>
      <c r="E133" s="116" t="s">
        <v>914</v>
      </c>
    </row>
    <row r="134" spans="1:5" x14ac:dyDescent="0.2">
      <c r="A134" s="6"/>
      <c r="B134" s="7" t="s">
        <v>639</v>
      </c>
      <c r="C134" s="18"/>
      <c r="D134" s="18"/>
    </row>
    <row r="135" spans="1:5" x14ac:dyDescent="0.2">
      <c r="A135" s="6" t="s">
        <v>640</v>
      </c>
      <c r="B135" s="7" t="s">
        <v>641</v>
      </c>
      <c r="C135" s="33">
        <f>ROUND((C133/C16),4)</f>
        <v>0.49690000000000001</v>
      </c>
      <c r="D135" s="33">
        <f>ROUND((D133/D16),4)</f>
        <v>0.49690000000000001</v>
      </c>
    </row>
    <row r="136" spans="1:5" x14ac:dyDescent="0.2">
      <c r="B136" s="7" t="s">
        <v>642</v>
      </c>
    </row>
    <row r="137" spans="1:5" x14ac:dyDescent="0.2">
      <c r="A137" s="89" t="s">
        <v>643</v>
      </c>
      <c r="B137" s="48" t="s">
        <v>644</v>
      </c>
      <c r="C137" s="48">
        <f>C38</f>
        <v>0.12</v>
      </c>
      <c r="D137" s="48">
        <f>D38</f>
        <v>0.12</v>
      </c>
    </row>
    <row r="138" spans="1:5" x14ac:dyDescent="0.2">
      <c r="A138" s="6" t="s">
        <v>645</v>
      </c>
      <c r="B138" s="7" t="s">
        <v>646</v>
      </c>
      <c r="C138" s="33">
        <f>ROUND(IF((C135-C14)*0.3&lt;0=TRUE(),0,IF((C99&lt;=50000),ROUND((C135-C14)*0.3,6),0)),4)</f>
        <v>3.3099999999999997E-2</v>
      </c>
      <c r="D138" s="33">
        <f>ROUND(IF((D135-D14)*0.3&lt;0=TRUE(),0,IF((D99&lt;=50000),ROUND((D135-D14)*0.3,6),0)),4)</f>
        <v>3.3099999999999997E-2</v>
      </c>
    </row>
    <row r="139" spans="1:5" x14ac:dyDescent="0.2">
      <c r="B139" s="7" t="s">
        <v>647</v>
      </c>
    </row>
    <row r="140" spans="1:5" x14ac:dyDescent="0.2">
      <c r="A140" s="6" t="s">
        <v>648</v>
      </c>
      <c r="B140" s="7" t="s">
        <v>649</v>
      </c>
      <c r="C140" s="33">
        <f>ROUND(IF((C135-C14)*0.36&lt;0=TRUE(),0,IF((C99&gt;50000),(C135-C14)*0.36,0)),4)</f>
        <v>0</v>
      </c>
      <c r="D140" s="33">
        <f>ROUND(IF((D135-D14)*0.36&lt;0=TRUE(),0,IF((D99&gt;50000),(D135-D14)*0.36,0)),4)</f>
        <v>0</v>
      </c>
    </row>
    <row r="141" spans="1:5" x14ac:dyDescent="0.2">
      <c r="B141" s="7" t="s">
        <v>650</v>
      </c>
    </row>
    <row r="142" spans="1:5" x14ac:dyDescent="0.2">
      <c r="A142" s="6" t="s">
        <v>651</v>
      </c>
      <c r="B142" s="7" t="s">
        <v>652</v>
      </c>
      <c r="C142" s="90">
        <f>MAX(C138,C140)</f>
        <v>3.3099999999999997E-2</v>
      </c>
      <c r="D142" s="90">
        <f>MAX(D138,D140)</f>
        <v>3.3099999999999997E-2</v>
      </c>
    </row>
    <row r="143" spans="1:5" x14ac:dyDescent="0.2">
      <c r="B143" s="7" t="s">
        <v>653</v>
      </c>
    </row>
    <row r="144" spans="1:5" x14ac:dyDescent="0.2">
      <c r="A144" s="6" t="s">
        <v>654</v>
      </c>
      <c r="B144" s="7" t="s">
        <v>655</v>
      </c>
      <c r="C144" s="33">
        <f>MIN(0.3,(C137+C142))</f>
        <v>0.15309999999999999</v>
      </c>
      <c r="D144" s="33">
        <f>MIN(0.3,(D137+D142))</f>
        <v>0.15309999999999999</v>
      </c>
    </row>
    <row r="145" spans="1:4" x14ac:dyDescent="0.2">
      <c r="B145" s="7" t="s">
        <v>656</v>
      </c>
    </row>
    <row r="146" spans="1:4" x14ac:dyDescent="0.2">
      <c r="A146" s="6" t="s">
        <v>657</v>
      </c>
      <c r="B146" s="7" t="s">
        <v>658</v>
      </c>
      <c r="C146" s="7">
        <f>ROUND(IF(C99&lt;=459,C120*C137*C133,0),2)</f>
        <v>0</v>
      </c>
      <c r="D146" s="7">
        <f>ROUND(IF(D99&lt;=459,D120*D137*D133,0),2)</f>
        <v>0</v>
      </c>
    </row>
    <row r="147" spans="1:4" x14ac:dyDescent="0.2">
      <c r="B147" s="7" t="s">
        <v>659</v>
      </c>
    </row>
    <row r="148" spans="1:4" x14ac:dyDescent="0.2">
      <c r="A148" s="6" t="s">
        <v>660</v>
      </c>
      <c r="B148" s="7" t="s">
        <v>661</v>
      </c>
      <c r="C148" s="7">
        <f>ROUND(IF(C99&lt;=459,0,IF(C135&lt;=C14,C120*C137*C133,0)),2)</f>
        <v>0</v>
      </c>
      <c r="D148" s="7">
        <f>ROUND(IF(D99&lt;=459,0,IF(D135&lt;=D14,D120*D137*D133,0)),2)</f>
        <v>0</v>
      </c>
    </row>
    <row r="149" spans="1:4" x14ac:dyDescent="0.2">
      <c r="B149" s="7" t="s">
        <v>662</v>
      </c>
    </row>
    <row r="150" spans="1:4" x14ac:dyDescent="0.2">
      <c r="A150" s="6" t="s">
        <v>663</v>
      </c>
      <c r="B150" s="7" t="s">
        <v>664</v>
      </c>
      <c r="C150" s="18">
        <f>ROUND(IF((AND((C99&lt;=459),(C135&lt;=C14)))=TRUE(),0,IF((AND(C146=0,C148=0))=TRUE(),C14*C16,0)),1)</f>
        <v>291.2</v>
      </c>
      <c r="D150" s="18">
        <f>ROUND(IF((AND((D99&lt;=459),(D135&lt;=D14)))=TRUE(),0,IF((AND(D146=0,D148=0))=TRUE(),D14*D16,0)),1)</f>
        <v>291.2</v>
      </c>
    </row>
    <row r="151" spans="1:4" x14ac:dyDescent="0.2">
      <c r="B151" s="7" t="s">
        <v>665</v>
      </c>
    </row>
    <row r="152" spans="1:4" x14ac:dyDescent="0.2">
      <c r="A152" s="6" t="s">
        <v>666</v>
      </c>
      <c r="B152" s="7" t="s">
        <v>667</v>
      </c>
      <c r="C152" s="7">
        <f>ROUND(IF((AND((C99&lt;=459),(C135&lt;=C14)))=TRUE(),0,(C120*C137*C150)),2)</f>
        <v>324166.62</v>
      </c>
      <c r="D152" s="7">
        <f>ROUND(IF((AND((D99&lt;=459),(D135&lt;=D14)))=TRUE(),0,(D120*D137*D150)),2)</f>
        <v>324166.62</v>
      </c>
    </row>
    <row r="153" spans="1:4" x14ac:dyDescent="0.2">
      <c r="B153" s="7" t="s">
        <v>668</v>
      </c>
    </row>
    <row r="154" spans="1:4" x14ac:dyDescent="0.2">
      <c r="A154" s="6" t="s">
        <v>669</v>
      </c>
      <c r="B154" s="7" t="s">
        <v>670</v>
      </c>
      <c r="C154" s="7">
        <f>ROUND(IF((AND((C99&lt;=459),(C135&lt;=C14)))=TRUE(),0,IF(C152=0,0,C120*C144*(C133-C150))),2)</f>
        <v>117882.4</v>
      </c>
      <c r="D154" s="7">
        <f>ROUND(IF((AND((D99&lt;=459),(D135&lt;=D14)))=TRUE(),0,IF(D152=0,0,D120*D144*(D133-D150))),2)</f>
        <v>117882.4</v>
      </c>
    </row>
    <row r="155" spans="1:4" x14ac:dyDescent="0.2">
      <c r="B155" s="7" t="s">
        <v>671</v>
      </c>
    </row>
    <row r="156" spans="1:4" x14ac:dyDescent="0.2">
      <c r="A156" s="6" t="s">
        <v>672</v>
      </c>
      <c r="B156" s="7" t="s">
        <v>673</v>
      </c>
      <c r="C156" s="7">
        <f>ROUND(IF((AND((C99&lt;=459),(C135&lt;=C14)))=TRUE(),0,+C152+C154),2)</f>
        <v>442049.02</v>
      </c>
      <c r="D156" s="7">
        <f>ROUND(IF((AND((D99&lt;=459),(D135&lt;=D14)))=TRUE(),0,+D152+D154),2)</f>
        <v>442049.02</v>
      </c>
    </row>
    <row r="157" spans="1:4" x14ac:dyDescent="0.2">
      <c r="B157" s="7" t="s">
        <v>674</v>
      </c>
    </row>
    <row r="158" spans="1:4" x14ac:dyDescent="0.2">
      <c r="A158" s="6" t="s">
        <v>675</v>
      </c>
      <c r="B158" s="7" t="s">
        <v>676</v>
      </c>
      <c r="C158" s="7">
        <f>MAX(C146,C148,C156)</f>
        <v>442049.02</v>
      </c>
      <c r="D158" s="7">
        <f>MAX(D146,D148,D156)</f>
        <v>442049.02</v>
      </c>
    </row>
    <row r="159" spans="1:4" x14ac:dyDescent="0.2">
      <c r="B159" s="7" t="s">
        <v>677</v>
      </c>
      <c r="C159" s="66"/>
      <c r="D159" s="66"/>
    </row>
    <row r="160" spans="1:4" x14ac:dyDescent="0.2">
      <c r="C160" s="66"/>
      <c r="D160" s="66"/>
    </row>
    <row r="161" spans="1:4" ht="15.75" x14ac:dyDescent="0.25">
      <c r="A161" s="6"/>
      <c r="B161" s="44" t="s">
        <v>678</v>
      </c>
      <c r="C161" s="66"/>
      <c r="D161" s="66"/>
    </row>
    <row r="162" spans="1:4" x14ac:dyDescent="0.2">
      <c r="A162" s="6" t="s">
        <v>679</v>
      </c>
      <c r="B162" s="7" t="s">
        <v>680</v>
      </c>
      <c r="C162" s="17">
        <f>C25</f>
        <v>12</v>
      </c>
      <c r="D162" s="17">
        <f>D25</f>
        <v>12</v>
      </c>
    </row>
    <row r="163" spans="1:4" x14ac:dyDescent="0.2">
      <c r="A163" s="6" t="s">
        <v>681</v>
      </c>
      <c r="B163" s="7" t="s">
        <v>682</v>
      </c>
      <c r="C163" s="66">
        <f>C120</f>
        <v>9276.7461002735381</v>
      </c>
      <c r="D163" s="66">
        <f>D120</f>
        <v>9276.7461002735381</v>
      </c>
    </row>
    <row r="164" spans="1:4" x14ac:dyDescent="0.2">
      <c r="A164" s="6" t="s">
        <v>683</v>
      </c>
      <c r="B164" s="7" t="s">
        <v>684</v>
      </c>
      <c r="C164" s="66">
        <f>C163*0.08</f>
        <v>742.1396880218831</v>
      </c>
      <c r="D164" s="66">
        <f>D163*0.08</f>
        <v>742.1396880218831</v>
      </c>
    </row>
    <row r="165" spans="1:4" x14ac:dyDescent="0.2">
      <c r="A165" s="6" t="s">
        <v>685</v>
      </c>
      <c r="B165" s="7" t="s">
        <v>686</v>
      </c>
      <c r="C165" s="66">
        <f>C162*C164</f>
        <v>8905.6762562625972</v>
      </c>
      <c r="D165" s="66">
        <f>D162*D164</f>
        <v>8905.6762562625972</v>
      </c>
    </row>
    <row r="166" spans="1:4" x14ac:dyDescent="0.2">
      <c r="C166" s="66"/>
      <c r="D166" s="66"/>
    </row>
    <row r="167" spans="1:4" ht="15.75" x14ac:dyDescent="0.25">
      <c r="A167" s="6"/>
      <c r="B167" s="44" t="s">
        <v>687</v>
      </c>
    </row>
    <row r="168" spans="1:4" x14ac:dyDescent="0.2">
      <c r="A168" s="6" t="s">
        <v>688</v>
      </c>
      <c r="B168" s="7" t="s">
        <v>689</v>
      </c>
      <c r="C168" s="20">
        <f>C9+C29</f>
        <v>545</v>
      </c>
      <c r="D168" s="20">
        <f>D9+D29</f>
        <v>545</v>
      </c>
    </row>
    <row r="169" spans="1:4" x14ac:dyDescent="0.2">
      <c r="A169" s="6" t="s">
        <v>690</v>
      </c>
      <c r="B169" s="7" t="s">
        <v>682</v>
      </c>
      <c r="C169" s="7">
        <f>C36</f>
        <v>8712</v>
      </c>
      <c r="D169" s="7">
        <f>D36</f>
        <v>8712</v>
      </c>
    </row>
    <row r="170" spans="1:4" x14ac:dyDescent="0.2">
      <c r="A170" s="6" t="s">
        <v>691</v>
      </c>
      <c r="B170" s="7" t="s">
        <v>692</v>
      </c>
      <c r="C170" s="7">
        <f>ROUND(C169*C168,2)</f>
        <v>4748040</v>
      </c>
      <c r="D170" s="7">
        <f>ROUND(D169*D168,2)</f>
        <v>4748040</v>
      </c>
    </row>
    <row r="171" spans="1:4" x14ac:dyDescent="0.2">
      <c r="A171" s="6"/>
    </row>
    <row r="172" spans="1:4" x14ac:dyDescent="0.2">
      <c r="A172" s="6" t="s">
        <v>693</v>
      </c>
      <c r="B172" s="7" t="s">
        <v>694</v>
      </c>
      <c r="C172" s="7">
        <f>C10+C31</f>
        <v>0</v>
      </c>
      <c r="D172" s="7">
        <f>D10+D31</f>
        <v>0</v>
      </c>
    </row>
    <row r="173" spans="1:4" x14ac:dyDescent="0.2">
      <c r="A173" s="6" t="s">
        <v>695</v>
      </c>
      <c r="B173" s="7" t="s">
        <v>696</v>
      </c>
      <c r="C173" s="7">
        <f>C172*C169</f>
        <v>0</v>
      </c>
      <c r="D173" s="7">
        <f>D172*D169</f>
        <v>0</v>
      </c>
    </row>
    <row r="174" spans="1:4" x14ac:dyDescent="0.2">
      <c r="A174" s="6"/>
    </row>
    <row r="175" spans="1:4" x14ac:dyDescent="0.2">
      <c r="A175" s="6" t="s">
        <v>697</v>
      </c>
      <c r="B175" s="7" t="s">
        <v>698</v>
      </c>
      <c r="C175" s="7">
        <f>C170+C173</f>
        <v>4748040</v>
      </c>
      <c r="D175" s="7">
        <f>D170+D173</f>
        <v>4748040</v>
      </c>
    </row>
    <row r="176" spans="1:4" x14ac:dyDescent="0.2">
      <c r="A176" s="6"/>
    </row>
    <row r="177" spans="1:4" ht="15.75" x14ac:dyDescent="0.25">
      <c r="A177" s="6" t="s">
        <v>602</v>
      </c>
      <c r="B177" s="44" t="s">
        <v>699</v>
      </c>
    </row>
    <row r="178" spans="1:4" x14ac:dyDescent="0.2">
      <c r="A178" s="6" t="s">
        <v>700</v>
      </c>
      <c r="B178" s="7" t="s">
        <v>701</v>
      </c>
      <c r="C178" s="7">
        <f>IF(C99&lt;=459,1,0)</f>
        <v>0</v>
      </c>
      <c r="D178" s="7">
        <f>IF(D99&lt;=459,1,0)</f>
        <v>0</v>
      </c>
    </row>
    <row r="179" spans="1:4" x14ac:dyDescent="0.2">
      <c r="A179" s="6" t="s">
        <v>702</v>
      </c>
      <c r="B179" s="7" t="s">
        <v>703</v>
      </c>
      <c r="C179" s="7">
        <f>IF(C135&lt;=C14,1,0)</f>
        <v>0</v>
      </c>
      <c r="D179" s="7">
        <f>IF(D135&lt;=D14,1,0)</f>
        <v>0</v>
      </c>
    </row>
    <row r="180" spans="1:4" x14ac:dyDescent="0.2">
      <c r="A180" s="6" t="s">
        <v>704</v>
      </c>
      <c r="B180" s="7" t="s">
        <v>705</v>
      </c>
      <c r="C180" s="92">
        <f>ROUND(IF((OR(C178=1,C179=1))=TRUE(),0,C120/C109),8)</f>
        <v>7925.4558737899997</v>
      </c>
      <c r="D180" s="92">
        <f>ROUND(IF((OR(D178=1,D179=1))=TRUE(),0,D120/D109),8)</f>
        <v>7925.4558737899997</v>
      </c>
    </row>
    <row r="181" spans="1:4" x14ac:dyDescent="0.2">
      <c r="B181" s="7" t="s">
        <v>706</v>
      </c>
    </row>
    <row r="182" spans="1:4" x14ac:dyDescent="0.2">
      <c r="A182" s="6" t="s">
        <v>707</v>
      </c>
      <c r="B182" s="7" t="s">
        <v>708</v>
      </c>
      <c r="C182" s="11">
        <f>ROUND(IF((OR(C178=1,C179=1))=TRUE(),0,((1027-459)*0.00020599)+1.1215),4)</f>
        <v>1.2384999999999999</v>
      </c>
      <c r="D182" s="11">
        <f>ROUND(IF((OR(D178=1,D179=1))=TRUE(),0,((1027-459)*0.00020599)+1.1215),4)</f>
        <v>1.2384999999999999</v>
      </c>
    </row>
    <row r="183" spans="1:4" x14ac:dyDescent="0.2">
      <c r="B183" s="7" t="s">
        <v>709</v>
      </c>
    </row>
    <row r="184" spans="1:4" x14ac:dyDescent="0.2">
      <c r="A184" s="6" t="s">
        <v>710</v>
      </c>
      <c r="B184" s="7" t="s">
        <v>711</v>
      </c>
      <c r="C184" s="43">
        <f>ROUND(IF((OR(C178=1,C179=1))=TRUE(),0,C180*C182),8)</f>
        <v>9815.6770996899995</v>
      </c>
      <c r="D184" s="43">
        <f>ROUND(IF((OR(D178=1,D179=1))=TRUE(),0,D180*D182),8)</f>
        <v>9815.6770996899995</v>
      </c>
    </row>
    <row r="185" spans="1:4" x14ac:dyDescent="0.2">
      <c r="B185" s="7" t="s">
        <v>712</v>
      </c>
    </row>
    <row r="186" spans="1:4" x14ac:dyDescent="0.2">
      <c r="A186" s="6" t="s">
        <v>713</v>
      </c>
      <c r="B186" s="7" t="s">
        <v>714</v>
      </c>
      <c r="C186" s="7">
        <f>ROUND(IF((OR(C178=1,C179=1))=TRUE(),0,(C184*459)+(C38*C184*C133)),2)</f>
        <v>4946158.95</v>
      </c>
      <c r="D186" s="7">
        <f>ROUND(IF((OR(D178=1,D179=1))=TRUE(),0,(D184*459)+(D38*D184*D133)),2)</f>
        <v>4946158.95</v>
      </c>
    </row>
    <row r="187" spans="1:4" x14ac:dyDescent="0.2">
      <c r="B187" s="7" t="s">
        <v>715</v>
      </c>
    </row>
    <row r="188" spans="1:4" x14ac:dyDescent="0.2">
      <c r="A188" s="6" t="s">
        <v>716</v>
      </c>
      <c r="B188" s="7" t="s">
        <v>717</v>
      </c>
      <c r="C188" s="18">
        <f>IF((OR(C178=1,C179=1))=TRUE(),0,C94)</f>
        <v>244.2</v>
      </c>
      <c r="D188" s="18">
        <f>IF((OR(D178=1,D179=1))=TRUE(),0,D94)</f>
        <v>244.2</v>
      </c>
    </row>
    <row r="189" spans="1:4" x14ac:dyDescent="0.2">
      <c r="A189" s="6" t="s">
        <v>718</v>
      </c>
      <c r="B189" s="7" t="s">
        <v>719</v>
      </c>
      <c r="C189" s="7">
        <f>ROUND(IF((OR(C178=1,C179=1))=TRUE(),0,(C186/459*C188)+C175+C165),2)</f>
        <v>7388431.5499999998</v>
      </c>
      <c r="D189" s="7">
        <f>ROUND(IF((OR(D178=1,D179=1))=TRUE(),0,(D186/459*D188)+D175+D165),2)</f>
        <v>7388431.5499999998</v>
      </c>
    </row>
    <row r="190" spans="1:4" x14ac:dyDescent="0.2">
      <c r="B190" s="7" t="s">
        <v>720</v>
      </c>
    </row>
    <row r="191" spans="1:4" x14ac:dyDescent="0.2">
      <c r="A191" s="6" t="s">
        <v>602</v>
      </c>
      <c r="B191" s="7" t="s">
        <v>602</v>
      </c>
    </row>
    <row r="192" spans="1:4" ht="15.75" x14ac:dyDescent="0.25">
      <c r="A192" s="6" t="s">
        <v>602</v>
      </c>
      <c r="B192" s="44" t="s">
        <v>721</v>
      </c>
    </row>
    <row r="193" spans="1:4" x14ac:dyDescent="0.2">
      <c r="A193" s="6" t="s">
        <v>722</v>
      </c>
      <c r="B193" s="7" t="s">
        <v>723</v>
      </c>
      <c r="C193" s="7">
        <f>+C48</f>
        <v>9334691.9299999997</v>
      </c>
      <c r="D193" s="7">
        <f>+D48</f>
        <v>9334691.9299999997</v>
      </c>
    </row>
    <row r="194" spans="1:4" x14ac:dyDescent="0.2">
      <c r="A194" s="6" t="s">
        <v>724</v>
      </c>
      <c r="B194" s="7" t="s">
        <v>725</v>
      </c>
      <c r="C194" s="48">
        <f>C63</f>
        <v>0.02</v>
      </c>
      <c r="D194" s="48">
        <f>D63</f>
        <v>0.02</v>
      </c>
    </row>
    <row r="195" spans="1:4" x14ac:dyDescent="0.2">
      <c r="A195" s="6" t="s">
        <v>726</v>
      </c>
      <c r="B195" s="7" t="s">
        <v>727</v>
      </c>
      <c r="C195" s="33">
        <f>ROUND((C99-C18)/C18,4)</f>
        <v>-0.2354</v>
      </c>
      <c r="D195" s="33">
        <f>ROUND((D99-D18)/D18,4)</f>
        <v>-0.2354</v>
      </c>
    </row>
    <row r="196" spans="1:4" x14ac:dyDescent="0.2">
      <c r="B196" s="7" t="s">
        <v>728</v>
      </c>
    </row>
    <row r="197" spans="1:4" x14ac:dyDescent="0.2">
      <c r="A197" s="6" t="s">
        <v>729</v>
      </c>
      <c r="B197" s="7" t="s">
        <v>730</v>
      </c>
      <c r="C197" s="7">
        <f>ROUND((C193)*(1+C194+C195),2)</f>
        <v>7323999.29</v>
      </c>
      <c r="D197" s="7">
        <f>ROUND((D193)*(1+D194+D195),2)</f>
        <v>7323999.29</v>
      </c>
    </row>
    <row r="198" spans="1:4" x14ac:dyDescent="0.2">
      <c r="B198" s="7" t="s">
        <v>731</v>
      </c>
    </row>
    <row r="200" spans="1:4" ht="15.75" x14ac:dyDescent="0.25">
      <c r="B200" s="44" t="s">
        <v>732</v>
      </c>
    </row>
    <row r="201" spans="1:4" x14ac:dyDescent="0.2">
      <c r="A201" s="6" t="s">
        <v>733</v>
      </c>
      <c r="B201" s="7" t="s">
        <v>734</v>
      </c>
      <c r="C201" s="7">
        <f>ROUND(C35,2)</f>
        <v>9065.34</v>
      </c>
      <c r="D201" s="7">
        <f>ROUND(D35,2)</f>
        <v>9065.34</v>
      </c>
    </row>
    <row r="202" spans="1:4" x14ac:dyDescent="0.2">
      <c r="A202" s="6" t="s">
        <v>735</v>
      </c>
      <c r="B202" s="7" t="s">
        <v>736</v>
      </c>
      <c r="C202" s="18">
        <f>ROUND(C94,1)</f>
        <v>244.2</v>
      </c>
      <c r="D202" s="18">
        <f>ROUND(D94,1)</f>
        <v>244.2</v>
      </c>
    </row>
    <row r="203" spans="1:4" x14ac:dyDescent="0.2">
      <c r="A203" s="6" t="s">
        <v>737</v>
      </c>
      <c r="B203" s="7" t="s">
        <v>738</v>
      </c>
      <c r="C203" s="18">
        <f>C36</f>
        <v>8712</v>
      </c>
      <c r="D203" s="18">
        <f>D36</f>
        <v>8712</v>
      </c>
    </row>
    <row r="204" spans="1:4" x14ac:dyDescent="0.2">
      <c r="A204" s="6" t="s">
        <v>739</v>
      </c>
      <c r="B204" s="7" t="s">
        <v>740</v>
      </c>
      <c r="C204" s="18">
        <f>ROUND(C97+C98+C95+C96,1)</f>
        <v>545</v>
      </c>
      <c r="D204" s="18">
        <f>ROUND(D97+D98+D95+D96,1)</f>
        <v>545</v>
      </c>
    </row>
    <row r="205" spans="1:4" x14ac:dyDescent="0.2">
      <c r="A205" s="6" t="s">
        <v>741</v>
      </c>
      <c r="B205" s="7" t="s">
        <v>742</v>
      </c>
      <c r="C205" s="7">
        <f>ROUND((C201*C202)+(C203*C204),2)</f>
        <v>6961796.0300000003</v>
      </c>
      <c r="D205" s="7">
        <f>ROUND((D201*D202)+(D203*D204),2)</f>
        <v>6961796.0300000003</v>
      </c>
    </row>
    <row r="207" spans="1:4" ht="15.75" x14ac:dyDescent="0.25">
      <c r="A207" s="6" t="s">
        <v>602</v>
      </c>
      <c r="B207" s="44" t="s">
        <v>743</v>
      </c>
    </row>
    <row r="208" spans="1:4" x14ac:dyDescent="0.2">
      <c r="A208" s="6" t="s">
        <v>744</v>
      </c>
      <c r="B208" s="7" t="s">
        <v>745</v>
      </c>
      <c r="C208" s="7">
        <f>+C124</f>
        <v>2265381.4</v>
      </c>
      <c r="D208" s="7">
        <f>+D124</f>
        <v>2265381.4</v>
      </c>
    </row>
    <row r="209" spans="1:4" x14ac:dyDescent="0.2">
      <c r="A209" s="6" t="s">
        <v>746</v>
      </c>
      <c r="B209" s="7" t="s">
        <v>747</v>
      </c>
      <c r="C209" s="7">
        <f>+C158</f>
        <v>442049.02</v>
      </c>
      <c r="D209" s="7">
        <f>+D158</f>
        <v>442049.02</v>
      </c>
    </row>
    <row r="210" spans="1:4" x14ac:dyDescent="0.2">
      <c r="A210" s="6" t="s">
        <v>748</v>
      </c>
      <c r="B210" s="7" t="s">
        <v>749</v>
      </c>
      <c r="C210" s="7">
        <f>+C208+C209</f>
        <v>2707430.42</v>
      </c>
      <c r="D210" s="7">
        <f>+D208+D209</f>
        <v>2707430.42</v>
      </c>
    </row>
    <row r="211" spans="1:4" x14ac:dyDescent="0.2">
      <c r="A211" s="6" t="s">
        <v>750</v>
      </c>
      <c r="B211" s="7" t="s">
        <v>751</v>
      </c>
      <c r="C211" s="7">
        <f>C165</f>
        <v>8905.6762562625972</v>
      </c>
      <c r="D211" s="7">
        <f>D165</f>
        <v>8905.6762562625972</v>
      </c>
    </row>
    <row r="212" spans="1:4" x14ac:dyDescent="0.2">
      <c r="A212" s="6" t="s">
        <v>752</v>
      </c>
      <c r="B212" s="7" t="s">
        <v>753</v>
      </c>
      <c r="C212" s="7">
        <f>C175</f>
        <v>4748040</v>
      </c>
      <c r="D212" s="7">
        <f>D175</f>
        <v>4748040</v>
      </c>
    </row>
    <row r="213" spans="1:4" x14ac:dyDescent="0.2">
      <c r="A213" s="6" t="s">
        <v>754</v>
      </c>
      <c r="B213" s="7" t="s">
        <v>755</v>
      </c>
      <c r="C213" s="7">
        <f>C210+C211+C212</f>
        <v>7464376.0962562626</v>
      </c>
      <c r="D213" s="7">
        <f>D210+D211+D212</f>
        <v>7464376.0962562626</v>
      </c>
    </row>
    <row r="214" spans="1:4" x14ac:dyDescent="0.2">
      <c r="A214" s="6" t="s">
        <v>756</v>
      </c>
      <c r="B214" s="7" t="s">
        <v>757</v>
      </c>
      <c r="C214" s="7">
        <f>C205</f>
        <v>6961796.0300000003</v>
      </c>
      <c r="D214" s="7">
        <f>D205</f>
        <v>6961796.0300000003</v>
      </c>
    </row>
    <row r="215" spans="1:4" x14ac:dyDescent="0.2">
      <c r="A215" s="6" t="s">
        <v>758</v>
      </c>
      <c r="B215" s="7" t="s">
        <v>759</v>
      </c>
      <c r="C215" s="7">
        <f>IF(C189&gt;0,C189,999999999.99)</f>
        <v>7388431.5499999998</v>
      </c>
      <c r="D215" s="7">
        <f>IF(D189&gt;0,D189,999999999.99)</f>
        <v>7388431.5499999998</v>
      </c>
    </row>
    <row r="216" spans="1:4" x14ac:dyDescent="0.2">
      <c r="B216" s="7" t="s">
        <v>760</v>
      </c>
    </row>
    <row r="217" spans="1:4" x14ac:dyDescent="0.2">
      <c r="B217" s="7" t="s">
        <v>761</v>
      </c>
    </row>
    <row r="218" spans="1:4" x14ac:dyDescent="0.2">
      <c r="A218" s="6" t="s">
        <v>762</v>
      </c>
      <c r="B218" s="7" t="s">
        <v>763</v>
      </c>
      <c r="C218" s="7">
        <f>MIN(C215,MAX(C213,C214))</f>
        <v>7388431.5499999998</v>
      </c>
      <c r="D218" s="7">
        <f>MIN(D215,MAX(D213,D214))</f>
        <v>7388431.5499999998</v>
      </c>
    </row>
    <row r="219" spans="1:4" x14ac:dyDescent="0.2">
      <c r="B219" s="7" t="s">
        <v>764</v>
      </c>
      <c r="C219" s="7" t="b">
        <f>C215=C218</f>
        <v>1</v>
      </c>
      <c r="D219" s="7" t="b">
        <f>D215=D218</f>
        <v>1</v>
      </c>
    </row>
    <row r="220" spans="1:4" x14ac:dyDescent="0.2">
      <c r="A220" s="94" t="s">
        <v>765</v>
      </c>
      <c r="B220" s="95" t="s">
        <v>766</v>
      </c>
      <c r="C220" s="7">
        <v>0</v>
      </c>
      <c r="D220" s="7">
        <v>0</v>
      </c>
    </row>
    <row r="221" spans="1:4" x14ac:dyDescent="0.2">
      <c r="A221" s="95"/>
      <c r="B221" s="95" t="s">
        <v>767</v>
      </c>
    </row>
    <row r="222" spans="1:4" x14ac:dyDescent="0.2">
      <c r="A222" s="6" t="s">
        <v>768</v>
      </c>
      <c r="B222" s="7" t="s">
        <v>769</v>
      </c>
      <c r="C222" s="7">
        <f>+C197</f>
        <v>7323999.29</v>
      </c>
      <c r="D222" s="7">
        <f>+D197</f>
        <v>7323999.29</v>
      </c>
    </row>
    <row r="223" spans="1:4" x14ac:dyDescent="0.2">
      <c r="A223" s="94" t="s">
        <v>770</v>
      </c>
      <c r="B223" s="95" t="s">
        <v>743</v>
      </c>
      <c r="C223" s="7">
        <f>MIN(C218,C222)</f>
        <v>7323999.29</v>
      </c>
      <c r="D223" s="7">
        <f>MIN(D218,D222)</f>
        <v>7323999.29</v>
      </c>
    </row>
    <row r="224" spans="1:4" x14ac:dyDescent="0.2">
      <c r="B224" s="7" t="s">
        <v>771</v>
      </c>
    </row>
    <row r="225" spans="1:6" x14ac:dyDescent="0.2">
      <c r="A225" s="6" t="s">
        <v>772</v>
      </c>
      <c r="B225" s="7" t="s">
        <v>773</v>
      </c>
      <c r="C225" s="7">
        <f>ROUND(C223/C99,2)</f>
        <v>9280.2800000000007</v>
      </c>
      <c r="D225" s="7">
        <f>ROUND(D223/D99,2)</f>
        <v>9280.2800000000007</v>
      </c>
    </row>
    <row r="226" spans="1:6" x14ac:dyDescent="0.2">
      <c r="B226" s="7" t="s">
        <v>774</v>
      </c>
    </row>
    <row r="227" spans="1:6" x14ac:dyDescent="0.2">
      <c r="A227" s="6" t="s">
        <v>602</v>
      </c>
      <c r="C227" s="86"/>
      <c r="D227" s="86"/>
    </row>
    <row r="228" spans="1:6" ht="31.5" x14ac:dyDescent="0.25">
      <c r="A228" s="6" t="s">
        <v>602</v>
      </c>
      <c r="B228" s="96" t="s">
        <v>775</v>
      </c>
    </row>
    <row r="229" spans="1:6" x14ac:dyDescent="0.2">
      <c r="A229" s="6" t="s">
        <v>776</v>
      </c>
      <c r="B229" s="7" t="s">
        <v>777</v>
      </c>
    </row>
    <row r="230" spans="1:6" x14ac:dyDescent="0.2">
      <c r="B230" s="7" t="s">
        <v>778</v>
      </c>
    </row>
    <row r="231" spans="1:6" x14ac:dyDescent="0.2">
      <c r="A231" s="94" t="s">
        <v>779</v>
      </c>
      <c r="B231" s="95" t="s">
        <v>780</v>
      </c>
      <c r="C231" s="7">
        <f>IF((AND(C$197=C$223,C$73&lt;&gt;888888888.88))=TRUE(),C218,0)</f>
        <v>7388431.5499999998</v>
      </c>
      <c r="D231" s="7">
        <f>IF((AND(D$197=D$223,D$73&lt;&gt;888888888.88))=TRUE(),D218,0)</f>
        <v>7388431.5499999998</v>
      </c>
    </row>
    <row r="232" spans="1:6" x14ac:dyDescent="0.2">
      <c r="A232" s="95"/>
      <c r="B232" s="95" t="s">
        <v>781</v>
      </c>
    </row>
    <row r="233" spans="1:6" x14ac:dyDescent="0.2">
      <c r="A233" s="6" t="s">
        <v>782</v>
      </c>
      <c r="B233" s="7" t="s">
        <v>783</v>
      </c>
      <c r="C233" s="7">
        <f>IF(C197=C223,C197,0)</f>
        <v>7323999.29</v>
      </c>
      <c r="D233" s="7">
        <f>IF(D197=D223,D197,0)</f>
        <v>7323999.29</v>
      </c>
    </row>
    <row r="234" spans="1:6" x14ac:dyDescent="0.2">
      <c r="A234" s="6" t="s">
        <v>784</v>
      </c>
      <c r="B234" s="7" t="s">
        <v>785</v>
      </c>
      <c r="C234" s="7">
        <f>IF(C197=C223,C64,0)</f>
        <v>999999999</v>
      </c>
      <c r="D234" s="7">
        <f>IF(D197=D223,D64,0)</f>
        <v>999999999</v>
      </c>
    </row>
    <row r="235" spans="1:6" x14ac:dyDescent="0.2">
      <c r="A235" s="6" t="s">
        <v>786</v>
      </c>
      <c r="B235" s="7" t="s">
        <v>787</v>
      </c>
      <c r="C235" s="7">
        <f>IF(MIN((C231-C233),(C234-C233))&gt;0,ROUND(MIN((C231-C233),(C234-C233)),2),0)</f>
        <v>64432.26</v>
      </c>
      <c r="D235" s="7">
        <f>IF(MIN((D231-D233),(D234-D233))&gt;0,ROUND(MIN((D231-D233),(D234-D233)),2),0)</f>
        <v>64432.26</v>
      </c>
    </row>
    <row r="236" spans="1:6" x14ac:dyDescent="0.2">
      <c r="B236" s="7" t="s">
        <v>788</v>
      </c>
      <c r="F236" s="7" t="s">
        <v>2</v>
      </c>
    </row>
    <row r="237" spans="1:6" x14ac:dyDescent="0.2">
      <c r="B237" s="7" t="s">
        <v>789</v>
      </c>
    </row>
    <row r="238" spans="1:6" x14ac:dyDescent="0.2">
      <c r="B238" s="7" t="s">
        <v>790</v>
      </c>
    </row>
    <row r="239" spans="1:6" x14ac:dyDescent="0.2">
      <c r="A239" s="6" t="s">
        <v>791</v>
      </c>
      <c r="B239" s="7" t="s">
        <v>792</v>
      </c>
      <c r="C239" s="7">
        <f>MIN(C69,C235)</f>
        <v>64432.26</v>
      </c>
      <c r="D239" s="7">
        <f>MIN(D69,D235)</f>
        <v>64432.26</v>
      </c>
    </row>
    <row r="240" spans="1:6" x14ac:dyDescent="0.2">
      <c r="B240" s="7" t="s">
        <v>793</v>
      </c>
    </row>
    <row r="241" spans="1:4" x14ac:dyDescent="0.2">
      <c r="A241" s="6"/>
    </row>
    <row r="242" spans="1:4" ht="15.75" x14ac:dyDescent="0.25">
      <c r="A242" s="6" t="s">
        <v>602</v>
      </c>
      <c r="B242" s="44" t="s">
        <v>794</v>
      </c>
      <c r="C242" s="66"/>
      <c r="D242" s="66"/>
    </row>
    <row r="243" spans="1:4" x14ac:dyDescent="0.2">
      <c r="A243" s="6" t="s">
        <v>795</v>
      </c>
      <c r="B243" s="7" t="s">
        <v>796</v>
      </c>
      <c r="C243" s="7">
        <f>+C223+C241</f>
        <v>7323999.29</v>
      </c>
      <c r="D243" s="7">
        <f>+D223+D241</f>
        <v>7323999.29</v>
      </c>
    </row>
    <row r="244" spans="1:4" x14ac:dyDescent="0.2">
      <c r="A244" s="6" t="s">
        <v>797</v>
      </c>
      <c r="B244" s="7" t="s">
        <v>798</v>
      </c>
      <c r="C244" s="7">
        <f>C239</f>
        <v>64432.26</v>
      </c>
      <c r="D244" s="7">
        <f>D239</f>
        <v>64432.26</v>
      </c>
    </row>
    <row r="245" spans="1:4" x14ac:dyDescent="0.2">
      <c r="A245" s="6" t="s">
        <v>799</v>
      </c>
      <c r="B245" s="7" t="s">
        <v>800</v>
      </c>
      <c r="C245" s="7">
        <f>ROUND(C243+C244,2)</f>
        <v>7388431.5499999998</v>
      </c>
      <c r="D245" s="7">
        <f>ROUND(D243+D244,2)</f>
        <v>7388431.5499999998</v>
      </c>
    </row>
    <row r="246" spans="1:4" x14ac:dyDescent="0.2">
      <c r="C246" s="66"/>
      <c r="D246" s="66"/>
    </row>
    <row r="247" spans="1:4" ht="15.75" x14ac:dyDescent="0.25">
      <c r="A247" s="6" t="s">
        <v>602</v>
      </c>
      <c r="B247" s="44" t="s">
        <v>801</v>
      </c>
    </row>
    <row r="248" spans="1:4" x14ac:dyDescent="0.2">
      <c r="A248" s="6" t="s">
        <v>802</v>
      </c>
      <c r="B248" s="7" t="s">
        <v>984</v>
      </c>
      <c r="C248" s="43">
        <f>C44</f>
        <v>2.7E-2</v>
      </c>
      <c r="D248" s="43">
        <f>D44</f>
        <v>2.7E-2</v>
      </c>
    </row>
    <row r="249" spans="1:4" x14ac:dyDescent="0.2">
      <c r="B249" s="7" t="s">
        <v>804</v>
      </c>
      <c r="C249" s="43"/>
      <c r="D249" s="43"/>
    </row>
    <row r="250" spans="1:4" x14ac:dyDescent="0.2">
      <c r="A250" s="6" t="s">
        <v>805</v>
      </c>
      <c r="B250" s="7" t="s">
        <v>806</v>
      </c>
      <c r="C250" s="43">
        <f>ROUND((C245-(C99*C39)-C42)/C43,6)</f>
        <v>0.225826</v>
      </c>
      <c r="D250" s="43">
        <f>ROUND((D245-(D99*D39)-D42)/D43,6)</f>
        <v>0.225826</v>
      </c>
    </row>
    <row r="251" spans="1:4" x14ac:dyDescent="0.2">
      <c r="B251" s="7" t="s">
        <v>807</v>
      </c>
      <c r="C251" s="43"/>
      <c r="D251" s="43"/>
    </row>
    <row r="252" spans="1:4" x14ac:dyDescent="0.2">
      <c r="B252" s="7" t="s">
        <v>808</v>
      </c>
      <c r="C252" s="43"/>
      <c r="D252" s="43"/>
    </row>
    <row r="253" spans="1:4" x14ac:dyDescent="0.2">
      <c r="A253" s="6" t="s">
        <v>809</v>
      </c>
      <c r="B253" s="7" t="s">
        <v>810</v>
      </c>
      <c r="C253" s="43">
        <f>ROUND(((C45)*(1+C194+C195))/C43,6)</f>
        <v>24.348146</v>
      </c>
      <c r="D253" s="43">
        <f>ROUND(((D45)*(1+D194+D195))/D43,6)</f>
        <v>24.348146</v>
      </c>
    </row>
    <row r="254" spans="1:4" x14ac:dyDescent="0.2">
      <c r="B254" s="7" t="s">
        <v>811</v>
      </c>
      <c r="C254" s="43"/>
      <c r="D254" s="43"/>
    </row>
    <row r="255" spans="1:4" x14ac:dyDescent="0.2">
      <c r="B255" s="7" t="s">
        <v>812</v>
      </c>
      <c r="C255" s="43"/>
      <c r="D255" s="43"/>
    </row>
    <row r="256" spans="1:4" x14ac:dyDescent="0.2">
      <c r="A256" s="6" t="s">
        <v>813</v>
      </c>
      <c r="B256" s="7" t="s">
        <v>814</v>
      </c>
      <c r="C256" s="43">
        <f>MIN(C248,C250,C253)</f>
        <v>2.7E-2</v>
      </c>
      <c r="D256" s="43">
        <f>MIN(D248,D250,D253)</f>
        <v>2.7E-2</v>
      </c>
    </row>
    <row r="257" spans="1:4" x14ac:dyDescent="0.2">
      <c r="B257" s="7" t="s">
        <v>815</v>
      </c>
      <c r="C257" s="43"/>
      <c r="D257" s="43"/>
    </row>
    <row r="258" spans="1:4" x14ac:dyDescent="0.2">
      <c r="A258" s="6" t="s">
        <v>816</v>
      </c>
      <c r="B258" s="7" t="s">
        <v>817</v>
      </c>
      <c r="C258" s="98">
        <v>0</v>
      </c>
      <c r="D258" s="98">
        <v>0</v>
      </c>
    </row>
    <row r="259" spans="1:4" x14ac:dyDescent="0.2">
      <c r="A259" s="6" t="s">
        <v>818</v>
      </c>
      <c r="B259" s="7" t="s">
        <v>819</v>
      </c>
      <c r="C259" s="43">
        <f>IF(C258&gt;0,C258,C256)</f>
        <v>2.7E-2</v>
      </c>
      <c r="D259" s="43">
        <f>IF(D258&gt;0,D258,D256)</f>
        <v>2.7E-2</v>
      </c>
    </row>
    <row r="260" spans="1:4" x14ac:dyDescent="0.2">
      <c r="B260" s="7" t="s">
        <v>820</v>
      </c>
      <c r="C260" s="43"/>
      <c r="D260" s="43"/>
    </row>
    <row r="261" spans="1:4" x14ac:dyDescent="0.2">
      <c r="A261" s="6" t="s">
        <v>821</v>
      </c>
      <c r="B261" s="7" t="s">
        <v>822</v>
      </c>
      <c r="C261" s="43">
        <f>C248-C259-C267</f>
        <v>0</v>
      </c>
      <c r="D261" s="43">
        <f>D248-D259-D267</f>
        <v>0</v>
      </c>
    </row>
    <row r="262" spans="1:4" x14ac:dyDescent="0.2">
      <c r="A262" s="6" t="s">
        <v>602</v>
      </c>
      <c r="B262" s="7" t="s">
        <v>602</v>
      </c>
      <c r="C262" s="43"/>
      <c r="D262" s="43"/>
    </row>
    <row r="263" spans="1:4" ht="15.75" x14ac:dyDescent="0.25">
      <c r="A263" s="6" t="s">
        <v>602</v>
      </c>
      <c r="B263" s="44" t="s">
        <v>823</v>
      </c>
    </row>
    <row r="264" spans="1:4" x14ac:dyDescent="0.2">
      <c r="A264" s="6" t="s">
        <v>824</v>
      </c>
      <c r="B264" s="7" t="s">
        <v>825</v>
      </c>
      <c r="C264" s="7">
        <f>C59</f>
        <v>334028.85281682434</v>
      </c>
      <c r="D264" s="7">
        <f>D59</f>
        <v>334028.85281682434</v>
      </c>
    </row>
    <row r="265" spans="1:4" x14ac:dyDescent="0.2">
      <c r="A265" s="6" t="s">
        <v>826</v>
      </c>
      <c r="B265" s="7" t="s">
        <v>827</v>
      </c>
      <c r="C265" s="43">
        <f>ROUND(C264/C43,6)</f>
        <v>1.0366E-2</v>
      </c>
      <c r="D265" s="43">
        <f>ROUND(D264/D43,6)</f>
        <v>1.0366E-2</v>
      </c>
    </row>
    <row r="266" spans="1:4" x14ac:dyDescent="0.2">
      <c r="B266" s="7" t="s">
        <v>828</v>
      </c>
      <c r="C266" s="43"/>
      <c r="D266" s="43"/>
    </row>
    <row r="267" spans="1:4" x14ac:dyDescent="0.2">
      <c r="A267" s="6" t="s">
        <v>829</v>
      </c>
      <c r="B267" s="7" t="s">
        <v>830</v>
      </c>
      <c r="C267" s="43">
        <f>ROUND(MIN(C265,(C248-C259),(C253-C259)),6)</f>
        <v>0</v>
      </c>
      <c r="D267" s="43">
        <f>ROUND(MIN(D265,(D248-D259),(D253-D259)),6)</f>
        <v>0</v>
      </c>
    </row>
    <row r="268" spans="1:4" x14ac:dyDescent="0.2">
      <c r="B268" s="7" t="s">
        <v>831</v>
      </c>
      <c r="C268" s="43"/>
      <c r="D268" s="43"/>
    </row>
    <row r="269" spans="1:4" x14ac:dyDescent="0.2">
      <c r="B269" s="7" t="s">
        <v>832</v>
      </c>
      <c r="C269" s="43"/>
      <c r="D269" s="43"/>
    </row>
    <row r="270" spans="1:4" x14ac:dyDescent="0.2">
      <c r="A270" s="6" t="s">
        <v>833</v>
      </c>
      <c r="B270" s="7" t="s">
        <v>834</v>
      </c>
      <c r="C270" s="43">
        <v>0</v>
      </c>
      <c r="D270" s="43">
        <v>0</v>
      </c>
    </row>
    <row r="271" spans="1:4" x14ac:dyDescent="0.2">
      <c r="A271" s="6" t="s">
        <v>835</v>
      </c>
      <c r="B271" s="7" t="s">
        <v>836</v>
      </c>
      <c r="C271" s="43">
        <f>IF(C258&gt;0,C270,C267)</f>
        <v>0</v>
      </c>
      <c r="D271" s="43">
        <f>IF(D258&gt;0,D270,D267)</f>
        <v>0</v>
      </c>
    </row>
    <row r="272" spans="1:4" x14ac:dyDescent="0.2">
      <c r="B272" s="7" t="s">
        <v>837</v>
      </c>
    </row>
    <row r="273" spans="1:4" x14ac:dyDescent="0.2">
      <c r="A273" s="6"/>
      <c r="C273" s="62">
        <f>C250+C267</f>
        <v>0.225826</v>
      </c>
      <c r="D273" s="62">
        <f>D250+D267</f>
        <v>0.225826</v>
      </c>
    </row>
    <row r="274" spans="1:4" ht="15.75" x14ac:dyDescent="0.25">
      <c r="A274" s="6" t="s">
        <v>602</v>
      </c>
      <c r="B274" s="44" t="s">
        <v>838</v>
      </c>
      <c r="C274" s="100"/>
      <c r="D274" s="100"/>
    </row>
    <row r="275" spans="1:4" x14ac:dyDescent="0.2">
      <c r="A275" s="6" t="s">
        <v>839</v>
      </c>
      <c r="B275" s="7" t="s">
        <v>840</v>
      </c>
      <c r="C275" s="7">
        <f>C245</f>
        <v>7388431.5499999998</v>
      </c>
      <c r="D275" s="7">
        <f>D245</f>
        <v>7388431.5499999998</v>
      </c>
    </row>
    <row r="276" spans="1:4" x14ac:dyDescent="0.2">
      <c r="A276" s="6" t="s">
        <v>841</v>
      </c>
      <c r="B276" s="7" t="s">
        <v>842</v>
      </c>
      <c r="C276" s="7">
        <f>C259*C43</f>
        <v>870053.94</v>
      </c>
      <c r="D276" s="7">
        <f>D259*D43</f>
        <v>870053.94</v>
      </c>
    </row>
    <row r="277" spans="1:4" x14ac:dyDescent="0.2">
      <c r="A277" s="6" t="s">
        <v>843</v>
      </c>
      <c r="B277" s="7" t="s">
        <v>844</v>
      </c>
      <c r="C277" s="7">
        <f>C42</f>
        <v>111351.11</v>
      </c>
      <c r="D277" s="7">
        <f>D42</f>
        <v>111351.11</v>
      </c>
    </row>
    <row r="278" spans="1:4" x14ac:dyDescent="0.2">
      <c r="A278" s="6" t="s">
        <v>845</v>
      </c>
      <c r="B278" s="7" t="s">
        <v>846</v>
      </c>
      <c r="C278" s="7">
        <f>C275-C276-C277</f>
        <v>6407026.4999999991</v>
      </c>
      <c r="D278" s="7">
        <f>D275-D276-D277</f>
        <v>6407026.4999999991</v>
      </c>
    </row>
    <row r="279" spans="1:4" x14ac:dyDescent="0.2">
      <c r="B279" s="7" t="s">
        <v>847</v>
      </c>
      <c r="C279" s="66"/>
      <c r="D279" s="66"/>
    </row>
    <row r="280" spans="1:4" x14ac:dyDescent="0.2">
      <c r="A280" s="6" t="s">
        <v>848</v>
      </c>
      <c r="B280" s="7" t="s">
        <v>849</v>
      </c>
      <c r="C280" s="7">
        <f>ROUND(C271*C43,2)</f>
        <v>0</v>
      </c>
      <c r="D280" s="7">
        <f>ROUND(D271*D43,2)</f>
        <v>0</v>
      </c>
    </row>
    <row r="281" spans="1:4" x14ac:dyDescent="0.2">
      <c r="B281" s="7" t="s">
        <v>850</v>
      </c>
    </row>
    <row r="282" spans="1:4" x14ac:dyDescent="0.2">
      <c r="A282" s="6" t="s">
        <v>851</v>
      </c>
      <c r="B282" s="7" t="s">
        <v>852</v>
      </c>
      <c r="C282" s="7">
        <f>ROUND(C275/C99,2)</f>
        <v>9361.93</v>
      </c>
      <c r="D282" s="7">
        <f>ROUND(D275/D99,2)</f>
        <v>9361.93</v>
      </c>
    </row>
    <row r="283" spans="1:4" x14ac:dyDescent="0.2">
      <c r="B283" s="7" t="s">
        <v>853</v>
      </c>
    </row>
    <row r="284" spans="1:4" x14ac:dyDescent="0.2">
      <c r="A284" s="136">
        <f>'June 2022 Final'!GE280</f>
        <v>-5.9319338172100403E-2</v>
      </c>
    </row>
    <row r="285" spans="1:4" ht="15.75" x14ac:dyDescent="0.25">
      <c r="A285" s="6" t="s">
        <v>854</v>
      </c>
      <c r="B285" s="44" t="s">
        <v>855</v>
      </c>
      <c r="C285" s="7">
        <f>IF(((C278*-1)&gt;(C275*$A$284)),-C278,(C275*$A$284))</f>
        <v>-438276.86967586592</v>
      </c>
      <c r="D285" s="7">
        <f>IF(((D278*-1)&gt;(D275*$A$284)),-D278,(D275*$A$284))</f>
        <v>-438276.86967586592</v>
      </c>
    </row>
    <row r="286" spans="1:4" ht="15.75" x14ac:dyDescent="0.25">
      <c r="A286" s="6"/>
      <c r="B286" s="44"/>
    </row>
    <row r="287" spans="1:4" ht="15.75" x14ac:dyDescent="0.25">
      <c r="A287" s="6"/>
      <c r="B287" s="44" t="s">
        <v>856</v>
      </c>
    </row>
    <row r="288" spans="1:4" x14ac:dyDescent="0.2">
      <c r="A288" s="6" t="s">
        <v>857</v>
      </c>
      <c r="B288" s="7" t="s">
        <v>858</v>
      </c>
      <c r="C288" s="7">
        <f>C275+C285</f>
        <v>6950154.6803241335</v>
      </c>
      <c r="D288" s="7">
        <f>D275+D285</f>
        <v>6950154.6803241335</v>
      </c>
    </row>
    <row r="289" spans="1:11" x14ac:dyDescent="0.2">
      <c r="A289" s="6" t="s">
        <v>859</v>
      </c>
      <c r="B289" s="7" t="s">
        <v>860</v>
      </c>
      <c r="C289" s="7">
        <f>C276</f>
        <v>870053.94</v>
      </c>
      <c r="D289" s="7">
        <f>D276</f>
        <v>870053.94</v>
      </c>
    </row>
    <row r="290" spans="1:11" x14ac:dyDescent="0.2">
      <c r="A290" s="6" t="s">
        <v>861</v>
      </c>
      <c r="B290" s="7" t="s">
        <v>862</v>
      </c>
      <c r="C290" s="7">
        <f>C277</f>
        <v>111351.11</v>
      </c>
      <c r="D290" s="7">
        <f>D277</f>
        <v>111351.11</v>
      </c>
    </row>
    <row r="291" spans="1:11" x14ac:dyDescent="0.2">
      <c r="A291" s="6" t="s">
        <v>863</v>
      </c>
      <c r="B291" s="7" t="s">
        <v>846</v>
      </c>
      <c r="C291" s="7">
        <f>C288-C289-C290</f>
        <v>5968749.6303241337</v>
      </c>
      <c r="D291" s="7">
        <f>D288-D289-D290</f>
        <v>5968749.6303241337</v>
      </c>
    </row>
    <row r="292" spans="1:11" x14ac:dyDescent="0.2">
      <c r="A292" s="6" t="s">
        <v>864</v>
      </c>
      <c r="B292" s="7" t="s">
        <v>865</v>
      </c>
      <c r="C292" s="7">
        <f>IF(MIN((((C275*-$GE$280)+C285)),(C59-C280))&lt;0,0,(MIN((((C275*-$GE$280)+C285)),(C59-C280))))</f>
        <v>0</v>
      </c>
      <c r="D292" s="7">
        <f>IF(MIN((((D275*-$GE$280)+D285)),(D59-D280))&lt;0,0,(MIN((((D275*-$GE$280)+D285)),(D59-D280))))</f>
        <v>0</v>
      </c>
    </row>
    <row r="294" spans="1:11" x14ac:dyDescent="0.2">
      <c r="A294" s="6" t="s">
        <v>867</v>
      </c>
      <c r="B294" s="7" t="s">
        <v>868</v>
      </c>
      <c r="C294" s="7">
        <f>(C288-C292)/C99</f>
        <v>8806.5822102434522</v>
      </c>
      <c r="D294" s="7">
        <f>(D288-D292)/D99</f>
        <v>8806.5822102434522</v>
      </c>
    </row>
    <row r="295" spans="1:11" x14ac:dyDescent="0.2">
      <c r="C295" s="18"/>
      <c r="D295" s="18"/>
    </row>
    <row r="296" spans="1:11" ht="15.75" x14ac:dyDescent="0.25">
      <c r="B296" s="44" t="s">
        <v>871</v>
      </c>
    </row>
    <row r="297" spans="1:11" x14ac:dyDescent="0.2">
      <c r="A297" s="6" t="s">
        <v>872</v>
      </c>
      <c r="B297" s="7" t="s">
        <v>873</v>
      </c>
      <c r="C297" s="50">
        <f>ROUND(((C288-C292)-((C168+C172)*C298))/C94,2)</f>
        <v>10171.030000000001</v>
      </c>
      <c r="D297" s="50">
        <f>ROUND(((D288-D292)-((D168+D172)*D298))/D94,2)</f>
        <v>10171.030000000001</v>
      </c>
    </row>
    <row r="298" spans="1:11" x14ac:dyDescent="0.2">
      <c r="A298" s="6" t="s">
        <v>874</v>
      </c>
      <c r="B298" s="7" t="s">
        <v>875</v>
      </c>
      <c r="C298" s="50">
        <f>(C169+(C169*$A$284))</f>
        <v>8195.2099258446615</v>
      </c>
      <c r="D298" s="50">
        <f>(D169+(D169*$A$284))</f>
        <v>8195.2099258446615</v>
      </c>
    </row>
    <row r="299" spans="1:11" x14ac:dyDescent="0.2">
      <c r="A299" s="6"/>
    </row>
    <row r="300" spans="1:11" x14ac:dyDescent="0.2">
      <c r="A300" s="6" t="s">
        <v>876</v>
      </c>
      <c r="B300" s="7" t="s">
        <v>877</v>
      </c>
      <c r="C300" s="7">
        <f>((C297*(C91+C92+C93)+(C298*(C98+C96)))*-1)</f>
        <v>0</v>
      </c>
      <c r="D300" s="7">
        <f>((D297*(D91+D92+D93)+(D298*(D98+D96)))*-1)</f>
        <v>0</v>
      </c>
    </row>
    <row r="301" spans="1:11" s="6" customFormat="1" x14ac:dyDescent="0.2">
      <c r="B301" s="7"/>
      <c r="C301" s="7"/>
      <c r="D301" s="7"/>
      <c r="F301" s="7"/>
      <c r="G301" s="7"/>
      <c r="H301" s="7"/>
      <c r="I301" s="7"/>
      <c r="J301" s="7"/>
      <c r="K301" s="7"/>
    </row>
    <row r="302" spans="1:11" s="6" customFormat="1" x14ac:dyDescent="0.2">
      <c r="A302" s="6" t="s">
        <v>878</v>
      </c>
      <c r="B302" s="7" t="s">
        <v>879</v>
      </c>
      <c r="C302" s="7">
        <f>C288+C300</f>
        <v>6950154.6803241335</v>
      </c>
      <c r="D302" s="7">
        <f>D288+D300</f>
        <v>6950154.6803241335</v>
      </c>
      <c r="F302" s="7"/>
      <c r="G302" s="7"/>
      <c r="H302" s="7"/>
      <c r="I302" s="7"/>
      <c r="J302" s="7"/>
      <c r="K302" s="7"/>
    </row>
    <row r="303" spans="1:11" s="6" customFormat="1" x14ac:dyDescent="0.2">
      <c r="A303" s="6" t="s">
        <v>880</v>
      </c>
      <c r="B303" s="7" t="s">
        <v>881</v>
      </c>
      <c r="C303" s="7">
        <f>C289</f>
        <v>870053.94</v>
      </c>
      <c r="D303" s="7">
        <f>D289</f>
        <v>870053.94</v>
      </c>
      <c r="F303" s="7"/>
      <c r="G303" s="7"/>
      <c r="H303" s="7"/>
      <c r="I303" s="7"/>
      <c r="J303" s="7"/>
      <c r="K303" s="7"/>
    </row>
    <row r="304" spans="1:11" s="6" customFormat="1" x14ac:dyDescent="0.2">
      <c r="A304" s="6" t="s">
        <v>882</v>
      </c>
      <c r="B304" s="7" t="s">
        <v>883</v>
      </c>
      <c r="C304" s="7">
        <f>C290</f>
        <v>111351.11</v>
      </c>
      <c r="D304" s="7">
        <f>D290</f>
        <v>111351.11</v>
      </c>
      <c r="F304" s="7"/>
      <c r="G304" s="7"/>
      <c r="H304" s="7"/>
      <c r="I304" s="7"/>
      <c r="J304" s="7"/>
      <c r="K304" s="7"/>
    </row>
    <row r="305" spans="1:11" s="6" customFormat="1" x14ac:dyDescent="0.2">
      <c r="A305" s="6" t="s">
        <v>884</v>
      </c>
      <c r="B305" s="7" t="s">
        <v>885</v>
      </c>
      <c r="C305" s="7">
        <f>C291+C300</f>
        <v>5968749.6303241337</v>
      </c>
      <c r="D305" s="7">
        <f>D291+D300</f>
        <v>5968749.6303241337</v>
      </c>
      <c r="F305" s="7"/>
      <c r="G305" s="7"/>
      <c r="H305" s="7"/>
      <c r="I305" s="7"/>
      <c r="J305" s="7"/>
      <c r="K305" s="7"/>
    </row>
    <row r="306" spans="1:11" s="6" customFormat="1" x14ac:dyDescent="0.2">
      <c r="A306" s="7"/>
      <c r="B306" s="7" t="s">
        <v>886</v>
      </c>
      <c r="C306" s="7"/>
      <c r="D306" s="7"/>
      <c r="F306" s="7"/>
      <c r="G306" s="7"/>
      <c r="H306" s="7"/>
      <c r="I306" s="7"/>
      <c r="J306" s="7"/>
      <c r="K306" s="7"/>
    </row>
    <row r="307" spans="1:11" s="6" customFormat="1" x14ac:dyDescent="0.2">
      <c r="A307" s="7"/>
      <c r="B307" s="7" t="s">
        <v>887</v>
      </c>
      <c r="C307" s="7">
        <f>-C292</f>
        <v>0</v>
      </c>
      <c r="D307" s="7">
        <f>-D292</f>
        <v>0</v>
      </c>
      <c r="F307" s="7"/>
      <c r="G307" s="7"/>
      <c r="H307" s="7"/>
      <c r="I307" s="7"/>
      <c r="J307" s="7"/>
      <c r="K307" s="7"/>
    </row>
    <row r="308" spans="1:11" s="6" customFormat="1" x14ac:dyDescent="0.2">
      <c r="A308" s="7"/>
      <c r="B308" s="7"/>
      <c r="C308" s="7"/>
      <c r="D308" s="7"/>
      <c r="F308" s="7"/>
      <c r="G308" s="7"/>
      <c r="H308" s="7"/>
      <c r="I308" s="7"/>
      <c r="J308" s="7"/>
      <c r="K308" s="7"/>
    </row>
    <row r="309" spans="1:11" s="6" customFormat="1" x14ac:dyDescent="0.2">
      <c r="A309" s="7"/>
      <c r="B309" s="7"/>
      <c r="C309" s="7"/>
      <c r="D309" s="7"/>
      <c r="F309" s="7"/>
      <c r="G309" s="7"/>
      <c r="H309" s="7"/>
      <c r="I309" s="7"/>
      <c r="J309" s="7"/>
      <c r="K309" s="7"/>
    </row>
    <row r="310" spans="1:11" s="6" customFormat="1" ht="15.75" x14ac:dyDescent="0.25">
      <c r="A310" s="6" t="s">
        <v>602</v>
      </c>
      <c r="B310" s="44" t="s">
        <v>888</v>
      </c>
      <c r="C310" s="83"/>
      <c r="D310" s="83"/>
      <c r="F310" s="7"/>
      <c r="G310" s="7"/>
      <c r="H310" s="7"/>
      <c r="I310" s="7"/>
      <c r="J310" s="7"/>
      <c r="K310" s="7"/>
    </row>
    <row r="311" spans="1:11" s="6" customFormat="1" x14ac:dyDescent="0.2">
      <c r="A311" s="6" t="s">
        <v>889</v>
      </c>
      <c r="B311" s="7" t="s">
        <v>890</v>
      </c>
      <c r="C311" s="43">
        <f>+C259</f>
        <v>2.7E-2</v>
      </c>
      <c r="D311" s="43">
        <f>+D259</f>
        <v>2.7E-2</v>
      </c>
      <c r="F311" s="7"/>
      <c r="G311" s="7"/>
      <c r="H311" s="7"/>
      <c r="I311" s="7"/>
      <c r="J311" s="7"/>
      <c r="K311" s="7"/>
    </row>
    <row r="312" spans="1:11" s="6" customFormat="1" x14ac:dyDescent="0.2">
      <c r="A312" s="6" t="s">
        <v>891</v>
      </c>
      <c r="B312" s="7" t="s">
        <v>892</v>
      </c>
      <c r="C312" s="43">
        <f>+C271</f>
        <v>0</v>
      </c>
      <c r="D312" s="43">
        <f>+D271</f>
        <v>0</v>
      </c>
      <c r="F312" s="7"/>
      <c r="G312" s="7"/>
      <c r="H312" s="7"/>
      <c r="I312" s="7"/>
      <c r="J312" s="7"/>
      <c r="K312" s="7"/>
    </row>
    <row r="313" spans="1:11" x14ac:dyDescent="0.2">
      <c r="A313" s="6" t="s">
        <v>893</v>
      </c>
      <c r="B313" s="7" t="s">
        <v>894</v>
      </c>
      <c r="C313" s="43">
        <f>ROUND((C74/C43),6)</f>
        <v>0</v>
      </c>
      <c r="D313" s="43">
        <f>ROUND((D74/D43),6)</f>
        <v>0</v>
      </c>
    </row>
    <row r="314" spans="1:11" x14ac:dyDescent="0.2">
      <c r="B314" s="7" t="s">
        <v>895</v>
      </c>
      <c r="C314" s="43"/>
      <c r="D314" s="43"/>
    </row>
    <row r="315" spans="1:11" x14ac:dyDescent="0.2">
      <c r="A315" s="6" t="s">
        <v>896</v>
      </c>
      <c r="B315" s="7" t="s">
        <v>897</v>
      </c>
      <c r="C315" s="43">
        <f>ROUND((C75/C43),6)</f>
        <v>0</v>
      </c>
      <c r="D315" s="43">
        <f>ROUND((D75/D43),6)</f>
        <v>0</v>
      </c>
    </row>
    <row r="316" spans="1:11" x14ac:dyDescent="0.2">
      <c r="B316" s="7" t="s">
        <v>898</v>
      </c>
      <c r="C316" s="43"/>
      <c r="D316" s="43"/>
    </row>
    <row r="317" spans="1:11" x14ac:dyDescent="0.2">
      <c r="A317" s="6" t="s">
        <v>899</v>
      </c>
      <c r="B317" s="7" t="s">
        <v>900</v>
      </c>
      <c r="C317" s="43">
        <f>ROUND((C76/C43),6)</f>
        <v>0</v>
      </c>
      <c r="D317" s="43">
        <f>ROUND((D76/D43),6)</f>
        <v>0</v>
      </c>
    </row>
    <row r="318" spans="1:11" x14ac:dyDescent="0.2">
      <c r="B318" s="7" t="s">
        <v>901</v>
      </c>
      <c r="C318" s="43"/>
      <c r="D318" s="43"/>
    </row>
    <row r="319" spans="1:11" x14ac:dyDescent="0.2">
      <c r="A319" s="6" t="s">
        <v>902</v>
      </c>
      <c r="B319" s="7" t="s">
        <v>903</v>
      </c>
      <c r="C319" s="43">
        <f>SUM(C311:C317)</f>
        <v>2.7E-2</v>
      </c>
      <c r="D319" s="43">
        <f>SUM(D311:D317)</f>
        <v>2.7E-2</v>
      </c>
    </row>
    <row r="320" spans="1:11" x14ac:dyDescent="0.2">
      <c r="B320" s="7" t="s">
        <v>904</v>
      </c>
    </row>
  </sheetData>
  <pageMargins left="0.75" right="0.75" top="0.5" bottom="0.5" header="0" footer="0.5"/>
  <pageSetup scale="89" orientation="portrait" verticalDpi="300" r:id="rId1"/>
  <headerFooter alignWithMargins="0">
    <oddFooter>&amp;LCDE, Public School Finance Unit&amp;C&amp;R&amp;D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June 2022 Final</vt:lpstr>
      <vt:lpstr>district disk</vt:lpstr>
      <vt:lpstr>'district disk'!Print_Area</vt:lpstr>
      <vt:lpstr>'June 2022 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Kahle, Tim</dc:creator>
  <cp:lastModifiedBy>Kahle, Tim</cp:lastModifiedBy>
  <dcterms:created xsi:type="dcterms:W3CDTF">2022-06-08T20:21:52Z</dcterms:created>
  <dcterms:modified xsi:type="dcterms:W3CDTF">2022-06-21T20:42:02Z</dcterms:modified>
</cp:coreProperties>
</file>