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264"/>
  </bookViews>
  <sheets>
    <sheet name="2014-15 Orig - 2014-15 Supp" sheetId="1" r:id="rId1"/>
  </sheets>
  <definedNames>
    <definedName name="_xlnm._FilterDatabase" localSheetId="0" hidden="1">'2014-15 Orig - 2014-15 Supp'!$A$2:$AC$183</definedName>
    <definedName name="_xlnm.Print_Area" localSheetId="0">'2014-15 Orig - 2014-15 Supp'!$A$1:$AC$190</definedName>
    <definedName name="_xlnm.Print_Titles" localSheetId="0">'2014-15 Orig - 2014-15 Supp'!$A:$B,'2014-15 Orig - 2014-15 Supp'!$1:$3</definedName>
  </definedNames>
  <calcPr calcId="145621"/>
</workbook>
</file>

<file path=xl/calcChain.xml><?xml version="1.0" encoding="utf-8"?>
<calcChain xmlns="http://schemas.openxmlformats.org/spreadsheetml/2006/main">
  <c r="U4" i="1" l="1"/>
  <c r="V4" i="1"/>
  <c r="W4" i="1"/>
  <c r="X4" i="1"/>
  <c r="Y4" i="1"/>
  <c r="Z4" i="1"/>
  <c r="AA4" i="1"/>
  <c r="AB4" i="1"/>
  <c r="AC4" i="1"/>
  <c r="U5" i="1"/>
  <c r="V5" i="1"/>
  <c r="W5" i="1"/>
  <c r="X5" i="1"/>
  <c r="Y5" i="1"/>
  <c r="Z5" i="1"/>
  <c r="AA5" i="1"/>
  <c r="AB5" i="1"/>
  <c r="AC5" i="1"/>
  <c r="U6" i="1"/>
  <c r="V6" i="1"/>
  <c r="W6" i="1"/>
  <c r="X6" i="1"/>
  <c r="Y6" i="1"/>
  <c r="Z6" i="1"/>
  <c r="AA6" i="1"/>
  <c r="AB6" i="1"/>
  <c r="AC6" i="1"/>
  <c r="U7" i="1"/>
  <c r="V7" i="1"/>
  <c r="V183" i="1" s="1"/>
  <c r="W7" i="1"/>
  <c r="X7" i="1"/>
  <c r="Y7" i="1"/>
  <c r="Z7" i="1"/>
  <c r="Z183" i="1" s="1"/>
  <c r="AA7" i="1"/>
  <c r="AB7" i="1"/>
  <c r="AC7" i="1"/>
  <c r="U8" i="1"/>
  <c r="V8" i="1"/>
  <c r="W8" i="1"/>
  <c r="X8" i="1"/>
  <c r="Y8" i="1"/>
  <c r="Z8" i="1"/>
  <c r="AA8" i="1"/>
  <c r="AB8" i="1"/>
  <c r="AC8" i="1"/>
  <c r="U9" i="1"/>
  <c r="V9" i="1"/>
  <c r="W9" i="1"/>
  <c r="X9" i="1"/>
  <c r="Y9" i="1"/>
  <c r="Z9" i="1"/>
  <c r="AA9" i="1"/>
  <c r="AB9" i="1"/>
  <c r="AC9" i="1"/>
  <c r="U10" i="1"/>
  <c r="V10" i="1"/>
  <c r="W10" i="1"/>
  <c r="X10" i="1"/>
  <c r="Y10" i="1"/>
  <c r="Z10" i="1"/>
  <c r="AA10" i="1"/>
  <c r="AB10" i="1"/>
  <c r="AC10" i="1"/>
  <c r="U11" i="1"/>
  <c r="V11" i="1"/>
  <c r="W11" i="1"/>
  <c r="X11" i="1"/>
  <c r="Y11" i="1"/>
  <c r="Z11" i="1"/>
  <c r="AA11" i="1"/>
  <c r="AB11" i="1"/>
  <c r="AC11" i="1"/>
  <c r="U12" i="1"/>
  <c r="V12" i="1"/>
  <c r="W12" i="1"/>
  <c r="X12" i="1"/>
  <c r="Y12" i="1"/>
  <c r="Z12" i="1"/>
  <c r="AA12" i="1"/>
  <c r="AB12" i="1"/>
  <c r="AC12" i="1"/>
  <c r="U13" i="1"/>
  <c r="V13" i="1"/>
  <c r="W13" i="1"/>
  <c r="X13" i="1"/>
  <c r="Y13" i="1"/>
  <c r="Z13" i="1"/>
  <c r="AA13" i="1"/>
  <c r="AB13" i="1"/>
  <c r="AC13" i="1"/>
  <c r="U14" i="1"/>
  <c r="V14" i="1"/>
  <c r="W14" i="1"/>
  <c r="X14" i="1"/>
  <c r="Y14" i="1"/>
  <c r="Z14" i="1"/>
  <c r="AA14" i="1"/>
  <c r="AB14" i="1"/>
  <c r="AC14" i="1"/>
  <c r="U15" i="1"/>
  <c r="V15" i="1"/>
  <c r="W15" i="1"/>
  <c r="X15" i="1"/>
  <c r="Y15" i="1"/>
  <c r="Z15" i="1"/>
  <c r="AA15" i="1"/>
  <c r="AB15" i="1"/>
  <c r="AC15" i="1"/>
  <c r="U16" i="1"/>
  <c r="V16" i="1"/>
  <c r="W16" i="1"/>
  <c r="X16" i="1"/>
  <c r="Y16" i="1"/>
  <c r="Z16" i="1"/>
  <c r="AA16" i="1"/>
  <c r="AB16" i="1"/>
  <c r="AC16" i="1"/>
  <c r="U17" i="1"/>
  <c r="V17" i="1"/>
  <c r="W17" i="1"/>
  <c r="X17" i="1"/>
  <c r="Y17" i="1"/>
  <c r="Z17" i="1"/>
  <c r="AA17" i="1"/>
  <c r="AB17" i="1"/>
  <c r="AC17" i="1"/>
  <c r="U18" i="1"/>
  <c r="V18" i="1"/>
  <c r="W18" i="1"/>
  <c r="X18" i="1"/>
  <c r="Y18" i="1"/>
  <c r="Z18" i="1"/>
  <c r="AA18" i="1"/>
  <c r="AB18" i="1"/>
  <c r="AC18" i="1"/>
  <c r="U19" i="1"/>
  <c r="V19" i="1"/>
  <c r="W19" i="1"/>
  <c r="X19" i="1"/>
  <c r="Y19" i="1"/>
  <c r="Z19" i="1"/>
  <c r="AA19" i="1"/>
  <c r="AB19" i="1"/>
  <c r="AC19" i="1"/>
  <c r="U20" i="1"/>
  <c r="V20" i="1"/>
  <c r="W20" i="1"/>
  <c r="X20" i="1"/>
  <c r="Y20" i="1"/>
  <c r="Z20" i="1"/>
  <c r="AA20" i="1"/>
  <c r="AB20" i="1"/>
  <c r="AC20" i="1"/>
  <c r="U21" i="1"/>
  <c r="V21" i="1"/>
  <c r="W21" i="1"/>
  <c r="X21" i="1"/>
  <c r="Y21" i="1"/>
  <c r="Z21" i="1"/>
  <c r="AA21" i="1"/>
  <c r="AB21" i="1"/>
  <c r="AC21" i="1"/>
  <c r="U22" i="1"/>
  <c r="V22" i="1"/>
  <c r="W22" i="1"/>
  <c r="X22" i="1"/>
  <c r="Y22" i="1"/>
  <c r="Z22" i="1"/>
  <c r="AA22" i="1"/>
  <c r="AB22" i="1"/>
  <c r="AC22" i="1"/>
  <c r="U23" i="1"/>
  <c r="V23" i="1"/>
  <c r="W23" i="1"/>
  <c r="X23" i="1"/>
  <c r="Y23" i="1"/>
  <c r="Z23" i="1"/>
  <c r="AA23" i="1"/>
  <c r="AB23" i="1"/>
  <c r="AC23" i="1"/>
  <c r="U24" i="1"/>
  <c r="V24" i="1"/>
  <c r="W24" i="1"/>
  <c r="X24" i="1"/>
  <c r="Y24" i="1"/>
  <c r="Z24" i="1"/>
  <c r="AA24" i="1"/>
  <c r="AB24" i="1"/>
  <c r="AC24" i="1"/>
  <c r="U25" i="1"/>
  <c r="V25" i="1"/>
  <c r="W25" i="1"/>
  <c r="X25" i="1"/>
  <c r="Y25" i="1"/>
  <c r="Z25" i="1"/>
  <c r="AA25" i="1"/>
  <c r="AB25" i="1"/>
  <c r="AC25" i="1"/>
  <c r="U26" i="1"/>
  <c r="V26" i="1"/>
  <c r="W26" i="1"/>
  <c r="X26" i="1"/>
  <c r="Y26" i="1"/>
  <c r="Z26" i="1"/>
  <c r="AA26" i="1"/>
  <c r="AB26" i="1"/>
  <c r="AC26" i="1"/>
  <c r="U27" i="1"/>
  <c r="V27" i="1"/>
  <c r="W27" i="1"/>
  <c r="X27" i="1"/>
  <c r="Y27" i="1"/>
  <c r="Z27" i="1"/>
  <c r="AA27" i="1"/>
  <c r="AB27" i="1"/>
  <c r="AC27" i="1"/>
  <c r="U28" i="1"/>
  <c r="V28" i="1"/>
  <c r="W28" i="1"/>
  <c r="X28" i="1"/>
  <c r="Y28" i="1"/>
  <c r="Z28" i="1"/>
  <c r="AA28" i="1"/>
  <c r="AB28" i="1"/>
  <c r="AC28" i="1"/>
  <c r="U29" i="1"/>
  <c r="V29" i="1"/>
  <c r="W29" i="1"/>
  <c r="X29" i="1"/>
  <c r="Y29" i="1"/>
  <c r="Z29" i="1"/>
  <c r="AA29" i="1"/>
  <c r="AB29" i="1"/>
  <c r="AC29" i="1"/>
  <c r="U30" i="1"/>
  <c r="V30" i="1"/>
  <c r="W30" i="1"/>
  <c r="X30" i="1"/>
  <c r="Y30" i="1"/>
  <c r="Z30" i="1"/>
  <c r="AA30" i="1"/>
  <c r="AB30" i="1"/>
  <c r="AC30" i="1"/>
  <c r="U31" i="1"/>
  <c r="V31" i="1"/>
  <c r="W31" i="1"/>
  <c r="X31" i="1"/>
  <c r="Y31" i="1"/>
  <c r="Z31" i="1"/>
  <c r="AA31" i="1"/>
  <c r="AB31" i="1"/>
  <c r="AC31" i="1"/>
  <c r="U32" i="1"/>
  <c r="V32" i="1"/>
  <c r="W32" i="1"/>
  <c r="X32" i="1"/>
  <c r="Y32" i="1"/>
  <c r="Z32" i="1"/>
  <c r="AA32" i="1"/>
  <c r="AB32" i="1"/>
  <c r="AC32" i="1"/>
  <c r="U33" i="1"/>
  <c r="V33" i="1"/>
  <c r="W33" i="1"/>
  <c r="X33" i="1"/>
  <c r="Y33" i="1"/>
  <c r="Z33" i="1"/>
  <c r="AA33" i="1"/>
  <c r="AB33" i="1"/>
  <c r="AC33" i="1"/>
  <c r="U34" i="1"/>
  <c r="V34" i="1"/>
  <c r="W34" i="1"/>
  <c r="X34" i="1"/>
  <c r="Y34" i="1"/>
  <c r="Z34" i="1"/>
  <c r="AA34" i="1"/>
  <c r="AB34" i="1"/>
  <c r="AC34" i="1"/>
  <c r="U35" i="1"/>
  <c r="V35" i="1"/>
  <c r="W35" i="1"/>
  <c r="X35" i="1"/>
  <c r="Y35" i="1"/>
  <c r="Z35" i="1"/>
  <c r="AA35" i="1"/>
  <c r="AB35" i="1"/>
  <c r="AC35" i="1"/>
  <c r="U36" i="1"/>
  <c r="V36" i="1"/>
  <c r="W36" i="1"/>
  <c r="X36" i="1"/>
  <c r="Y36" i="1"/>
  <c r="Z36" i="1"/>
  <c r="AA36" i="1"/>
  <c r="AB36" i="1"/>
  <c r="AC36" i="1"/>
  <c r="U37" i="1"/>
  <c r="V37" i="1"/>
  <c r="W37" i="1"/>
  <c r="X37" i="1"/>
  <c r="Y37" i="1"/>
  <c r="Z37" i="1"/>
  <c r="AA37" i="1"/>
  <c r="AB37" i="1"/>
  <c r="AC37" i="1"/>
  <c r="U38" i="1"/>
  <c r="V38" i="1"/>
  <c r="W38" i="1"/>
  <c r="X38" i="1"/>
  <c r="Y38" i="1"/>
  <c r="Z38" i="1"/>
  <c r="AA38" i="1"/>
  <c r="AB38" i="1"/>
  <c r="AC38" i="1"/>
  <c r="U39" i="1"/>
  <c r="V39" i="1"/>
  <c r="W39" i="1"/>
  <c r="X39" i="1"/>
  <c r="Y39" i="1"/>
  <c r="Z39" i="1"/>
  <c r="AA39" i="1"/>
  <c r="AB39" i="1"/>
  <c r="AC39" i="1"/>
  <c r="U40" i="1"/>
  <c r="V40" i="1"/>
  <c r="W40" i="1"/>
  <c r="X40" i="1"/>
  <c r="Y40" i="1"/>
  <c r="Z40" i="1"/>
  <c r="AA40" i="1"/>
  <c r="AB40" i="1"/>
  <c r="AC40" i="1"/>
  <c r="U41" i="1"/>
  <c r="V41" i="1"/>
  <c r="W41" i="1"/>
  <c r="X41" i="1"/>
  <c r="Y41" i="1"/>
  <c r="Z41" i="1"/>
  <c r="AA41" i="1"/>
  <c r="AB41" i="1"/>
  <c r="AC41" i="1"/>
  <c r="U42" i="1"/>
  <c r="V42" i="1"/>
  <c r="W42" i="1"/>
  <c r="X42" i="1"/>
  <c r="Y42" i="1"/>
  <c r="Z42" i="1"/>
  <c r="AA42" i="1"/>
  <c r="AB42" i="1"/>
  <c r="AC42" i="1"/>
  <c r="G43" i="1"/>
  <c r="I43" i="1"/>
  <c r="I183" i="1" s="1"/>
  <c r="U43" i="1"/>
  <c r="V43" i="1"/>
  <c r="W43" i="1"/>
  <c r="X43" i="1"/>
  <c r="Y43" i="1"/>
  <c r="Z43" i="1"/>
  <c r="AB43" i="1"/>
  <c r="AC43" i="1"/>
  <c r="U44" i="1"/>
  <c r="V44" i="1"/>
  <c r="W44" i="1"/>
  <c r="X44" i="1"/>
  <c r="Y44" i="1"/>
  <c r="Z44" i="1"/>
  <c r="AA44" i="1"/>
  <c r="AB44" i="1"/>
  <c r="AC44" i="1"/>
  <c r="U45" i="1"/>
  <c r="V45" i="1"/>
  <c r="W45" i="1"/>
  <c r="X45" i="1"/>
  <c r="Y45" i="1"/>
  <c r="Z45" i="1"/>
  <c r="AA45" i="1"/>
  <c r="AB45" i="1"/>
  <c r="AC45" i="1"/>
  <c r="U46" i="1"/>
  <c r="V46" i="1"/>
  <c r="W46" i="1"/>
  <c r="X46" i="1"/>
  <c r="Y46" i="1"/>
  <c r="Z46" i="1"/>
  <c r="AA46" i="1"/>
  <c r="AB46" i="1"/>
  <c r="AC46" i="1"/>
  <c r="U47" i="1"/>
  <c r="V47" i="1"/>
  <c r="W47" i="1"/>
  <c r="X47" i="1"/>
  <c r="Y47" i="1"/>
  <c r="Z47" i="1"/>
  <c r="AA47" i="1"/>
  <c r="AB47" i="1"/>
  <c r="AC47" i="1"/>
  <c r="U48" i="1"/>
  <c r="V48" i="1"/>
  <c r="W48" i="1"/>
  <c r="X48" i="1"/>
  <c r="Y48" i="1"/>
  <c r="Z48" i="1"/>
  <c r="AA48" i="1"/>
  <c r="AB48" i="1"/>
  <c r="AC48" i="1"/>
  <c r="U49" i="1"/>
  <c r="V49" i="1"/>
  <c r="W49" i="1"/>
  <c r="X49" i="1"/>
  <c r="Y49" i="1"/>
  <c r="Z49" i="1"/>
  <c r="AA49" i="1"/>
  <c r="AB49" i="1"/>
  <c r="AC49" i="1"/>
  <c r="U50" i="1"/>
  <c r="V50" i="1"/>
  <c r="W50" i="1"/>
  <c r="X50" i="1"/>
  <c r="Y50" i="1"/>
  <c r="Z50" i="1"/>
  <c r="AA50" i="1"/>
  <c r="AB50" i="1"/>
  <c r="AC50" i="1"/>
  <c r="U51" i="1"/>
  <c r="V51" i="1"/>
  <c r="W51" i="1"/>
  <c r="X51" i="1"/>
  <c r="Y51" i="1"/>
  <c r="Z51" i="1"/>
  <c r="AA51" i="1"/>
  <c r="AB51" i="1"/>
  <c r="AC51" i="1"/>
  <c r="U52" i="1"/>
  <c r="V52" i="1"/>
  <c r="W52" i="1"/>
  <c r="X52" i="1"/>
  <c r="Y52" i="1"/>
  <c r="Z52" i="1"/>
  <c r="AA52" i="1"/>
  <c r="AB52" i="1"/>
  <c r="AC52" i="1"/>
  <c r="U53" i="1"/>
  <c r="V53" i="1"/>
  <c r="W53" i="1"/>
  <c r="X53" i="1"/>
  <c r="Y53" i="1"/>
  <c r="Z53" i="1"/>
  <c r="AA53" i="1"/>
  <c r="AB53" i="1"/>
  <c r="AC53" i="1"/>
  <c r="U54" i="1"/>
  <c r="V54" i="1"/>
  <c r="W54" i="1"/>
  <c r="X54" i="1"/>
  <c r="Y54" i="1"/>
  <c r="Z54" i="1"/>
  <c r="AA54" i="1"/>
  <c r="AB54" i="1"/>
  <c r="AC54" i="1"/>
  <c r="U55" i="1"/>
  <c r="V55" i="1"/>
  <c r="W55" i="1"/>
  <c r="X55" i="1"/>
  <c r="Y55" i="1"/>
  <c r="Z55" i="1"/>
  <c r="AA55" i="1"/>
  <c r="AB55" i="1"/>
  <c r="AC55" i="1"/>
  <c r="U56" i="1"/>
  <c r="V56" i="1"/>
  <c r="W56" i="1"/>
  <c r="X56" i="1"/>
  <c r="Y56" i="1"/>
  <c r="Z56" i="1"/>
  <c r="AA56" i="1"/>
  <c r="AB56" i="1"/>
  <c r="AC56" i="1"/>
  <c r="U57" i="1"/>
  <c r="V57" i="1"/>
  <c r="W57" i="1"/>
  <c r="X57" i="1"/>
  <c r="Y57" i="1"/>
  <c r="Z57" i="1"/>
  <c r="AA57" i="1"/>
  <c r="AB57" i="1"/>
  <c r="AC57" i="1"/>
  <c r="U58" i="1"/>
  <c r="V58" i="1"/>
  <c r="W58" i="1"/>
  <c r="X58" i="1"/>
  <c r="Y58" i="1"/>
  <c r="Z58" i="1"/>
  <c r="AA58" i="1"/>
  <c r="AB58" i="1"/>
  <c r="AC58" i="1"/>
  <c r="U59" i="1"/>
  <c r="V59" i="1"/>
  <c r="W59" i="1"/>
  <c r="X59" i="1"/>
  <c r="Y59" i="1"/>
  <c r="Z59" i="1"/>
  <c r="AA59" i="1"/>
  <c r="AB59" i="1"/>
  <c r="AC59" i="1"/>
  <c r="U60" i="1"/>
  <c r="V60" i="1"/>
  <c r="W60" i="1"/>
  <c r="X60" i="1"/>
  <c r="Y60" i="1"/>
  <c r="Z60" i="1"/>
  <c r="AA60" i="1"/>
  <c r="AB60" i="1"/>
  <c r="AC60" i="1"/>
  <c r="U61" i="1"/>
  <c r="V61" i="1"/>
  <c r="W61" i="1"/>
  <c r="X61" i="1"/>
  <c r="Y61" i="1"/>
  <c r="Z61" i="1"/>
  <c r="AA61" i="1"/>
  <c r="AB61" i="1"/>
  <c r="AC61" i="1"/>
  <c r="U62" i="1"/>
  <c r="U183" i="1" s="1"/>
  <c r="V62" i="1"/>
  <c r="W62" i="1"/>
  <c r="X62" i="1"/>
  <c r="Y62" i="1"/>
  <c r="Z62" i="1"/>
  <c r="AA62" i="1"/>
  <c r="AB62" i="1"/>
  <c r="AC62" i="1"/>
  <c r="U63" i="1"/>
  <c r="V63" i="1"/>
  <c r="W63" i="1"/>
  <c r="X63" i="1"/>
  <c r="Y63" i="1"/>
  <c r="Z63" i="1"/>
  <c r="AA63" i="1"/>
  <c r="AB63" i="1"/>
  <c r="AC63" i="1"/>
  <c r="U64" i="1"/>
  <c r="V64" i="1"/>
  <c r="W64" i="1"/>
  <c r="X64" i="1"/>
  <c r="Y64" i="1"/>
  <c r="Z64" i="1"/>
  <c r="AA64" i="1"/>
  <c r="AB64" i="1"/>
  <c r="AC64" i="1"/>
  <c r="U65" i="1"/>
  <c r="V65" i="1"/>
  <c r="W65" i="1"/>
  <c r="X65" i="1"/>
  <c r="Y65" i="1"/>
  <c r="Z65" i="1"/>
  <c r="AA65" i="1"/>
  <c r="AB65" i="1"/>
  <c r="AC65" i="1"/>
  <c r="U66" i="1"/>
  <c r="V66" i="1"/>
  <c r="W66" i="1"/>
  <c r="X66" i="1"/>
  <c r="Y66" i="1"/>
  <c r="Y183" i="1" s="1"/>
  <c r="Z66" i="1"/>
  <c r="AA66" i="1"/>
  <c r="AB66" i="1"/>
  <c r="AC66" i="1"/>
  <c r="U67" i="1"/>
  <c r="V67" i="1"/>
  <c r="W67" i="1"/>
  <c r="X67" i="1"/>
  <c r="Y67" i="1"/>
  <c r="Z67" i="1"/>
  <c r="AA67" i="1"/>
  <c r="AB67" i="1"/>
  <c r="AC67" i="1"/>
  <c r="U68" i="1"/>
  <c r="V68" i="1"/>
  <c r="W68" i="1"/>
  <c r="X68" i="1"/>
  <c r="Y68" i="1"/>
  <c r="Z68" i="1"/>
  <c r="AA68" i="1"/>
  <c r="AB68" i="1"/>
  <c r="AC68" i="1"/>
  <c r="U69" i="1"/>
  <c r="V69" i="1"/>
  <c r="W69" i="1"/>
  <c r="X69" i="1"/>
  <c r="Y69" i="1"/>
  <c r="Z69" i="1"/>
  <c r="AA69" i="1"/>
  <c r="AB69" i="1"/>
  <c r="AC69" i="1"/>
  <c r="U70" i="1"/>
  <c r="V70" i="1"/>
  <c r="W70" i="1"/>
  <c r="X70" i="1"/>
  <c r="Y70" i="1"/>
  <c r="Z70" i="1"/>
  <c r="AA70" i="1"/>
  <c r="AB70" i="1"/>
  <c r="AC70" i="1"/>
  <c r="U71" i="1"/>
  <c r="V71" i="1"/>
  <c r="W71" i="1"/>
  <c r="X71" i="1"/>
  <c r="X183" i="1" s="1"/>
  <c r="Y71" i="1"/>
  <c r="Z71" i="1"/>
  <c r="AA71" i="1"/>
  <c r="AB71" i="1"/>
  <c r="AC71" i="1"/>
  <c r="U72" i="1"/>
  <c r="V72" i="1"/>
  <c r="W72" i="1"/>
  <c r="X72" i="1"/>
  <c r="Y72" i="1"/>
  <c r="Z72" i="1"/>
  <c r="AA72" i="1"/>
  <c r="AB72" i="1"/>
  <c r="AC72" i="1"/>
  <c r="U73" i="1"/>
  <c r="V73" i="1"/>
  <c r="W73" i="1"/>
  <c r="X73" i="1"/>
  <c r="Y73" i="1"/>
  <c r="Z73" i="1"/>
  <c r="AA73" i="1"/>
  <c r="AB73" i="1"/>
  <c r="AC73" i="1"/>
  <c r="U74" i="1"/>
  <c r="V74" i="1"/>
  <c r="W74" i="1"/>
  <c r="X74" i="1"/>
  <c r="Y74" i="1"/>
  <c r="Z74" i="1"/>
  <c r="AA74" i="1"/>
  <c r="AB74" i="1"/>
  <c r="AC74" i="1"/>
  <c r="U75" i="1"/>
  <c r="V75" i="1"/>
  <c r="W75" i="1"/>
  <c r="X75" i="1"/>
  <c r="Y75" i="1"/>
  <c r="Z75" i="1"/>
  <c r="AA75" i="1"/>
  <c r="AB75" i="1"/>
  <c r="AB183" i="1" s="1"/>
  <c r="AC75" i="1"/>
  <c r="U76" i="1"/>
  <c r="V76" i="1"/>
  <c r="W76" i="1"/>
  <c r="X76" i="1"/>
  <c r="Y76" i="1"/>
  <c r="Z76" i="1"/>
  <c r="AA76" i="1"/>
  <c r="AB76" i="1"/>
  <c r="AC76" i="1"/>
  <c r="U77" i="1"/>
  <c r="V77" i="1"/>
  <c r="W77" i="1"/>
  <c r="X77" i="1"/>
  <c r="Y77" i="1"/>
  <c r="Z77" i="1"/>
  <c r="AA77" i="1"/>
  <c r="AB77" i="1"/>
  <c r="AC77" i="1"/>
  <c r="U78" i="1"/>
  <c r="V78" i="1"/>
  <c r="W78" i="1"/>
  <c r="X78" i="1"/>
  <c r="Y78" i="1"/>
  <c r="Z78" i="1"/>
  <c r="AA78" i="1"/>
  <c r="AB78" i="1"/>
  <c r="AC78" i="1"/>
  <c r="U79" i="1"/>
  <c r="V79" i="1"/>
  <c r="W79" i="1"/>
  <c r="X79" i="1"/>
  <c r="Y79" i="1"/>
  <c r="Z79" i="1"/>
  <c r="AA79" i="1"/>
  <c r="AB79" i="1"/>
  <c r="AC79" i="1"/>
  <c r="U80" i="1"/>
  <c r="V80" i="1"/>
  <c r="W80" i="1"/>
  <c r="X80" i="1"/>
  <c r="Y80" i="1"/>
  <c r="Z80" i="1"/>
  <c r="AA80" i="1"/>
  <c r="AB80" i="1"/>
  <c r="AC80" i="1"/>
  <c r="U81" i="1"/>
  <c r="V81" i="1"/>
  <c r="W81" i="1"/>
  <c r="X81" i="1"/>
  <c r="Y81" i="1"/>
  <c r="Z81" i="1"/>
  <c r="AA81" i="1"/>
  <c r="AB81" i="1"/>
  <c r="AC81" i="1"/>
  <c r="U82" i="1"/>
  <c r="V82" i="1"/>
  <c r="W82" i="1"/>
  <c r="X82" i="1"/>
  <c r="Y82" i="1"/>
  <c r="Z82" i="1"/>
  <c r="AA82" i="1"/>
  <c r="AB82" i="1"/>
  <c r="AC82" i="1"/>
  <c r="U83" i="1"/>
  <c r="V83" i="1"/>
  <c r="W83" i="1"/>
  <c r="X83" i="1"/>
  <c r="Y83" i="1"/>
  <c r="Z83" i="1"/>
  <c r="AA83" i="1"/>
  <c r="AB83" i="1"/>
  <c r="AC83" i="1"/>
  <c r="U84" i="1"/>
  <c r="V84" i="1"/>
  <c r="W84" i="1"/>
  <c r="X84" i="1"/>
  <c r="Y84" i="1"/>
  <c r="Z84" i="1"/>
  <c r="AA84" i="1"/>
  <c r="AB84" i="1"/>
  <c r="AC84" i="1"/>
  <c r="U85" i="1"/>
  <c r="V85" i="1"/>
  <c r="W85" i="1"/>
  <c r="X85" i="1"/>
  <c r="Y85" i="1"/>
  <c r="Z85" i="1"/>
  <c r="AA85" i="1"/>
  <c r="AB85" i="1"/>
  <c r="AC85" i="1"/>
  <c r="U86" i="1"/>
  <c r="V86" i="1"/>
  <c r="W86" i="1"/>
  <c r="X86" i="1"/>
  <c r="Y86" i="1"/>
  <c r="Z86" i="1"/>
  <c r="AA86" i="1"/>
  <c r="AB86" i="1"/>
  <c r="AC86" i="1"/>
  <c r="U87" i="1"/>
  <c r="V87" i="1"/>
  <c r="W87" i="1"/>
  <c r="X87" i="1"/>
  <c r="Y87" i="1"/>
  <c r="Z87" i="1"/>
  <c r="AA87" i="1"/>
  <c r="AB87" i="1"/>
  <c r="AC87" i="1"/>
  <c r="U88" i="1"/>
  <c r="V88" i="1"/>
  <c r="W88" i="1"/>
  <c r="X88" i="1"/>
  <c r="Y88" i="1"/>
  <c r="Z88" i="1"/>
  <c r="AA88" i="1"/>
  <c r="AB88" i="1"/>
  <c r="AC88" i="1"/>
  <c r="U89" i="1"/>
  <c r="V89" i="1"/>
  <c r="W89" i="1"/>
  <c r="X89" i="1"/>
  <c r="Y89" i="1"/>
  <c r="Z89" i="1"/>
  <c r="AA89" i="1"/>
  <c r="AB89" i="1"/>
  <c r="AC89" i="1"/>
  <c r="U90" i="1"/>
  <c r="V90" i="1"/>
  <c r="W90" i="1"/>
  <c r="X90" i="1"/>
  <c r="Y90" i="1"/>
  <c r="Z90" i="1"/>
  <c r="AA90" i="1"/>
  <c r="AB90" i="1"/>
  <c r="AC90" i="1"/>
  <c r="U91" i="1"/>
  <c r="V91" i="1"/>
  <c r="W91" i="1"/>
  <c r="X91" i="1"/>
  <c r="Y91" i="1"/>
  <c r="Z91" i="1"/>
  <c r="AA91" i="1"/>
  <c r="AB91" i="1"/>
  <c r="AC91" i="1"/>
  <c r="U92" i="1"/>
  <c r="V92" i="1"/>
  <c r="W92" i="1"/>
  <c r="X92" i="1"/>
  <c r="Y92" i="1"/>
  <c r="Z92" i="1"/>
  <c r="AA92" i="1"/>
  <c r="AB92" i="1"/>
  <c r="AC92" i="1"/>
  <c r="U93" i="1"/>
  <c r="V93" i="1"/>
  <c r="W93" i="1"/>
  <c r="X93" i="1"/>
  <c r="Y93" i="1"/>
  <c r="Z93" i="1"/>
  <c r="AA93" i="1"/>
  <c r="AB93" i="1"/>
  <c r="AC93" i="1"/>
  <c r="U94" i="1"/>
  <c r="V94" i="1"/>
  <c r="W94" i="1"/>
  <c r="X94" i="1"/>
  <c r="Y94" i="1"/>
  <c r="Z94" i="1"/>
  <c r="AA94" i="1"/>
  <c r="AB94" i="1"/>
  <c r="AC94" i="1"/>
  <c r="U95" i="1"/>
  <c r="V95" i="1"/>
  <c r="W95" i="1"/>
  <c r="X95" i="1"/>
  <c r="Y95" i="1"/>
  <c r="Z95" i="1"/>
  <c r="AA95" i="1"/>
  <c r="AB95" i="1"/>
  <c r="AC95" i="1"/>
  <c r="U96" i="1"/>
  <c r="V96" i="1"/>
  <c r="W96" i="1"/>
  <c r="X96" i="1"/>
  <c r="Y96" i="1"/>
  <c r="Z96" i="1"/>
  <c r="AA96" i="1"/>
  <c r="AB96" i="1"/>
  <c r="AC96" i="1"/>
  <c r="U97" i="1"/>
  <c r="V97" i="1"/>
  <c r="W97" i="1"/>
  <c r="X97" i="1"/>
  <c r="Y97" i="1"/>
  <c r="Z97" i="1"/>
  <c r="AA97" i="1"/>
  <c r="AB97" i="1"/>
  <c r="AC97" i="1"/>
  <c r="U98" i="1"/>
  <c r="V98" i="1"/>
  <c r="W98" i="1"/>
  <c r="X98" i="1"/>
  <c r="Y98" i="1"/>
  <c r="Z98" i="1"/>
  <c r="AA98" i="1"/>
  <c r="AB98" i="1"/>
  <c r="AC98" i="1"/>
  <c r="U99" i="1"/>
  <c r="V99" i="1"/>
  <c r="W99" i="1"/>
  <c r="X99" i="1"/>
  <c r="Y99" i="1"/>
  <c r="Z99" i="1"/>
  <c r="AA99" i="1"/>
  <c r="AB99" i="1"/>
  <c r="AC99" i="1"/>
  <c r="U100" i="1"/>
  <c r="V100" i="1"/>
  <c r="W100" i="1"/>
  <c r="X100" i="1"/>
  <c r="Y100" i="1"/>
  <c r="Z100" i="1"/>
  <c r="AA100" i="1"/>
  <c r="AB100" i="1"/>
  <c r="AC100" i="1"/>
  <c r="U101" i="1"/>
  <c r="V101" i="1"/>
  <c r="W101" i="1"/>
  <c r="X101" i="1"/>
  <c r="Y101" i="1"/>
  <c r="Z101" i="1"/>
  <c r="AA101" i="1"/>
  <c r="AB101" i="1"/>
  <c r="AC101" i="1"/>
  <c r="U102" i="1"/>
  <c r="V102" i="1"/>
  <c r="W102" i="1"/>
  <c r="X102" i="1"/>
  <c r="Y102" i="1"/>
  <c r="Z102" i="1"/>
  <c r="AA102" i="1"/>
  <c r="AB102" i="1"/>
  <c r="AC102" i="1"/>
  <c r="U103" i="1"/>
  <c r="V103" i="1"/>
  <c r="W103" i="1"/>
  <c r="X103" i="1"/>
  <c r="Y103" i="1"/>
  <c r="Z103" i="1"/>
  <c r="AA103" i="1"/>
  <c r="AB103" i="1"/>
  <c r="AC103" i="1"/>
  <c r="U104" i="1"/>
  <c r="V104" i="1"/>
  <c r="W104" i="1"/>
  <c r="X104" i="1"/>
  <c r="Y104" i="1"/>
  <c r="Z104" i="1"/>
  <c r="AA104" i="1"/>
  <c r="AB104" i="1"/>
  <c r="AC104" i="1"/>
  <c r="U105" i="1"/>
  <c r="V105" i="1"/>
  <c r="W105" i="1"/>
  <c r="X105" i="1"/>
  <c r="Y105" i="1"/>
  <c r="Z105" i="1"/>
  <c r="AA105" i="1"/>
  <c r="AB105" i="1"/>
  <c r="AC105" i="1"/>
  <c r="U106" i="1"/>
  <c r="V106" i="1"/>
  <c r="W106" i="1"/>
  <c r="X106" i="1"/>
  <c r="Y106" i="1"/>
  <c r="Z106" i="1"/>
  <c r="AA106" i="1"/>
  <c r="AB106" i="1"/>
  <c r="AC106" i="1"/>
  <c r="U107" i="1"/>
  <c r="V107" i="1"/>
  <c r="W107" i="1"/>
  <c r="X107" i="1"/>
  <c r="Y107" i="1"/>
  <c r="Z107" i="1"/>
  <c r="AA107" i="1"/>
  <c r="AB107" i="1"/>
  <c r="AC107" i="1"/>
  <c r="U108" i="1"/>
  <c r="V108" i="1"/>
  <c r="W108" i="1"/>
  <c r="X108" i="1"/>
  <c r="Y108" i="1"/>
  <c r="Z108" i="1"/>
  <c r="AA108" i="1"/>
  <c r="AB108" i="1"/>
  <c r="AC108" i="1"/>
  <c r="U109" i="1"/>
  <c r="V109" i="1"/>
  <c r="W109" i="1"/>
  <c r="X109" i="1"/>
  <c r="Y109" i="1"/>
  <c r="Z109" i="1"/>
  <c r="AA109" i="1"/>
  <c r="AB109" i="1"/>
  <c r="AC109" i="1"/>
  <c r="U110" i="1"/>
  <c r="V110" i="1"/>
  <c r="W110" i="1"/>
  <c r="X110" i="1"/>
  <c r="Y110" i="1"/>
  <c r="Z110" i="1"/>
  <c r="AA110" i="1"/>
  <c r="AB110" i="1"/>
  <c r="AC110" i="1"/>
  <c r="U111" i="1"/>
  <c r="V111" i="1"/>
  <c r="W111" i="1"/>
  <c r="X111" i="1"/>
  <c r="Y111" i="1"/>
  <c r="Z111" i="1"/>
  <c r="AA111" i="1"/>
  <c r="AB111" i="1"/>
  <c r="AC111" i="1"/>
  <c r="U112" i="1"/>
  <c r="V112" i="1"/>
  <c r="W112" i="1"/>
  <c r="X112" i="1"/>
  <c r="Y112" i="1"/>
  <c r="Z112" i="1"/>
  <c r="AA112" i="1"/>
  <c r="AB112" i="1"/>
  <c r="AC112" i="1"/>
  <c r="U113" i="1"/>
  <c r="V113" i="1"/>
  <c r="W113" i="1"/>
  <c r="X113" i="1"/>
  <c r="Y113" i="1"/>
  <c r="Z113" i="1"/>
  <c r="AA113" i="1"/>
  <c r="AB113" i="1"/>
  <c r="AC113" i="1"/>
  <c r="U114" i="1"/>
  <c r="V114" i="1"/>
  <c r="W114" i="1"/>
  <c r="X114" i="1"/>
  <c r="Y114" i="1"/>
  <c r="Z114" i="1"/>
  <c r="AA114" i="1"/>
  <c r="AB114" i="1"/>
  <c r="AC114" i="1"/>
  <c r="U115" i="1"/>
  <c r="V115" i="1"/>
  <c r="W115" i="1"/>
  <c r="X115" i="1"/>
  <c r="Y115" i="1"/>
  <c r="Z115" i="1"/>
  <c r="AA115" i="1"/>
  <c r="AB115" i="1"/>
  <c r="AC115" i="1"/>
  <c r="U116" i="1"/>
  <c r="V116" i="1"/>
  <c r="W116" i="1"/>
  <c r="X116" i="1"/>
  <c r="Y116" i="1"/>
  <c r="Z116" i="1"/>
  <c r="AA116" i="1"/>
  <c r="AB116" i="1"/>
  <c r="AC116" i="1"/>
  <c r="U117" i="1"/>
  <c r="V117" i="1"/>
  <c r="W117" i="1"/>
  <c r="X117" i="1"/>
  <c r="Y117" i="1"/>
  <c r="Z117" i="1"/>
  <c r="AA117" i="1"/>
  <c r="AB117" i="1"/>
  <c r="AC117" i="1"/>
  <c r="U118" i="1"/>
  <c r="V118" i="1"/>
  <c r="W118" i="1"/>
  <c r="X118" i="1"/>
  <c r="Y118" i="1"/>
  <c r="Z118" i="1"/>
  <c r="AA118" i="1"/>
  <c r="AB118" i="1"/>
  <c r="AC118" i="1"/>
  <c r="U119" i="1"/>
  <c r="V119" i="1"/>
  <c r="W119" i="1"/>
  <c r="X119" i="1"/>
  <c r="Y119" i="1"/>
  <c r="Z119" i="1"/>
  <c r="AA119" i="1"/>
  <c r="AB119" i="1"/>
  <c r="AC119" i="1"/>
  <c r="U120" i="1"/>
  <c r="V120" i="1"/>
  <c r="W120" i="1"/>
  <c r="X120" i="1"/>
  <c r="Y120" i="1"/>
  <c r="Z120" i="1"/>
  <c r="AA120" i="1"/>
  <c r="AB120" i="1"/>
  <c r="AC120" i="1"/>
  <c r="U121" i="1"/>
  <c r="V121" i="1"/>
  <c r="W121" i="1"/>
  <c r="X121" i="1"/>
  <c r="Y121" i="1"/>
  <c r="Z121" i="1"/>
  <c r="AA121" i="1"/>
  <c r="AB121" i="1"/>
  <c r="AC121" i="1"/>
  <c r="U122" i="1"/>
  <c r="V122" i="1"/>
  <c r="W122" i="1"/>
  <c r="X122" i="1"/>
  <c r="Y122" i="1"/>
  <c r="Z122" i="1"/>
  <c r="AA122" i="1"/>
  <c r="AB122" i="1"/>
  <c r="AC122" i="1"/>
  <c r="U123" i="1"/>
  <c r="V123" i="1"/>
  <c r="W123" i="1"/>
  <c r="X123" i="1"/>
  <c r="Y123" i="1"/>
  <c r="Z123" i="1"/>
  <c r="AA123" i="1"/>
  <c r="AB123" i="1"/>
  <c r="AC123" i="1"/>
  <c r="U124" i="1"/>
  <c r="V124" i="1"/>
  <c r="W124" i="1"/>
  <c r="X124" i="1"/>
  <c r="Y124" i="1"/>
  <c r="Z124" i="1"/>
  <c r="AA124" i="1"/>
  <c r="AB124" i="1"/>
  <c r="AC124" i="1"/>
  <c r="U125" i="1"/>
  <c r="V125" i="1"/>
  <c r="W125" i="1"/>
  <c r="X125" i="1"/>
  <c r="Y125" i="1"/>
  <c r="Z125" i="1"/>
  <c r="AA125" i="1"/>
  <c r="AB125" i="1"/>
  <c r="AC125" i="1"/>
  <c r="U126" i="1"/>
  <c r="V126" i="1"/>
  <c r="W126" i="1"/>
  <c r="X126" i="1"/>
  <c r="Y126" i="1"/>
  <c r="Z126" i="1"/>
  <c r="AA126" i="1"/>
  <c r="AB126" i="1"/>
  <c r="AC126" i="1"/>
  <c r="U127" i="1"/>
  <c r="V127" i="1"/>
  <c r="W127" i="1"/>
  <c r="X127" i="1"/>
  <c r="Y127" i="1"/>
  <c r="Z127" i="1"/>
  <c r="AA127" i="1"/>
  <c r="AB127" i="1"/>
  <c r="AC127" i="1"/>
  <c r="U128" i="1"/>
  <c r="V128" i="1"/>
  <c r="W128" i="1"/>
  <c r="X128" i="1"/>
  <c r="Y128" i="1"/>
  <c r="Z128" i="1"/>
  <c r="AA128" i="1"/>
  <c r="AB128" i="1"/>
  <c r="AC128" i="1"/>
  <c r="U129" i="1"/>
  <c r="V129" i="1"/>
  <c r="W129" i="1"/>
  <c r="X129" i="1"/>
  <c r="Y129" i="1"/>
  <c r="Z129" i="1"/>
  <c r="AA129" i="1"/>
  <c r="AB129" i="1"/>
  <c r="AC129" i="1"/>
  <c r="U130" i="1"/>
  <c r="V130" i="1"/>
  <c r="W130" i="1"/>
  <c r="X130" i="1"/>
  <c r="Y130" i="1"/>
  <c r="Z130" i="1"/>
  <c r="AA130" i="1"/>
  <c r="AB130" i="1"/>
  <c r="AC130" i="1"/>
  <c r="U131" i="1"/>
  <c r="V131" i="1"/>
  <c r="W131" i="1"/>
  <c r="X131" i="1"/>
  <c r="Y131" i="1"/>
  <c r="Z131" i="1"/>
  <c r="AA131" i="1"/>
  <c r="AB131" i="1"/>
  <c r="AC131" i="1"/>
  <c r="U132" i="1"/>
  <c r="V132" i="1"/>
  <c r="W132" i="1"/>
  <c r="X132" i="1"/>
  <c r="Y132" i="1"/>
  <c r="Z132" i="1"/>
  <c r="AA132" i="1"/>
  <c r="AB132" i="1"/>
  <c r="AC132" i="1"/>
  <c r="U133" i="1"/>
  <c r="V133" i="1"/>
  <c r="W133" i="1"/>
  <c r="X133" i="1"/>
  <c r="Y133" i="1"/>
  <c r="Z133" i="1"/>
  <c r="AA133" i="1"/>
  <c r="AB133" i="1"/>
  <c r="AC133" i="1"/>
  <c r="U134" i="1"/>
  <c r="V134" i="1"/>
  <c r="W134" i="1"/>
  <c r="X134" i="1"/>
  <c r="Y134" i="1"/>
  <c r="Z134" i="1"/>
  <c r="AA134" i="1"/>
  <c r="AB134" i="1"/>
  <c r="AC134" i="1"/>
  <c r="U135" i="1"/>
  <c r="V135" i="1"/>
  <c r="W135" i="1"/>
  <c r="X135" i="1"/>
  <c r="Y135" i="1"/>
  <c r="Z135" i="1"/>
  <c r="AA135" i="1"/>
  <c r="AB135" i="1"/>
  <c r="AC135" i="1"/>
  <c r="U136" i="1"/>
  <c r="V136" i="1"/>
  <c r="W136" i="1"/>
  <c r="X136" i="1"/>
  <c r="Y136" i="1"/>
  <c r="Z136" i="1"/>
  <c r="AA136" i="1"/>
  <c r="AB136" i="1"/>
  <c r="AC136" i="1"/>
  <c r="U137" i="1"/>
  <c r="V137" i="1"/>
  <c r="W137" i="1"/>
  <c r="X137" i="1"/>
  <c r="Y137" i="1"/>
  <c r="Z137" i="1"/>
  <c r="AA137" i="1"/>
  <c r="AB137" i="1"/>
  <c r="AC137" i="1"/>
  <c r="U138" i="1"/>
  <c r="V138" i="1"/>
  <c r="W138" i="1"/>
  <c r="X138" i="1"/>
  <c r="Y138" i="1"/>
  <c r="Z138" i="1"/>
  <c r="AA138" i="1"/>
  <c r="AB138" i="1"/>
  <c r="AC138" i="1"/>
  <c r="U139" i="1"/>
  <c r="V139" i="1"/>
  <c r="W139" i="1"/>
  <c r="X139" i="1"/>
  <c r="Y139" i="1"/>
  <c r="Z139" i="1"/>
  <c r="AA139" i="1"/>
  <c r="AB139" i="1"/>
  <c r="AC139" i="1"/>
  <c r="U140" i="1"/>
  <c r="V140" i="1"/>
  <c r="W140" i="1"/>
  <c r="X140" i="1"/>
  <c r="Y140" i="1"/>
  <c r="Z140" i="1"/>
  <c r="AA140" i="1"/>
  <c r="AB140" i="1"/>
  <c r="AC140" i="1"/>
  <c r="U141" i="1"/>
  <c r="V141" i="1"/>
  <c r="W141" i="1"/>
  <c r="X141" i="1"/>
  <c r="Y141" i="1"/>
  <c r="Z141" i="1"/>
  <c r="AA141" i="1"/>
  <c r="AB141" i="1"/>
  <c r="AC141" i="1"/>
  <c r="U142" i="1"/>
  <c r="V142" i="1"/>
  <c r="W142" i="1"/>
  <c r="X142" i="1"/>
  <c r="Y142" i="1"/>
  <c r="Z142" i="1"/>
  <c r="AA142" i="1"/>
  <c r="AB142" i="1"/>
  <c r="AC142" i="1"/>
  <c r="U143" i="1"/>
  <c r="V143" i="1"/>
  <c r="W143" i="1"/>
  <c r="X143" i="1"/>
  <c r="Y143" i="1"/>
  <c r="Z143" i="1"/>
  <c r="AA143" i="1"/>
  <c r="AB143" i="1"/>
  <c r="AC143" i="1"/>
  <c r="U144" i="1"/>
  <c r="V144" i="1"/>
  <c r="W144" i="1"/>
  <c r="X144" i="1"/>
  <c r="Y144" i="1"/>
  <c r="Z144" i="1"/>
  <c r="AA144" i="1"/>
  <c r="AB144" i="1"/>
  <c r="AC144" i="1"/>
  <c r="U145" i="1"/>
  <c r="V145" i="1"/>
  <c r="W145" i="1"/>
  <c r="X145" i="1"/>
  <c r="Y145" i="1"/>
  <c r="Z145" i="1"/>
  <c r="AA145" i="1"/>
  <c r="AB145" i="1"/>
  <c r="AC145" i="1"/>
  <c r="U146" i="1"/>
  <c r="V146" i="1"/>
  <c r="W146" i="1"/>
  <c r="X146" i="1"/>
  <c r="Y146" i="1"/>
  <c r="Z146" i="1"/>
  <c r="AA146" i="1"/>
  <c r="AB146" i="1"/>
  <c r="AC146" i="1"/>
  <c r="U147" i="1"/>
  <c r="V147" i="1"/>
  <c r="W147" i="1"/>
  <c r="X147" i="1"/>
  <c r="Y147" i="1"/>
  <c r="Z147" i="1"/>
  <c r="AA147" i="1"/>
  <c r="AB147" i="1"/>
  <c r="AC147" i="1"/>
  <c r="U148" i="1"/>
  <c r="V148" i="1"/>
  <c r="W148" i="1"/>
  <c r="X148" i="1"/>
  <c r="Y148" i="1"/>
  <c r="Z148" i="1"/>
  <c r="AA148" i="1"/>
  <c r="AB148" i="1"/>
  <c r="AC148" i="1"/>
  <c r="U149" i="1"/>
  <c r="V149" i="1"/>
  <c r="W149" i="1"/>
  <c r="X149" i="1"/>
  <c r="Y149" i="1"/>
  <c r="Z149" i="1"/>
  <c r="AA149" i="1"/>
  <c r="AB149" i="1"/>
  <c r="AC149" i="1"/>
  <c r="U150" i="1"/>
  <c r="V150" i="1"/>
  <c r="W150" i="1"/>
  <c r="X150" i="1"/>
  <c r="Y150" i="1"/>
  <c r="Z150" i="1"/>
  <c r="AA150" i="1"/>
  <c r="AB150" i="1"/>
  <c r="AC150" i="1"/>
  <c r="U151" i="1"/>
  <c r="V151" i="1"/>
  <c r="W151" i="1"/>
  <c r="X151" i="1"/>
  <c r="Y151" i="1"/>
  <c r="Z151" i="1"/>
  <c r="AA151" i="1"/>
  <c r="AB151" i="1"/>
  <c r="AC151" i="1"/>
  <c r="U152" i="1"/>
  <c r="V152" i="1"/>
  <c r="W152" i="1"/>
  <c r="X152" i="1"/>
  <c r="Y152" i="1"/>
  <c r="Z152" i="1"/>
  <c r="AA152" i="1"/>
  <c r="AB152" i="1"/>
  <c r="AC152" i="1"/>
  <c r="U153" i="1"/>
  <c r="V153" i="1"/>
  <c r="W153" i="1"/>
  <c r="X153" i="1"/>
  <c r="Y153" i="1"/>
  <c r="Z153" i="1"/>
  <c r="AA153" i="1"/>
  <c r="AB153" i="1"/>
  <c r="AC153" i="1"/>
  <c r="U154" i="1"/>
  <c r="V154" i="1"/>
  <c r="W154" i="1"/>
  <c r="X154" i="1"/>
  <c r="Y154" i="1"/>
  <c r="Z154" i="1"/>
  <c r="AA154" i="1"/>
  <c r="AB154" i="1"/>
  <c r="AC154" i="1"/>
  <c r="U155" i="1"/>
  <c r="V155" i="1"/>
  <c r="W155" i="1"/>
  <c r="X155" i="1"/>
  <c r="Y155" i="1"/>
  <c r="Z155" i="1"/>
  <c r="AA155" i="1"/>
  <c r="AB155" i="1"/>
  <c r="AC155" i="1"/>
  <c r="U156" i="1"/>
  <c r="V156" i="1"/>
  <c r="W156" i="1"/>
  <c r="X156" i="1"/>
  <c r="Y156" i="1"/>
  <c r="Z156" i="1"/>
  <c r="AA156" i="1"/>
  <c r="AB156" i="1"/>
  <c r="AC156" i="1"/>
  <c r="U157" i="1"/>
  <c r="V157" i="1"/>
  <c r="W157" i="1"/>
  <c r="X157" i="1"/>
  <c r="Y157" i="1"/>
  <c r="Z157" i="1"/>
  <c r="AA157" i="1"/>
  <c r="AB157" i="1"/>
  <c r="AC157" i="1"/>
  <c r="U158" i="1"/>
  <c r="V158" i="1"/>
  <c r="W158" i="1"/>
  <c r="X158" i="1"/>
  <c r="Y158" i="1"/>
  <c r="Z158" i="1"/>
  <c r="AA158" i="1"/>
  <c r="AB158" i="1"/>
  <c r="AC158" i="1"/>
  <c r="U159" i="1"/>
  <c r="V159" i="1"/>
  <c r="W159" i="1"/>
  <c r="X159" i="1"/>
  <c r="Y159" i="1"/>
  <c r="Z159" i="1"/>
  <c r="AA159" i="1"/>
  <c r="AB159" i="1"/>
  <c r="AC159" i="1"/>
  <c r="U160" i="1"/>
  <c r="V160" i="1"/>
  <c r="W160" i="1"/>
  <c r="X160" i="1"/>
  <c r="Y160" i="1"/>
  <c r="Z160" i="1"/>
  <c r="AA160" i="1"/>
  <c r="AB160" i="1"/>
  <c r="AC160" i="1"/>
  <c r="U161" i="1"/>
  <c r="V161" i="1"/>
  <c r="W161" i="1"/>
  <c r="X161" i="1"/>
  <c r="Y161" i="1"/>
  <c r="Z161" i="1"/>
  <c r="AA161" i="1"/>
  <c r="AB161" i="1"/>
  <c r="AC161" i="1"/>
  <c r="U162" i="1"/>
  <c r="V162" i="1"/>
  <c r="W162" i="1"/>
  <c r="X162" i="1"/>
  <c r="Y162" i="1"/>
  <c r="Z162" i="1"/>
  <c r="AA162" i="1"/>
  <c r="AB162" i="1"/>
  <c r="AC162" i="1"/>
  <c r="U163" i="1"/>
  <c r="V163" i="1"/>
  <c r="W163" i="1"/>
  <c r="X163" i="1"/>
  <c r="Y163" i="1"/>
  <c r="Z163" i="1"/>
  <c r="AA163" i="1"/>
  <c r="AB163" i="1"/>
  <c r="AC163" i="1"/>
  <c r="U164" i="1"/>
  <c r="V164" i="1"/>
  <c r="W164" i="1"/>
  <c r="X164" i="1"/>
  <c r="Y164" i="1"/>
  <c r="Z164" i="1"/>
  <c r="AA164" i="1"/>
  <c r="AB164" i="1"/>
  <c r="AC164" i="1"/>
  <c r="U165" i="1"/>
  <c r="V165" i="1"/>
  <c r="W165" i="1"/>
  <c r="X165" i="1"/>
  <c r="Y165" i="1"/>
  <c r="Z165" i="1"/>
  <c r="AA165" i="1"/>
  <c r="AB165" i="1"/>
  <c r="AC165" i="1"/>
  <c r="U166" i="1"/>
  <c r="V166" i="1"/>
  <c r="W166" i="1"/>
  <c r="X166" i="1"/>
  <c r="Y166" i="1"/>
  <c r="Z166" i="1"/>
  <c r="AA166" i="1"/>
  <c r="AB166" i="1"/>
  <c r="AC166" i="1"/>
  <c r="U167" i="1"/>
  <c r="V167" i="1"/>
  <c r="W167" i="1"/>
  <c r="X167" i="1"/>
  <c r="Y167" i="1"/>
  <c r="Z167" i="1"/>
  <c r="AA167" i="1"/>
  <c r="AB167" i="1"/>
  <c r="AC167" i="1"/>
  <c r="U168" i="1"/>
  <c r="V168" i="1"/>
  <c r="W168" i="1"/>
  <c r="X168" i="1"/>
  <c r="Y168" i="1"/>
  <c r="Z168" i="1"/>
  <c r="AA168" i="1"/>
  <c r="AB168" i="1"/>
  <c r="AC168" i="1"/>
  <c r="U169" i="1"/>
  <c r="V169" i="1"/>
  <c r="W169" i="1"/>
  <c r="X169" i="1"/>
  <c r="Y169" i="1"/>
  <c r="Z169" i="1"/>
  <c r="AA169" i="1"/>
  <c r="AB169" i="1"/>
  <c r="AC169" i="1"/>
  <c r="U170" i="1"/>
  <c r="V170" i="1"/>
  <c r="W170" i="1"/>
  <c r="X170" i="1"/>
  <c r="Y170" i="1"/>
  <c r="Z170" i="1"/>
  <c r="AA170" i="1"/>
  <c r="AB170" i="1"/>
  <c r="AC170" i="1"/>
  <c r="U171" i="1"/>
  <c r="V171" i="1"/>
  <c r="W171" i="1"/>
  <c r="X171" i="1"/>
  <c r="Y171" i="1"/>
  <c r="Z171" i="1"/>
  <c r="AA171" i="1"/>
  <c r="AB171" i="1"/>
  <c r="AC171" i="1"/>
  <c r="U172" i="1"/>
  <c r="V172" i="1"/>
  <c r="W172" i="1"/>
  <c r="X172" i="1"/>
  <c r="Y172" i="1"/>
  <c r="Z172" i="1"/>
  <c r="AA172" i="1"/>
  <c r="AB172" i="1"/>
  <c r="AC172" i="1"/>
  <c r="U173" i="1"/>
  <c r="V173" i="1"/>
  <c r="W173" i="1"/>
  <c r="X173" i="1"/>
  <c r="Y173" i="1"/>
  <c r="Z173" i="1"/>
  <c r="AA173" i="1"/>
  <c r="AB173" i="1"/>
  <c r="AC173" i="1"/>
  <c r="U174" i="1"/>
  <c r="V174" i="1"/>
  <c r="W174" i="1"/>
  <c r="X174" i="1"/>
  <c r="Y174" i="1"/>
  <c r="Z174" i="1"/>
  <c r="AA174" i="1"/>
  <c r="AB174" i="1"/>
  <c r="AC174" i="1"/>
  <c r="U175" i="1"/>
  <c r="V175" i="1"/>
  <c r="W175" i="1"/>
  <c r="X175" i="1"/>
  <c r="Y175" i="1"/>
  <c r="Z175" i="1"/>
  <c r="AA175" i="1"/>
  <c r="AB175" i="1"/>
  <c r="AC175" i="1"/>
  <c r="U176" i="1"/>
  <c r="V176" i="1"/>
  <c r="W176" i="1"/>
  <c r="X176" i="1"/>
  <c r="Y176" i="1"/>
  <c r="Z176" i="1"/>
  <c r="AA176" i="1"/>
  <c r="AB176" i="1"/>
  <c r="AC176" i="1"/>
  <c r="U177" i="1"/>
  <c r="V177" i="1"/>
  <c r="W177" i="1"/>
  <c r="X177" i="1"/>
  <c r="Y177" i="1"/>
  <c r="Z177" i="1"/>
  <c r="AA177" i="1"/>
  <c r="AB177" i="1"/>
  <c r="AC177" i="1"/>
  <c r="U178" i="1"/>
  <c r="V178" i="1"/>
  <c r="W178" i="1"/>
  <c r="X178" i="1"/>
  <c r="Y178" i="1"/>
  <c r="Z178" i="1"/>
  <c r="AA178" i="1"/>
  <c r="AB178" i="1"/>
  <c r="AC178" i="1"/>
  <c r="U179" i="1"/>
  <c r="V179" i="1"/>
  <c r="W179" i="1"/>
  <c r="X179" i="1"/>
  <c r="Y179" i="1"/>
  <c r="Z179" i="1"/>
  <c r="AA179" i="1"/>
  <c r="AB179" i="1"/>
  <c r="AC179" i="1"/>
  <c r="U180" i="1"/>
  <c r="V180" i="1"/>
  <c r="W180" i="1"/>
  <c r="X180" i="1"/>
  <c r="Y180" i="1"/>
  <c r="Z180" i="1"/>
  <c r="AA180" i="1"/>
  <c r="AB180" i="1"/>
  <c r="AC180" i="1"/>
  <c r="U181" i="1"/>
  <c r="V181" i="1"/>
  <c r="W181" i="1"/>
  <c r="X181" i="1"/>
  <c r="Y181" i="1"/>
  <c r="Z181" i="1"/>
  <c r="AA181" i="1"/>
  <c r="AB181" i="1"/>
  <c r="AC181" i="1"/>
  <c r="C183" i="1"/>
  <c r="K183" i="1" s="1"/>
  <c r="D183" i="1"/>
  <c r="E183" i="1"/>
  <c r="F183" i="1"/>
  <c r="G183" i="1"/>
  <c r="H183" i="1"/>
  <c r="J183" i="1"/>
  <c r="L183" i="1"/>
  <c r="M183" i="1"/>
  <c r="N183" i="1"/>
  <c r="O183" i="1"/>
  <c r="T183" i="1" s="1"/>
  <c r="AC183" i="1" s="1"/>
  <c r="P183" i="1"/>
  <c r="Q183" i="1"/>
  <c r="R183" i="1"/>
  <c r="S183" i="1"/>
  <c r="W183" i="1"/>
  <c r="AA43" i="1" l="1"/>
  <c r="AA183" i="1" s="1"/>
</calcChain>
</file>

<file path=xl/sharedStrings.xml><?xml version="1.0" encoding="utf-8"?>
<sst xmlns="http://schemas.openxmlformats.org/spreadsheetml/2006/main" count="404" uniqueCount="253">
  <si>
    <t xml:space="preserve"> </t>
  </si>
  <si>
    <t>TOTALS</t>
  </si>
  <si>
    <t>Charter School Institute</t>
  </si>
  <si>
    <t>LIBERTY J-4</t>
  </si>
  <si>
    <t>YUMA</t>
  </si>
  <si>
    <t>IDALIA RJ-3</t>
  </si>
  <si>
    <t>WRAY RD-2</t>
  </si>
  <si>
    <t>YUMA 1</t>
  </si>
  <si>
    <t>PAWNEE</t>
  </si>
  <si>
    <t>WELD</t>
  </si>
  <si>
    <t>PRAIRIE</t>
  </si>
  <si>
    <t>BRIGGSDALE</t>
  </si>
  <si>
    <t>AULT-HIGHLAND</t>
  </si>
  <si>
    <t>FT. LUPTON</t>
  </si>
  <si>
    <t>PLATTE VALLEY</t>
  </si>
  <si>
    <t>GREELEY</t>
  </si>
  <si>
    <t>JOHNSTOWN</t>
  </si>
  <si>
    <t>WINDSOR</t>
  </si>
  <si>
    <t>KEENESBURG</t>
  </si>
  <si>
    <t>EATON</t>
  </si>
  <si>
    <t>GILCREST</t>
  </si>
  <si>
    <t>WOODLIN</t>
  </si>
  <si>
    <t>WASHINGTON</t>
  </si>
  <si>
    <t>LONE STAR</t>
  </si>
  <si>
    <t>OTIS</t>
  </si>
  <si>
    <t>ARICKAREE</t>
  </si>
  <si>
    <t>AKRON</t>
  </si>
  <si>
    <t>WOODLAND PARK</t>
  </si>
  <si>
    <t>TELLER</t>
  </si>
  <si>
    <t>CRIPPLE CREEK</t>
  </si>
  <si>
    <t>SUMMIT</t>
  </si>
  <si>
    <t>SEDGWICK</t>
  </si>
  <si>
    <t>JULESBURG</t>
  </si>
  <si>
    <t>NORWOOD</t>
  </si>
  <si>
    <t>SAN MIGUEL</t>
  </si>
  <si>
    <t>TELLURIDE</t>
  </si>
  <si>
    <t>SILVERTON</t>
  </si>
  <si>
    <t>SAN JUAN</t>
  </si>
  <si>
    <t>CENTER</t>
  </si>
  <si>
    <t>SAGUACHE</t>
  </si>
  <si>
    <t>MOFFAT</t>
  </si>
  <si>
    <t>MOUNTAIN VALLEY</t>
  </si>
  <si>
    <t>SOUTH ROUTT</t>
  </si>
  <si>
    <t>ROUTT</t>
  </si>
  <si>
    <t>STEAMBOAT SPRINGS</t>
  </si>
  <si>
    <t>HAYDEN</t>
  </si>
  <si>
    <t>SARGENT</t>
  </si>
  <si>
    <t>RIO GRANDE</t>
  </si>
  <si>
    <t>MONTE VISTA</t>
  </si>
  <si>
    <t>DEL NORTE</t>
  </si>
  <si>
    <t>RANGELY</t>
  </si>
  <si>
    <t>RIO BLANCO</t>
  </si>
  <si>
    <t>MEEKER</t>
  </si>
  <si>
    <t>PUEBLO RURAL</t>
  </si>
  <si>
    <t>PUEBLO</t>
  </si>
  <si>
    <t>PUEBLO CITY</t>
  </si>
  <si>
    <t>WILEY</t>
  </si>
  <si>
    <t>PROWERS</t>
  </si>
  <si>
    <t>HOLLY</t>
  </si>
  <si>
    <t>LAMAR</t>
  </si>
  <si>
    <t>GRANADA</t>
  </si>
  <si>
    <t>ASPEN</t>
  </si>
  <si>
    <t>PITKIN</t>
  </si>
  <si>
    <t>HAXTUN</t>
  </si>
  <si>
    <t>PHILLIPS</t>
  </si>
  <si>
    <t>HOLYOKE</t>
  </si>
  <si>
    <t>PARK</t>
  </si>
  <si>
    <t>PLATTE CANYON</t>
  </si>
  <si>
    <t>RIDGWAY</t>
  </si>
  <si>
    <t>OURAY</t>
  </si>
  <si>
    <t>SWINK</t>
  </si>
  <si>
    <t>OTERO</t>
  </si>
  <si>
    <t>CHERAW</t>
  </si>
  <si>
    <t>FOWLER</t>
  </si>
  <si>
    <t>MANZANOLA</t>
  </si>
  <si>
    <t>ROCKY FORD</t>
  </si>
  <si>
    <t>EAST OTERO</t>
  </si>
  <si>
    <t>WIGGINS</t>
  </si>
  <si>
    <t>MORGAN</t>
  </si>
  <si>
    <t>WELDON</t>
  </si>
  <si>
    <t>FT. MORGAN</t>
  </si>
  <si>
    <t>BRUSH</t>
  </si>
  <si>
    <t>WEST END</t>
  </si>
  <si>
    <t>MONTROSE</t>
  </si>
  <si>
    <t>MANCOS</t>
  </si>
  <si>
    <t>MONTEZUMA</t>
  </si>
  <si>
    <t>DOLORES</t>
  </si>
  <si>
    <t>CREEDE</t>
  </si>
  <si>
    <t>MINERAL</t>
  </si>
  <si>
    <t>MESA VALLEY</t>
  </si>
  <si>
    <t>MESA</t>
  </si>
  <si>
    <t>PLATEAU VALLEY</t>
  </si>
  <si>
    <t>DEBEQUE</t>
  </si>
  <si>
    <t>PLATEAU</t>
  </si>
  <si>
    <t>LOGAN</t>
  </si>
  <si>
    <t>BUFFALO</t>
  </si>
  <si>
    <t>FRENCHMAN</t>
  </si>
  <si>
    <t>VALLEY</t>
  </si>
  <si>
    <t>KARVAL</t>
  </si>
  <si>
    <t>LINCOLN</t>
  </si>
  <si>
    <t>LIMON</t>
  </si>
  <si>
    <t>GENOA-HUGO</t>
  </si>
  <si>
    <t>KIM</t>
  </si>
  <si>
    <t>LAS ANIMAS</t>
  </si>
  <si>
    <t>BRANSON</t>
  </si>
  <si>
    <t>AGUILAR</t>
  </si>
  <si>
    <t>HOEHNE</t>
  </si>
  <si>
    <t>PRIMERO</t>
  </si>
  <si>
    <t>TRINIDAD</t>
  </si>
  <si>
    <t>ESTES PARK</t>
  </si>
  <si>
    <t>LARIMER</t>
  </si>
  <si>
    <t>THOMPSON</t>
  </si>
  <si>
    <t>POUDRE</t>
  </si>
  <si>
    <t>IGNACIO</t>
  </si>
  <si>
    <t>LA PLATA</t>
  </si>
  <si>
    <t>BAYFIELD</t>
  </si>
  <si>
    <t>DURANGO</t>
  </si>
  <si>
    <t>LAKE</t>
  </si>
  <si>
    <t>BURLINGTON</t>
  </si>
  <si>
    <t>KIT CARSON</t>
  </si>
  <si>
    <t>BETHUNE</t>
  </si>
  <si>
    <t>STRATTON</t>
  </si>
  <si>
    <t>HI PLAINS</t>
  </si>
  <si>
    <t>ARRIBA-FLAGLER</t>
  </si>
  <si>
    <t>PLAINVIEW</t>
  </si>
  <si>
    <t>KIOWA</t>
  </si>
  <si>
    <t>EADS</t>
  </si>
  <si>
    <t>JEFFERSON</t>
  </si>
  <si>
    <t>NORTH PARK</t>
  </si>
  <si>
    <t>JACKSON</t>
  </si>
  <si>
    <t>LA VETA</t>
  </si>
  <si>
    <t>HUERFANO</t>
  </si>
  <si>
    <t>HINSDALE</t>
  </si>
  <si>
    <t>GUNNISON</t>
  </si>
  <si>
    <t>EAST GRAND</t>
  </si>
  <si>
    <t>GRAND</t>
  </si>
  <si>
    <t>WEST GRAND</t>
  </si>
  <si>
    <t>GILPIN</t>
  </si>
  <si>
    <t>PARACHUTE</t>
  </si>
  <si>
    <t>GARFIELD</t>
  </si>
  <si>
    <t>RIFLE</t>
  </si>
  <si>
    <t>ROARING FORK</t>
  </si>
  <si>
    <t>COTOPAXI</t>
  </si>
  <si>
    <t>FREMONT</t>
  </si>
  <si>
    <t>FLORENCE</t>
  </si>
  <si>
    <t>CANON CITY</t>
  </si>
  <si>
    <t>MIAMI-YODER</t>
  </si>
  <si>
    <t>EL PASO</t>
  </si>
  <si>
    <t>EDISON</t>
  </si>
  <si>
    <t>FALCON</t>
  </si>
  <si>
    <t>LEWIS-PALMER</t>
  </si>
  <si>
    <t>HANOVER</t>
  </si>
  <si>
    <t>PEYTON</t>
  </si>
  <si>
    <t>ELLICOTT</t>
  </si>
  <si>
    <t>ACADEMY</t>
  </si>
  <si>
    <t>MANITOU SPRINGS</t>
  </si>
  <si>
    <t>CHEYENNE MOUNTAIN</t>
  </si>
  <si>
    <t>COLORADO SPRINGS</t>
  </si>
  <si>
    <t>FOUNTAIN</t>
  </si>
  <si>
    <t>WIDEFIELD</t>
  </si>
  <si>
    <t>HARRISON</t>
  </si>
  <si>
    <t>CALHAN</t>
  </si>
  <si>
    <t>AGATE</t>
  </si>
  <si>
    <t>ELBERT</t>
  </si>
  <si>
    <t>BIG SANDY</t>
  </si>
  <si>
    <t>ELIZABETH</t>
  </si>
  <si>
    <t>EAGLE</t>
  </si>
  <si>
    <t>DOUGLAS</t>
  </si>
  <si>
    <t>DENVER</t>
  </si>
  <si>
    <t>DELTA</t>
  </si>
  <si>
    <t>WESTCLIFFE</t>
  </si>
  <si>
    <t>CUSTER</t>
  </si>
  <si>
    <t>CROWLEY</t>
  </si>
  <si>
    <t>SIERRA GRANDE</t>
  </si>
  <si>
    <t>COSTILLA</t>
  </si>
  <si>
    <t>CENTENNIAL</t>
  </si>
  <si>
    <t>SOUTH CONEJOS</t>
  </si>
  <si>
    <t>CONEJOS</t>
  </si>
  <si>
    <t>SANFORD</t>
  </si>
  <si>
    <t>NORTH CONEJOS</t>
  </si>
  <si>
    <t>CLEAR CREEK</t>
  </si>
  <si>
    <t>CHEYENNE</t>
  </si>
  <si>
    <t>SALIDA</t>
  </si>
  <si>
    <t>CHAFFEE</t>
  </si>
  <si>
    <t>BUENA VISTA</t>
  </si>
  <si>
    <t>BOULDER</t>
  </si>
  <si>
    <t>ST VRAIN</t>
  </si>
  <si>
    <t>MCCLAVE</t>
  </si>
  <si>
    <t>BENT</t>
  </si>
  <si>
    <t>CAMPO</t>
  </si>
  <si>
    <t>BACA</t>
  </si>
  <si>
    <t>VILAS</t>
  </si>
  <si>
    <t>SPRINGFIELD</t>
  </si>
  <si>
    <t>PRITCHETT</t>
  </si>
  <si>
    <t>WALSH</t>
  </si>
  <si>
    <t>ARCHULETA</t>
  </si>
  <si>
    <t>BYERS</t>
  </si>
  <si>
    <t>ARAPAHOE</t>
  </si>
  <si>
    <t>AURORA</t>
  </si>
  <si>
    <t>DEER TRAIL</t>
  </si>
  <si>
    <t>LITTLETON</t>
  </si>
  <si>
    <t>CHERRY CREEK</t>
  </si>
  <si>
    <t>SHERIDAN</t>
  </si>
  <si>
    <t>ENGLEWOOD</t>
  </si>
  <si>
    <t>SANGRE DE CRISTO</t>
  </si>
  <si>
    <t>ALAMOSA</t>
  </si>
  <si>
    <t>WESTMINSTER</t>
  </si>
  <si>
    <t>ADAMS</t>
  </si>
  <si>
    <t>STRASBURG</t>
  </si>
  <si>
    <t>BENNETT</t>
  </si>
  <si>
    <t>BRIGHTON</t>
  </si>
  <si>
    <t>COMMERCE CITY</t>
  </si>
  <si>
    <t>ADAMS 12 FIVE STAR</t>
  </si>
  <si>
    <t>MAPLETON</t>
  </si>
  <si>
    <t>T - K</t>
  </si>
  <si>
    <t>S - J</t>
  </si>
  <si>
    <t>R - I</t>
  </si>
  <si>
    <t>Q - H</t>
  </si>
  <si>
    <t>P  - G</t>
  </si>
  <si>
    <t>O - F</t>
  </si>
  <si>
    <t>N - E</t>
  </si>
  <si>
    <t>M - D</t>
  </si>
  <si>
    <t>L - C</t>
  </si>
  <si>
    <t>M + N</t>
  </si>
  <si>
    <t/>
  </si>
  <si>
    <t>D + E</t>
  </si>
  <si>
    <t>CHANGE IN PER PUPIL FUNDING</t>
  </si>
  <si>
    <t>CHANGE IN CATEGORICAL BUYOUT</t>
  </si>
  <si>
    <t>CHANGE IN STATE SHARE</t>
  </si>
  <si>
    <t>CHANGE IN SPECIFIC OWNERSHIP TAXES</t>
  </si>
  <si>
    <t>CHANGE IN PROPERTY TAXES</t>
  </si>
  <si>
    <t>CHANGE IN TOTAL PROGRAM AFTER NEGATIVE FACTOR</t>
  </si>
  <si>
    <t>CHANGE IN NEGATIVE FACTOR</t>
  </si>
  <si>
    <t>CHANGE IN FULLY FUNDED TOTAL PROGRAM</t>
  </si>
  <si>
    <t>CHANGE IN FUNDED PUPILS</t>
  </si>
  <si>
    <t>CATEGORICAL BUYOUT</t>
  </si>
  <si>
    <t>STATE SHARE</t>
  </si>
  <si>
    <t>SPECIFIC OWNERSHIP TAXES</t>
  </si>
  <si>
    <t>PROPERTY
 TAXES</t>
  </si>
  <si>
    <t>2014-15 TOTAL PROGRAM AFTER NEGATIVE FACTOR</t>
  </si>
  <si>
    <t xml:space="preserve">2014-15 ACTUAL FULLY FUNDED TOTAL PROGRAM </t>
  </si>
  <si>
    <t>2014-15 ACTUAL FUNDED PUPIL COUNTS</t>
  </si>
  <si>
    <t>2014-15 ESTIMATED PER PUPIL FUNDING AFTER NEGATIVE FACTOR</t>
  </si>
  <si>
    <t>2014-15
ESTIMATED NEGATIVE FACTOR</t>
  </si>
  <si>
    <t xml:space="preserve">2014-15 ESTIMATED FULLY FUNDED TOTAL PROGRAM </t>
  </si>
  <si>
    <t>2014-15 ESTIMATED FUNDED PUPIL COUNTS</t>
  </si>
  <si>
    <t>DISTRICT</t>
  </si>
  <si>
    <t>COUNTY</t>
  </si>
  <si>
    <t>Estimated Change - 2014-15 Original Appropriation and 2014-15 Supplemental Request</t>
  </si>
  <si>
    <t>2014-15  - with Supplemental Budget Request - January 2015</t>
  </si>
  <si>
    <t>2014-15 - Final Appropriation per HB14-1298</t>
  </si>
  <si>
    <t>2014-15 NEGATIVE FACTOR WITH SUPPLEMENTAL</t>
  </si>
  <si>
    <t>2014-15 PER PUPIL FUNDING AFTER NEGATIVE FACTOR AND SUPPLEMENTAL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</si>
</sst>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_);[Red]\(#,##0.0\)"/>
    <numFmt numFmtId="166" formatCode="_(* #,##0.0_);_(* \(#,##0.0\);_(* &quot;-&quot;??_);_(@_)"/>
    <numFmt numFmtId="168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846"/>
        <bgColor indexed="64"/>
      </patternFill>
    </fill>
    <fill>
      <patternFill patternType="solid">
        <fgColor rgb="FF8FC6E8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0" fontId="4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39" fontId="0" fillId="0" borderId="0" xfId="0" applyNumberFormat="1" applyFont="1"/>
    <xf numFmtId="37" fontId="0" fillId="0" borderId="0" xfId="0" applyNumberFormat="1" applyFont="1"/>
    <xf numFmtId="164" fontId="0" fillId="0" borderId="0" xfId="1" applyNumberFormat="1" applyFont="1"/>
    <xf numFmtId="38" fontId="0" fillId="0" borderId="0" xfId="0" applyNumberFormat="1" applyFont="1"/>
    <xf numFmtId="38" fontId="0" fillId="0" borderId="0" xfId="1" applyNumberFormat="1" applyFont="1"/>
    <xf numFmtId="37" fontId="0" fillId="0" borderId="0" xfId="1" applyNumberFormat="1" applyFont="1"/>
    <xf numFmtId="40" fontId="0" fillId="0" borderId="0" xfId="0" applyNumberFormat="1" applyFont="1"/>
    <xf numFmtId="164" fontId="0" fillId="0" borderId="1" xfId="1" applyNumberFormat="1" applyFont="1" applyBorder="1"/>
    <xf numFmtId="38" fontId="0" fillId="0" borderId="1" xfId="0" applyNumberFormat="1" applyFont="1" applyBorder="1"/>
    <xf numFmtId="40" fontId="0" fillId="0" borderId="1" xfId="0" applyNumberFormat="1" applyFont="1" applyBorder="1"/>
    <xf numFmtId="0" fontId="0" fillId="0" borderId="1" xfId="0" applyFont="1" applyBorder="1"/>
    <xf numFmtId="0" fontId="0" fillId="0" borderId="3" xfId="0" applyFont="1" applyBorder="1"/>
    <xf numFmtId="40" fontId="0" fillId="0" borderId="3" xfId="0" applyNumberFormat="1" applyFont="1" applyBorder="1"/>
    <xf numFmtId="165" fontId="0" fillId="0" borderId="0" xfId="0" applyNumberFormat="1" applyFont="1"/>
    <xf numFmtId="166" fontId="0" fillId="0" borderId="0" xfId="0" applyNumberFormat="1" applyFont="1"/>
    <xf numFmtId="0" fontId="2" fillId="0" borderId="0" xfId="0" applyFont="1" applyAlignment="1">
      <alignment horizontal="center" wrapText="1"/>
    </xf>
    <xf numFmtId="39" fontId="2" fillId="0" borderId="4" xfId="0" applyNumberFormat="1" applyFont="1" applyFill="1" applyBorder="1" applyAlignment="1">
      <alignment horizontal="center" wrapText="1"/>
    </xf>
    <xf numFmtId="37" fontId="2" fillId="0" borderId="4" xfId="0" applyNumberFormat="1" applyFont="1" applyFill="1" applyBorder="1" applyAlignment="1">
      <alignment horizontal="center" wrapText="1"/>
    </xf>
    <xf numFmtId="37" fontId="2" fillId="0" borderId="4" xfId="0" applyNumberFormat="1" applyFont="1" applyBorder="1" applyAlignment="1">
      <alignment horizontal="center" wrapText="1"/>
    </xf>
    <xf numFmtId="164" fontId="2" fillId="0" borderId="5" xfId="1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38" fontId="2" fillId="2" borderId="4" xfId="0" applyNumberFormat="1" applyFont="1" applyFill="1" applyBorder="1" applyAlignment="1">
      <alignment horizontal="center" wrapText="1"/>
    </xf>
    <xf numFmtId="37" fontId="2" fillId="2" borderId="4" xfId="0" applyNumberFormat="1" applyFont="1" applyFill="1" applyBorder="1" applyAlignment="1">
      <alignment horizontal="center" wrapText="1"/>
    </xf>
    <xf numFmtId="38" fontId="2" fillId="2" borderId="4" xfId="0" quotePrefix="1" applyNumberFormat="1" applyFont="1" applyFill="1" applyBorder="1" applyAlignment="1">
      <alignment horizontal="center" wrapText="1"/>
    </xf>
    <xf numFmtId="38" fontId="2" fillId="2" borderId="5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38" fontId="2" fillId="3" borderId="4" xfId="1" applyNumberFormat="1" applyFont="1" applyFill="1" applyBorder="1" applyAlignment="1">
      <alignment horizontal="center" wrapText="1"/>
    </xf>
    <xf numFmtId="37" fontId="2" fillId="3" borderId="4" xfId="1" applyNumberFormat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40" fontId="2" fillId="0" borderId="4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4" xfId="1" applyNumberFormat="1" applyFont="1" applyBorder="1" applyAlignment="1">
      <alignment horizontal="center" wrapText="1"/>
    </xf>
    <xf numFmtId="0" fontId="2" fillId="0" borderId="0" xfId="0" applyFont="1"/>
    <xf numFmtId="0" fontId="3" fillId="0" borderId="0" xfId="0" applyFont="1" applyBorder="1" applyAlignment="1"/>
    <xf numFmtId="0" fontId="2" fillId="0" borderId="0" xfId="0" applyFont="1" applyFill="1"/>
    <xf numFmtId="0" fontId="0" fillId="0" borderId="0" xfId="0" applyFont="1" applyAlignment="1">
      <alignment horizontal="left" wrapText="1"/>
    </xf>
    <xf numFmtId="0" fontId="3" fillId="2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4" fontId="0" fillId="0" borderId="1" xfId="3" applyFont="1" applyBorder="1"/>
    <xf numFmtId="168" fontId="0" fillId="0" borderId="1" xfId="3" applyNumberFormat="1" applyFont="1" applyBorder="1"/>
    <xf numFmtId="44" fontId="0" fillId="0" borderId="2" xfId="3" applyFont="1" applyBorder="1"/>
  </cellXfs>
  <cellStyles count="4">
    <cellStyle name="Comma" xfId="1" builtinId="3"/>
    <cellStyle name="Currency" xfId="3" builtinId="4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0"/>
  <sheetViews>
    <sheetView tabSelected="1" zoomScaleNormal="100" workbookViewId="0">
      <pane xSplit="2" ySplit="2" topLeftCell="C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12.88671875" style="1" customWidth="1"/>
    <col min="2" max="2" width="22.33203125" style="1" bestFit="1" customWidth="1"/>
    <col min="3" max="3" width="16.5546875" style="1" bestFit="1" customWidth="1"/>
    <col min="4" max="4" width="16.44140625" style="6" customWidth="1"/>
    <col min="5" max="5" width="16.44140625" style="7" customWidth="1"/>
    <col min="6" max="7" width="16.109375" style="6" customWidth="1"/>
    <col min="8" max="8" width="16.6640625" style="6" bestFit="1" customWidth="1"/>
    <col min="9" max="9" width="17.21875" style="6" bestFit="1" customWidth="1"/>
    <col min="10" max="10" width="16.33203125" style="6" customWidth="1"/>
    <col min="11" max="11" width="16.33203125" style="1" customWidth="1"/>
    <col min="12" max="12" width="16.109375" style="5" customWidth="1"/>
    <col min="13" max="13" width="17.21875" style="5" bestFit="1" customWidth="1"/>
    <col min="14" max="14" width="18.6640625" style="3" bestFit="1" customWidth="1"/>
    <col min="15" max="15" width="18.77734375" style="5" bestFit="1" customWidth="1"/>
    <col min="16" max="16" width="18.5546875" style="5" bestFit="1" customWidth="1"/>
    <col min="17" max="17" width="17.5546875" style="5" bestFit="1" customWidth="1"/>
    <col min="18" max="18" width="17.21875" style="5" bestFit="1" customWidth="1"/>
    <col min="19" max="19" width="19" style="5" bestFit="1" customWidth="1"/>
    <col min="20" max="20" width="16.109375" style="1" customWidth="1"/>
    <col min="21" max="21" width="13" style="4" customWidth="1"/>
    <col min="22" max="23" width="15.21875" style="3" bestFit="1" customWidth="1"/>
    <col min="24" max="24" width="16" style="3" customWidth="1"/>
    <col min="25" max="25" width="15" style="3" customWidth="1"/>
    <col min="26" max="26" width="16.44140625" style="3" bestFit="1" customWidth="1"/>
    <col min="27" max="27" width="17.109375" style="3" bestFit="1" customWidth="1"/>
    <col min="28" max="28" width="16.44140625" style="3" bestFit="1" customWidth="1"/>
    <col min="29" max="29" width="17" style="2" bestFit="1" customWidth="1"/>
    <col min="30" max="16384" width="8.88671875" style="1"/>
  </cols>
  <sheetData>
    <row r="1" spans="1:34" s="34" customFormat="1" ht="84.75" customHeight="1" x14ac:dyDescent="0.5">
      <c r="A1" s="36"/>
      <c r="B1" s="36"/>
      <c r="C1" s="40" t="s">
        <v>250</v>
      </c>
      <c r="D1" s="40"/>
      <c r="E1" s="40"/>
      <c r="F1" s="40"/>
      <c r="G1" s="40"/>
      <c r="H1" s="40"/>
      <c r="I1" s="40"/>
      <c r="J1" s="40"/>
      <c r="K1" s="40"/>
      <c r="L1" s="38" t="s">
        <v>249</v>
      </c>
      <c r="M1" s="38"/>
      <c r="N1" s="38"/>
      <c r="O1" s="38"/>
      <c r="P1" s="38"/>
      <c r="Q1" s="38"/>
      <c r="R1" s="38"/>
      <c r="S1" s="38"/>
      <c r="T1" s="38"/>
      <c r="U1" s="39" t="s">
        <v>248</v>
      </c>
      <c r="V1" s="39"/>
      <c r="W1" s="39"/>
      <c r="X1" s="39"/>
      <c r="Y1" s="39"/>
      <c r="Z1" s="39"/>
      <c r="AA1" s="39"/>
      <c r="AB1" s="39"/>
      <c r="AC1" s="39"/>
      <c r="AD1" s="35"/>
      <c r="AE1" s="35"/>
      <c r="AF1" s="35"/>
      <c r="AG1" s="35"/>
      <c r="AH1" s="35"/>
    </row>
    <row r="2" spans="1:34" s="32" customFormat="1" ht="72" x14ac:dyDescent="0.3">
      <c r="A2" s="31" t="s">
        <v>247</v>
      </c>
      <c r="B2" s="31" t="s">
        <v>246</v>
      </c>
      <c r="C2" s="27" t="s">
        <v>245</v>
      </c>
      <c r="D2" s="28" t="s">
        <v>244</v>
      </c>
      <c r="E2" s="29" t="s">
        <v>243</v>
      </c>
      <c r="F2" s="28" t="s">
        <v>239</v>
      </c>
      <c r="G2" s="28" t="s">
        <v>238</v>
      </c>
      <c r="H2" s="28" t="s">
        <v>237</v>
      </c>
      <c r="I2" s="28" t="s">
        <v>236</v>
      </c>
      <c r="J2" s="28" t="s">
        <v>235</v>
      </c>
      <c r="K2" s="27" t="s">
        <v>242</v>
      </c>
      <c r="L2" s="23" t="s">
        <v>241</v>
      </c>
      <c r="M2" s="23" t="s">
        <v>240</v>
      </c>
      <c r="N2" s="24" t="s">
        <v>251</v>
      </c>
      <c r="O2" s="23" t="s">
        <v>239</v>
      </c>
      <c r="P2" s="23" t="s">
        <v>238</v>
      </c>
      <c r="Q2" s="23" t="s">
        <v>237</v>
      </c>
      <c r="R2" s="23" t="s">
        <v>236</v>
      </c>
      <c r="S2" s="23" t="s">
        <v>235</v>
      </c>
      <c r="T2" s="22" t="s">
        <v>252</v>
      </c>
      <c r="U2" s="33" t="s">
        <v>234</v>
      </c>
      <c r="V2" s="20" t="s">
        <v>233</v>
      </c>
      <c r="W2" s="20" t="s">
        <v>232</v>
      </c>
      <c r="X2" s="20" t="s">
        <v>231</v>
      </c>
      <c r="Y2" s="19" t="s">
        <v>230</v>
      </c>
      <c r="Z2" s="19" t="s">
        <v>229</v>
      </c>
      <c r="AA2" s="19" t="s">
        <v>228</v>
      </c>
      <c r="AB2" s="19" t="s">
        <v>227</v>
      </c>
      <c r="AC2" s="18" t="s">
        <v>226</v>
      </c>
    </row>
    <row r="3" spans="1:34" s="17" customFormat="1" x14ac:dyDescent="0.3">
      <c r="A3" s="31"/>
      <c r="B3" s="31"/>
      <c r="C3" s="30"/>
      <c r="D3" s="28"/>
      <c r="E3" s="29"/>
      <c r="F3" s="28" t="s">
        <v>225</v>
      </c>
      <c r="G3" s="28"/>
      <c r="H3" s="28"/>
      <c r="I3" s="28"/>
      <c r="J3" s="28"/>
      <c r="K3" s="27"/>
      <c r="L3" s="26"/>
      <c r="M3" s="25" t="s">
        <v>224</v>
      </c>
      <c r="N3" s="24"/>
      <c r="O3" s="23" t="s">
        <v>223</v>
      </c>
      <c r="P3" s="23"/>
      <c r="Q3" s="23"/>
      <c r="R3" s="23"/>
      <c r="S3" s="23"/>
      <c r="T3" s="22"/>
      <c r="U3" s="21" t="s">
        <v>222</v>
      </c>
      <c r="V3" s="20" t="s">
        <v>221</v>
      </c>
      <c r="W3" s="20" t="s">
        <v>220</v>
      </c>
      <c r="X3" s="20" t="s">
        <v>219</v>
      </c>
      <c r="Y3" s="19" t="s">
        <v>218</v>
      </c>
      <c r="Z3" s="19" t="s">
        <v>217</v>
      </c>
      <c r="AA3" s="19" t="s">
        <v>216</v>
      </c>
      <c r="AB3" s="19" t="s">
        <v>215</v>
      </c>
      <c r="AC3" s="18" t="s">
        <v>214</v>
      </c>
    </row>
    <row r="4" spans="1:34" x14ac:dyDescent="0.3">
      <c r="A4" s="1" t="s">
        <v>207</v>
      </c>
      <c r="B4" s="1" t="s">
        <v>213</v>
      </c>
      <c r="C4" s="16">
        <v>8618.5000000000018</v>
      </c>
      <c r="D4" s="6">
        <v>69794950.75999999</v>
      </c>
      <c r="E4" s="7">
        <v>-9178045.194715986</v>
      </c>
      <c r="F4" s="6">
        <v>60616905.565284006</v>
      </c>
      <c r="G4" s="6">
        <v>12147177.939999999</v>
      </c>
      <c r="H4" s="6">
        <v>899735.52</v>
      </c>
      <c r="I4" s="6">
        <v>47569992.105284005</v>
      </c>
      <c r="J4" s="6">
        <v>0</v>
      </c>
      <c r="K4" s="14">
        <v>7033.3475158419669</v>
      </c>
      <c r="L4" s="15">
        <v>8203.9</v>
      </c>
      <c r="M4" s="5">
        <v>65980348.289999999</v>
      </c>
      <c r="N4" s="3">
        <v>-8555736.6464368496</v>
      </c>
      <c r="O4" s="5">
        <v>57424611.643563151</v>
      </c>
      <c r="P4" s="5">
        <v>12023326.75</v>
      </c>
      <c r="Q4" s="5">
        <v>925066.85</v>
      </c>
      <c r="R4" s="5">
        <v>44476218.04356315</v>
      </c>
      <c r="S4" s="5">
        <v>0</v>
      </c>
      <c r="T4" s="14">
        <v>6999.6723075077898</v>
      </c>
      <c r="U4" s="4">
        <f t="shared" ref="U4:U35" si="0">L4-C4</f>
        <v>-414.60000000000218</v>
      </c>
      <c r="V4" s="3">
        <f t="shared" ref="V4:V35" si="1">M4-D4</f>
        <v>-3814602.4699999914</v>
      </c>
      <c r="W4" s="3">
        <f t="shared" ref="W4:W35" si="2">N4-E4</f>
        <v>622308.54827913642</v>
      </c>
      <c r="X4" s="3">
        <f t="shared" ref="X4:X35" si="3">O4-F4</f>
        <v>-3192293.9217208549</v>
      </c>
      <c r="Y4" s="3">
        <f t="shared" ref="Y4:Y35" si="4">P4-G4</f>
        <v>-123851.18999999948</v>
      </c>
      <c r="Z4" s="3">
        <f t="shared" ref="Z4:Z35" si="5">Q4-H4</f>
        <v>25331.329999999958</v>
      </c>
      <c r="AA4" s="3">
        <f t="shared" ref="AA4:AA35" si="6">R4-I4</f>
        <v>-3093774.0617208555</v>
      </c>
      <c r="AB4" s="3">
        <f t="shared" ref="AB4:AB35" si="7">S4-J4</f>
        <v>0</v>
      </c>
      <c r="AC4" s="2">
        <f t="shared" ref="AC4:AC35" si="8">T4-K4</f>
        <v>-33.675208334177114</v>
      </c>
    </row>
    <row r="5" spans="1:34" x14ac:dyDescent="0.3">
      <c r="A5" s="1" t="s">
        <v>207</v>
      </c>
      <c r="B5" s="1" t="s">
        <v>212</v>
      </c>
      <c r="C5" s="16">
        <v>43392.700000000004</v>
      </c>
      <c r="D5" s="6">
        <v>341722166.75999999</v>
      </c>
      <c r="E5" s="7">
        <v>-44936509.824963063</v>
      </c>
      <c r="F5" s="6">
        <v>296785656.9350369</v>
      </c>
      <c r="G5" s="6">
        <v>48603885.100000001</v>
      </c>
      <c r="H5" s="6">
        <v>3479704.26</v>
      </c>
      <c r="I5" s="6">
        <v>244702067.57503691</v>
      </c>
      <c r="J5" s="6">
        <v>0</v>
      </c>
      <c r="K5" s="14">
        <v>6839.5296198447404</v>
      </c>
      <c r="L5" s="15">
        <v>41181.9</v>
      </c>
      <c r="M5" s="5">
        <v>324511682.53000003</v>
      </c>
      <c r="N5" s="3">
        <v>-42079748.991558447</v>
      </c>
      <c r="O5" s="5">
        <v>282431933.5384416</v>
      </c>
      <c r="P5" s="5">
        <v>48351424.609999999</v>
      </c>
      <c r="Q5" s="5">
        <v>3696942.98</v>
      </c>
      <c r="R5" s="5">
        <v>230383565.94844159</v>
      </c>
      <c r="S5" s="5">
        <v>0</v>
      </c>
      <c r="T5" s="14">
        <v>6858.1569460962601</v>
      </c>
      <c r="U5" s="4">
        <f t="shared" si="0"/>
        <v>-2210.8000000000029</v>
      </c>
      <c r="V5" s="3">
        <f t="shared" si="1"/>
        <v>-17210484.229999959</v>
      </c>
      <c r="W5" s="3">
        <f t="shared" si="2"/>
        <v>2856760.8334046155</v>
      </c>
      <c r="X5" s="3">
        <f t="shared" si="3"/>
        <v>-14353723.396595299</v>
      </c>
      <c r="Y5" s="3">
        <f t="shared" si="4"/>
        <v>-252460.49000000209</v>
      </c>
      <c r="Z5" s="3">
        <f t="shared" si="5"/>
        <v>217238.7200000002</v>
      </c>
      <c r="AA5" s="3">
        <f t="shared" si="6"/>
        <v>-14318501.626595318</v>
      </c>
      <c r="AB5" s="3">
        <f t="shared" si="7"/>
        <v>0</v>
      </c>
      <c r="AC5" s="2">
        <f t="shared" si="8"/>
        <v>18.627326251519662</v>
      </c>
      <c r="AD5" s="1" t="s">
        <v>0</v>
      </c>
    </row>
    <row r="6" spans="1:34" x14ac:dyDescent="0.3">
      <c r="A6" s="1" t="s">
        <v>207</v>
      </c>
      <c r="B6" s="1" t="s">
        <v>211</v>
      </c>
      <c r="C6" s="16">
        <v>8030.7</v>
      </c>
      <c r="D6" s="6">
        <v>68494099.599999994</v>
      </c>
      <c r="E6" s="7">
        <v>-9006983.0962680113</v>
      </c>
      <c r="F6" s="6">
        <v>59487116.503731981</v>
      </c>
      <c r="G6" s="6">
        <v>15638990.960000001</v>
      </c>
      <c r="H6" s="6">
        <v>1032704.27</v>
      </c>
      <c r="I6" s="6">
        <v>42815421.273731977</v>
      </c>
      <c r="J6" s="6">
        <v>0</v>
      </c>
      <c r="K6" s="14">
        <v>7407.463422084249</v>
      </c>
      <c r="L6" s="15">
        <v>8065.8</v>
      </c>
      <c r="M6" s="5">
        <v>66908984.640000001</v>
      </c>
      <c r="N6" s="3">
        <v>-8676153.8351426069</v>
      </c>
      <c r="O6" s="5">
        <v>58232830.804857396</v>
      </c>
      <c r="P6" s="5">
        <v>15114488.59</v>
      </c>
      <c r="Q6" s="5">
        <v>1187362.1100000001</v>
      </c>
      <c r="R6" s="5">
        <v>41930980.1048574</v>
      </c>
      <c r="S6" s="5">
        <v>0</v>
      </c>
      <c r="T6" s="14">
        <v>7219.72164011721</v>
      </c>
      <c r="U6" s="4">
        <f t="shared" si="0"/>
        <v>35.100000000000364</v>
      </c>
      <c r="V6" s="3">
        <f t="shared" si="1"/>
        <v>-1585114.9599999934</v>
      </c>
      <c r="W6" s="3">
        <f t="shared" si="2"/>
        <v>330829.26112540439</v>
      </c>
      <c r="X6" s="3">
        <f t="shared" si="3"/>
        <v>-1254285.6988745853</v>
      </c>
      <c r="Y6" s="3">
        <f t="shared" si="4"/>
        <v>-524502.37000000104</v>
      </c>
      <c r="Z6" s="3">
        <f t="shared" si="5"/>
        <v>154657.84000000008</v>
      </c>
      <c r="AA6" s="3">
        <f t="shared" si="6"/>
        <v>-884441.16887457669</v>
      </c>
      <c r="AB6" s="3">
        <f t="shared" si="7"/>
        <v>0</v>
      </c>
      <c r="AC6" s="2">
        <f t="shared" si="8"/>
        <v>-187.74178196703906</v>
      </c>
    </row>
    <row r="7" spans="1:34" x14ac:dyDescent="0.3">
      <c r="A7" s="1" t="s">
        <v>207</v>
      </c>
      <c r="B7" s="1" t="s">
        <v>210</v>
      </c>
      <c r="C7" s="16">
        <v>17309.900000000001</v>
      </c>
      <c r="D7" s="6">
        <v>134903238.69</v>
      </c>
      <c r="E7" s="7">
        <v>-17739793.611545466</v>
      </c>
      <c r="F7" s="6">
        <v>117163445.07845452</v>
      </c>
      <c r="G7" s="6">
        <v>22100262.969999999</v>
      </c>
      <c r="H7" s="6">
        <v>1619991.97</v>
      </c>
      <c r="I7" s="6">
        <v>93443190.138454527</v>
      </c>
      <c r="J7" s="6">
        <v>0</v>
      </c>
      <c r="K7" s="14">
        <v>6768.5801234238506</v>
      </c>
      <c r="L7" s="15">
        <v>17150.199999999997</v>
      </c>
      <c r="M7" s="5">
        <v>133410639.33</v>
      </c>
      <c r="N7" s="3">
        <v>-17299488.795109097</v>
      </c>
      <c r="O7" s="5">
        <v>116111150.53489091</v>
      </c>
      <c r="P7" s="5">
        <v>22045423.68</v>
      </c>
      <c r="Q7" s="5">
        <v>1740807</v>
      </c>
      <c r="R7" s="5">
        <v>92324919.854890913</v>
      </c>
      <c r="S7" s="5">
        <v>0</v>
      </c>
      <c r="T7" s="14">
        <v>6770.2505238942358</v>
      </c>
      <c r="U7" s="4">
        <f t="shared" si="0"/>
        <v>-159.70000000000437</v>
      </c>
      <c r="V7" s="3">
        <f t="shared" si="1"/>
        <v>-1492599.3599999994</v>
      </c>
      <c r="W7" s="3">
        <f t="shared" si="2"/>
        <v>440304.81643636897</v>
      </c>
      <c r="X7" s="3">
        <f t="shared" si="3"/>
        <v>-1052294.5435636193</v>
      </c>
      <c r="Y7" s="3">
        <f t="shared" si="4"/>
        <v>-54839.289999999106</v>
      </c>
      <c r="Z7" s="3">
        <f t="shared" si="5"/>
        <v>120815.03000000003</v>
      </c>
      <c r="AA7" s="3">
        <f t="shared" si="6"/>
        <v>-1118270.2835636139</v>
      </c>
      <c r="AB7" s="3">
        <f t="shared" si="7"/>
        <v>0</v>
      </c>
      <c r="AC7" s="2">
        <f t="shared" si="8"/>
        <v>1.6704004703851751</v>
      </c>
    </row>
    <row r="8" spans="1:34" x14ac:dyDescent="0.3">
      <c r="A8" s="1" t="s">
        <v>207</v>
      </c>
      <c r="B8" s="1" t="s">
        <v>209</v>
      </c>
      <c r="C8" s="16">
        <v>987</v>
      </c>
      <c r="D8" s="6">
        <v>8331101.3500000006</v>
      </c>
      <c r="E8" s="7">
        <v>-1095540.9220788649</v>
      </c>
      <c r="F8" s="6">
        <v>7235560.4279211359</v>
      </c>
      <c r="G8" s="6">
        <v>2360609.86</v>
      </c>
      <c r="H8" s="6">
        <v>142747.29999999999</v>
      </c>
      <c r="I8" s="6">
        <v>4732203.2679211358</v>
      </c>
      <c r="J8" s="6">
        <v>0</v>
      </c>
      <c r="K8" s="14">
        <v>7330.8616290994287</v>
      </c>
      <c r="L8" s="15">
        <v>994.6</v>
      </c>
      <c r="M8" s="5">
        <v>8382916.8199999994</v>
      </c>
      <c r="N8" s="3">
        <v>-1087021.0676316798</v>
      </c>
      <c r="O8" s="5">
        <v>7295895.7523683198</v>
      </c>
      <c r="P8" s="5">
        <v>2632987.17</v>
      </c>
      <c r="Q8" s="5">
        <v>164715.79</v>
      </c>
      <c r="R8" s="5">
        <v>4498192.7923683198</v>
      </c>
      <c r="S8" s="5">
        <v>0</v>
      </c>
      <c r="T8" s="14">
        <v>7335.5074928295999</v>
      </c>
      <c r="U8" s="4">
        <f t="shared" si="0"/>
        <v>7.6000000000000227</v>
      </c>
      <c r="V8" s="3">
        <f t="shared" si="1"/>
        <v>51815.469999998808</v>
      </c>
      <c r="W8" s="3">
        <f t="shared" si="2"/>
        <v>8519.8544471850619</v>
      </c>
      <c r="X8" s="3">
        <f t="shared" si="3"/>
        <v>60335.32444718387</v>
      </c>
      <c r="Y8" s="3">
        <f t="shared" si="4"/>
        <v>272377.31000000006</v>
      </c>
      <c r="Z8" s="3">
        <f t="shared" si="5"/>
        <v>21968.49000000002</v>
      </c>
      <c r="AA8" s="3">
        <f t="shared" si="6"/>
        <v>-234010.47555281594</v>
      </c>
      <c r="AB8" s="3">
        <f t="shared" si="7"/>
        <v>0</v>
      </c>
      <c r="AC8" s="2">
        <f t="shared" si="8"/>
        <v>4.645863730171186</v>
      </c>
    </row>
    <row r="9" spans="1:34" x14ac:dyDescent="0.3">
      <c r="A9" s="1" t="s">
        <v>207</v>
      </c>
      <c r="B9" s="1" t="s">
        <v>208</v>
      </c>
      <c r="C9" s="16">
        <v>1025.1000000000001</v>
      </c>
      <c r="D9" s="6">
        <v>8434529.2899999991</v>
      </c>
      <c r="E9" s="7">
        <v>-1109141.7097773985</v>
      </c>
      <c r="F9" s="6">
        <v>7325387.5802226011</v>
      </c>
      <c r="G9" s="6">
        <v>2440590.42</v>
      </c>
      <c r="H9" s="6">
        <v>153971.17000000001</v>
      </c>
      <c r="I9" s="6">
        <v>4730825.9902226012</v>
      </c>
      <c r="J9" s="6">
        <v>0</v>
      </c>
      <c r="K9" s="14">
        <v>7146.0224175422891</v>
      </c>
      <c r="L9" s="15">
        <v>979.3</v>
      </c>
      <c r="M9" s="5">
        <v>8135238.3300000001</v>
      </c>
      <c r="N9" s="3">
        <v>-1054904.3542716154</v>
      </c>
      <c r="O9" s="5">
        <v>7080333.9757283852</v>
      </c>
      <c r="P9" s="5">
        <v>2415365.5699999998</v>
      </c>
      <c r="Q9" s="5">
        <v>185262.77</v>
      </c>
      <c r="R9" s="5">
        <v>4479705.6357283853</v>
      </c>
      <c r="S9" s="5">
        <v>0</v>
      </c>
      <c r="T9" s="14">
        <v>7229.9948695276071</v>
      </c>
      <c r="U9" s="4">
        <f t="shared" si="0"/>
        <v>-45.800000000000182</v>
      </c>
      <c r="V9" s="3">
        <f t="shared" si="1"/>
        <v>-299290.95999999903</v>
      </c>
      <c r="W9" s="3">
        <f t="shared" si="2"/>
        <v>54237.355505783111</v>
      </c>
      <c r="X9" s="3">
        <f t="shared" si="3"/>
        <v>-245053.60449421592</v>
      </c>
      <c r="Y9" s="3">
        <f t="shared" si="4"/>
        <v>-25224.850000000093</v>
      </c>
      <c r="Z9" s="3">
        <f t="shared" si="5"/>
        <v>31291.599999999977</v>
      </c>
      <c r="AA9" s="3">
        <f t="shared" si="6"/>
        <v>-251120.35449421592</v>
      </c>
      <c r="AB9" s="3">
        <f t="shared" si="7"/>
        <v>0</v>
      </c>
      <c r="AC9" s="2">
        <f t="shared" si="8"/>
        <v>83.972451985318003</v>
      </c>
    </row>
    <row r="10" spans="1:34" x14ac:dyDescent="0.3">
      <c r="A10" s="1" t="s">
        <v>207</v>
      </c>
      <c r="B10" s="1" t="s">
        <v>206</v>
      </c>
      <c r="C10" s="16">
        <v>10471.799999999999</v>
      </c>
      <c r="D10" s="6">
        <v>87882669.460000008</v>
      </c>
      <c r="E10" s="7">
        <v>-11556582.580160366</v>
      </c>
      <c r="F10" s="6">
        <v>76326086.879839644</v>
      </c>
      <c r="G10" s="6">
        <v>14858512.289999999</v>
      </c>
      <c r="H10" s="6">
        <v>1113325.73</v>
      </c>
      <c r="I10" s="6">
        <v>60354248.859839648</v>
      </c>
      <c r="J10" s="6">
        <v>0</v>
      </c>
      <c r="K10" s="14">
        <v>7288.7265684829399</v>
      </c>
      <c r="L10" s="15">
        <v>10528.699999999999</v>
      </c>
      <c r="M10" s="5">
        <v>87931799.63000001</v>
      </c>
      <c r="N10" s="3">
        <v>-11402202.928285474</v>
      </c>
      <c r="O10" s="5">
        <v>76529596.701714531</v>
      </c>
      <c r="P10" s="5">
        <v>14235224.039999999</v>
      </c>
      <c r="Q10" s="5">
        <v>1144435.99</v>
      </c>
      <c r="R10" s="5">
        <v>61149936.671714529</v>
      </c>
      <c r="S10" s="5">
        <v>0</v>
      </c>
      <c r="T10" s="14">
        <v>7268.6653339647382</v>
      </c>
      <c r="U10" s="4">
        <f t="shared" si="0"/>
        <v>56.899999999999636</v>
      </c>
      <c r="V10" s="3">
        <f t="shared" si="1"/>
        <v>49130.170000001788</v>
      </c>
      <c r="W10" s="3">
        <f t="shared" si="2"/>
        <v>154379.65187489241</v>
      </c>
      <c r="X10" s="3">
        <f t="shared" si="3"/>
        <v>203509.82187488675</v>
      </c>
      <c r="Y10" s="3">
        <f t="shared" si="4"/>
        <v>-623288.25</v>
      </c>
      <c r="Z10" s="3">
        <f t="shared" si="5"/>
        <v>31110.260000000009</v>
      </c>
      <c r="AA10" s="3">
        <f t="shared" si="6"/>
        <v>795687.81187488139</v>
      </c>
      <c r="AB10" s="3">
        <f t="shared" si="7"/>
        <v>0</v>
      </c>
      <c r="AC10" s="2">
        <f t="shared" si="8"/>
        <v>-20.061234518201672</v>
      </c>
    </row>
    <row r="11" spans="1:34" x14ac:dyDescent="0.3">
      <c r="A11" s="1" t="s">
        <v>205</v>
      </c>
      <c r="B11" s="1" t="s">
        <v>205</v>
      </c>
      <c r="C11" s="16">
        <v>2098.6000000000004</v>
      </c>
      <c r="D11" s="6">
        <v>16615313.770000001</v>
      </c>
      <c r="E11" s="7">
        <v>-2184915.9437023848</v>
      </c>
      <c r="F11" s="6">
        <v>14430397.826297617</v>
      </c>
      <c r="G11" s="6">
        <v>3418200.59</v>
      </c>
      <c r="H11" s="6">
        <v>353628.14</v>
      </c>
      <c r="I11" s="6">
        <v>10658569.096297616</v>
      </c>
      <c r="J11" s="6">
        <v>0</v>
      </c>
      <c r="K11" s="14">
        <v>6876.2021472875322</v>
      </c>
      <c r="L11" s="15">
        <v>2152.3000000000002</v>
      </c>
      <c r="M11" s="5">
        <v>16935850.260000002</v>
      </c>
      <c r="N11" s="3">
        <v>-2196088.3575694915</v>
      </c>
      <c r="O11" s="5">
        <v>14739761.90243051</v>
      </c>
      <c r="P11" s="5">
        <v>3441121.27</v>
      </c>
      <c r="Q11" s="5">
        <v>395922.69</v>
      </c>
      <c r="R11" s="5">
        <v>10902717.942430511</v>
      </c>
      <c r="S11" s="5">
        <v>0</v>
      </c>
      <c r="T11" s="14">
        <v>6848.3770396461969</v>
      </c>
      <c r="U11" s="4">
        <f t="shared" si="0"/>
        <v>53.699999999999818</v>
      </c>
      <c r="V11" s="3">
        <f t="shared" si="1"/>
        <v>320536.49000000022</v>
      </c>
      <c r="W11" s="3">
        <f t="shared" si="2"/>
        <v>-11172.413867106661</v>
      </c>
      <c r="X11" s="3">
        <f t="shared" si="3"/>
        <v>309364.07613289356</v>
      </c>
      <c r="Y11" s="3">
        <f t="shared" si="4"/>
        <v>22920.680000000168</v>
      </c>
      <c r="Z11" s="3">
        <f t="shared" si="5"/>
        <v>42294.549999999988</v>
      </c>
      <c r="AA11" s="3">
        <f t="shared" si="6"/>
        <v>244148.84613289498</v>
      </c>
      <c r="AB11" s="3">
        <f t="shared" si="7"/>
        <v>0</v>
      </c>
      <c r="AC11" s="2">
        <f t="shared" si="8"/>
        <v>-27.825107641335308</v>
      </c>
    </row>
    <row r="12" spans="1:34" x14ac:dyDescent="0.3">
      <c r="A12" s="1" t="s">
        <v>205</v>
      </c>
      <c r="B12" s="1" t="s">
        <v>204</v>
      </c>
      <c r="C12" s="16">
        <v>315.90000000000003</v>
      </c>
      <c r="D12" s="6">
        <v>3298240.92</v>
      </c>
      <c r="E12" s="7">
        <v>-433719.11430834333</v>
      </c>
      <c r="F12" s="6">
        <v>2864521.8056916567</v>
      </c>
      <c r="G12" s="6">
        <v>874131.9</v>
      </c>
      <c r="H12" s="6">
        <v>47055.11</v>
      </c>
      <c r="I12" s="6">
        <v>1943334.7956916566</v>
      </c>
      <c r="J12" s="6">
        <v>0</v>
      </c>
      <c r="K12" s="14">
        <v>9067.8119838292387</v>
      </c>
      <c r="L12" s="15">
        <v>321.39999999999998</v>
      </c>
      <c r="M12" s="5">
        <v>3324474.67</v>
      </c>
      <c r="N12" s="3">
        <v>-431087.89967665175</v>
      </c>
      <c r="O12" s="5">
        <v>2893386.7703233482</v>
      </c>
      <c r="P12" s="5">
        <v>847011.3</v>
      </c>
      <c r="Q12" s="5">
        <v>60520.65</v>
      </c>
      <c r="R12" s="5">
        <v>1985854.8203233483</v>
      </c>
      <c r="S12" s="5">
        <v>0</v>
      </c>
      <c r="T12" s="14">
        <v>9002.4479474901946</v>
      </c>
      <c r="U12" s="4">
        <f t="shared" si="0"/>
        <v>5.4999999999999432</v>
      </c>
      <c r="V12" s="3">
        <f t="shared" si="1"/>
        <v>26233.75</v>
      </c>
      <c r="W12" s="3">
        <f t="shared" si="2"/>
        <v>2631.2146316915751</v>
      </c>
      <c r="X12" s="3">
        <f t="shared" si="3"/>
        <v>28864.964631691575</v>
      </c>
      <c r="Y12" s="3">
        <f t="shared" si="4"/>
        <v>-27120.599999999977</v>
      </c>
      <c r="Z12" s="3">
        <f t="shared" si="5"/>
        <v>13465.54</v>
      </c>
      <c r="AA12" s="3">
        <f t="shared" si="6"/>
        <v>42520.024631691631</v>
      </c>
      <c r="AB12" s="3">
        <f t="shared" si="7"/>
        <v>0</v>
      </c>
      <c r="AC12" s="2">
        <f t="shared" si="8"/>
        <v>-65.364036339044105</v>
      </c>
    </row>
    <row r="13" spans="1:34" x14ac:dyDescent="0.3">
      <c r="A13" s="1" t="s">
        <v>197</v>
      </c>
      <c r="B13" s="1" t="s">
        <v>203</v>
      </c>
      <c r="C13" s="16">
        <v>2718.3</v>
      </c>
      <c r="D13" s="6">
        <v>22657249.32</v>
      </c>
      <c r="E13" s="7">
        <v>-2979431.2623268631</v>
      </c>
      <c r="F13" s="6">
        <v>19677818.057673138</v>
      </c>
      <c r="G13" s="6">
        <v>9022701.3499999996</v>
      </c>
      <c r="H13" s="6">
        <v>616288.86</v>
      </c>
      <c r="I13" s="6">
        <v>10038827.847673139</v>
      </c>
      <c r="J13" s="6">
        <v>0</v>
      </c>
      <c r="K13" s="14">
        <v>7239.0163181669195</v>
      </c>
      <c r="L13" s="15">
        <v>2745.1</v>
      </c>
      <c r="M13" s="5">
        <v>22823505.860000003</v>
      </c>
      <c r="N13" s="3">
        <v>-2959546.4490169073</v>
      </c>
      <c r="O13" s="5">
        <v>19863959.410983097</v>
      </c>
      <c r="P13" s="5">
        <v>8896522.5299999993</v>
      </c>
      <c r="Q13" s="5">
        <v>633736.71</v>
      </c>
      <c r="R13" s="5">
        <v>10333700.170983098</v>
      </c>
      <c r="S13" s="5">
        <v>0</v>
      </c>
      <c r="T13" s="14">
        <v>7236.1514738927899</v>
      </c>
      <c r="U13" s="4">
        <f t="shared" si="0"/>
        <v>26.799999999999727</v>
      </c>
      <c r="V13" s="3">
        <f t="shared" si="1"/>
        <v>166256.54000000283</v>
      </c>
      <c r="W13" s="3">
        <f t="shared" si="2"/>
        <v>19884.813309955876</v>
      </c>
      <c r="X13" s="3">
        <f t="shared" si="3"/>
        <v>186141.35330995917</v>
      </c>
      <c r="Y13" s="3">
        <f t="shared" si="4"/>
        <v>-126178.8200000003</v>
      </c>
      <c r="Z13" s="3">
        <f t="shared" si="5"/>
        <v>17447.849999999977</v>
      </c>
      <c r="AA13" s="3">
        <f t="shared" si="6"/>
        <v>294872.32330995984</v>
      </c>
      <c r="AB13" s="3">
        <f t="shared" si="7"/>
        <v>0</v>
      </c>
      <c r="AC13" s="2">
        <f t="shared" si="8"/>
        <v>-2.8648442741296094</v>
      </c>
    </row>
    <row r="14" spans="1:34" x14ac:dyDescent="0.3">
      <c r="A14" s="1" t="s">
        <v>197</v>
      </c>
      <c r="B14" s="1" t="s">
        <v>202</v>
      </c>
      <c r="C14" s="16">
        <v>1473.3</v>
      </c>
      <c r="D14" s="6">
        <v>13871054.93</v>
      </c>
      <c r="E14" s="7">
        <v>-1824045.5456971226</v>
      </c>
      <c r="F14" s="6">
        <v>12047009.384302877</v>
      </c>
      <c r="G14" s="6">
        <v>3026755.78</v>
      </c>
      <c r="H14" s="6">
        <v>241850.21</v>
      </c>
      <c r="I14" s="6">
        <v>8778403.3943028767</v>
      </c>
      <c r="J14" s="6">
        <v>0</v>
      </c>
      <c r="K14" s="14">
        <v>8176.888199486104</v>
      </c>
      <c r="L14" s="15">
        <v>1460.1999999999998</v>
      </c>
      <c r="M14" s="5">
        <v>13790339.630000001</v>
      </c>
      <c r="N14" s="3">
        <v>-1788206.900949074</v>
      </c>
      <c r="O14" s="5">
        <v>12002132.729050927</v>
      </c>
      <c r="P14" s="5">
        <v>3056693.34</v>
      </c>
      <c r="Q14" s="5">
        <v>254523.79</v>
      </c>
      <c r="R14" s="5">
        <v>8690915.5990509279</v>
      </c>
      <c r="S14" s="5">
        <v>0</v>
      </c>
      <c r="T14" s="14">
        <v>8219.5128948438087</v>
      </c>
      <c r="U14" s="4">
        <f t="shared" si="0"/>
        <v>-13.100000000000136</v>
      </c>
      <c r="V14" s="3">
        <f t="shared" si="1"/>
        <v>-80715.299999998882</v>
      </c>
      <c r="W14" s="3">
        <f t="shared" si="2"/>
        <v>35838.644748048624</v>
      </c>
      <c r="X14" s="3">
        <f t="shared" si="3"/>
        <v>-44876.655251950026</v>
      </c>
      <c r="Y14" s="3">
        <f t="shared" si="4"/>
        <v>29937.560000000056</v>
      </c>
      <c r="Z14" s="3">
        <f t="shared" si="5"/>
        <v>12673.580000000016</v>
      </c>
      <c r="AA14" s="3">
        <f t="shared" si="6"/>
        <v>-87487.795251948759</v>
      </c>
      <c r="AB14" s="3">
        <f t="shared" si="7"/>
        <v>0</v>
      </c>
      <c r="AC14" s="2">
        <f t="shared" si="8"/>
        <v>42.624695357704695</v>
      </c>
    </row>
    <row r="15" spans="1:34" x14ac:dyDescent="0.3">
      <c r="A15" s="1" t="s">
        <v>197</v>
      </c>
      <c r="B15" s="1" t="s">
        <v>201</v>
      </c>
      <c r="C15" s="16">
        <v>51813.3</v>
      </c>
      <c r="D15" s="6">
        <v>414433251.23000002</v>
      </c>
      <c r="E15" s="7">
        <v>-54498026.985670522</v>
      </c>
      <c r="F15" s="6">
        <v>359935224.24432951</v>
      </c>
      <c r="G15" s="6">
        <v>114719752.91</v>
      </c>
      <c r="H15" s="6">
        <v>8202655.6900000004</v>
      </c>
      <c r="I15" s="6">
        <v>237012815.64432952</v>
      </c>
      <c r="J15" s="6">
        <v>0</v>
      </c>
      <c r="K15" s="14">
        <v>6946.7728217335989</v>
      </c>
      <c r="L15" s="15">
        <v>51432.7</v>
      </c>
      <c r="M15" s="5">
        <v>412625611.79000002</v>
      </c>
      <c r="N15" s="3">
        <v>-53505568.848068431</v>
      </c>
      <c r="O15" s="5">
        <v>359120042.94193161</v>
      </c>
      <c r="P15" s="5">
        <v>113685359.90000001</v>
      </c>
      <c r="Q15" s="5">
        <v>8713196.3300000001</v>
      </c>
      <c r="R15" s="5">
        <v>236721486.71193159</v>
      </c>
      <c r="S15" s="5">
        <v>0</v>
      </c>
      <c r="T15" s="14">
        <v>6982.3291979991645</v>
      </c>
      <c r="U15" s="4">
        <f t="shared" si="0"/>
        <v>-380.60000000000582</v>
      </c>
      <c r="V15" s="3">
        <f t="shared" si="1"/>
        <v>-1807639.4399999976</v>
      </c>
      <c r="W15" s="3">
        <f t="shared" si="2"/>
        <v>992458.13760209084</v>
      </c>
      <c r="X15" s="3">
        <f t="shared" si="3"/>
        <v>-815181.30239790678</v>
      </c>
      <c r="Y15" s="3">
        <f t="shared" si="4"/>
        <v>-1034393.0099999905</v>
      </c>
      <c r="Z15" s="3">
        <f t="shared" si="5"/>
        <v>510540.63999999966</v>
      </c>
      <c r="AA15" s="3">
        <f t="shared" si="6"/>
        <v>-291328.93239793181</v>
      </c>
      <c r="AB15" s="3">
        <f t="shared" si="7"/>
        <v>0</v>
      </c>
      <c r="AC15" s="2">
        <f t="shared" si="8"/>
        <v>35.556376265565632</v>
      </c>
    </row>
    <row r="16" spans="1:34" x14ac:dyDescent="0.3">
      <c r="A16" s="1" t="s">
        <v>197</v>
      </c>
      <c r="B16" s="1" t="s">
        <v>200</v>
      </c>
      <c r="C16" s="16">
        <v>14857.8</v>
      </c>
      <c r="D16" s="6">
        <v>115615628.13</v>
      </c>
      <c r="E16" s="7">
        <v>-15203470.288867312</v>
      </c>
      <c r="F16" s="6">
        <v>100412157.84113269</v>
      </c>
      <c r="G16" s="6">
        <v>33133099.140000001</v>
      </c>
      <c r="H16" s="6">
        <v>2490755.1</v>
      </c>
      <c r="I16" s="6">
        <v>64788303.601132683</v>
      </c>
      <c r="J16" s="6">
        <v>0</v>
      </c>
      <c r="K16" s="14">
        <v>6758.2117030201434</v>
      </c>
      <c r="L16" s="15">
        <v>14799.8</v>
      </c>
      <c r="M16" s="5">
        <v>115042031.92999999</v>
      </c>
      <c r="N16" s="3">
        <v>-14917613.410252875</v>
      </c>
      <c r="O16" s="5">
        <v>100124418.51974712</v>
      </c>
      <c r="P16" s="5">
        <v>32698772.030000001</v>
      </c>
      <c r="Q16" s="5">
        <v>2584833.4500000002</v>
      </c>
      <c r="R16" s="5">
        <v>64840813.039747119</v>
      </c>
      <c r="S16" s="5">
        <v>0</v>
      </c>
      <c r="T16" s="14">
        <v>6765.2548358590739</v>
      </c>
      <c r="U16" s="4">
        <f t="shared" si="0"/>
        <v>-58</v>
      </c>
      <c r="V16" s="3">
        <f t="shared" si="1"/>
        <v>-573596.20000000298</v>
      </c>
      <c r="W16" s="3">
        <f t="shared" si="2"/>
        <v>285856.87861443684</v>
      </c>
      <c r="X16" s="3">
        <f t="shared" si="3"/>
        <v>-287739.32138556242</v>
      </c>
      <c r="Y16" s="3">
        <f t="shared" si="4"/>
        <v>-434327.1099999994</v>
      </c>
      <c r="Z16" s="3">
        <f t="shared" si="5"/>
        <v>94078.350000000093</v>
      </c>
      <c r="AA16" s="3">
        <f t="shared" si="6"/>
        <v>52509.438614435494</v>
      </c>
      <c r="AB16" s="3">
        <f t="shared" si="7"/>
        <v>0</v>
      </c>
      <c r="AC16" s="2">
        <f t="shared" si="8"/>
        <v>7.0431328389304326</v>
      </c>
    </row>
    <row r="17" spans="1:29" x14ac:dyDescent="0.3">
      <c r="A17" s="1" t="s">
        <v>197</v>
      </c>
      <c r="B17" s="1" t="s">
        <v>199</v>
      </c>
      <c r="C17" s="16">
        <v>162.5</v>
      </c>
      <c r="D17" s="6">
        <v>2440031.5</v>
      </c>
      <c r="E17" s="7">
        <v>-320864.4628253713</v>
      </c>
      <c r="F17" s="6">
        <v>2119167.0371746286</v>
      </c>
      <c r="G17" s="6">
        <v>864510.62</v>
      </c>
      <c r="H17" s="6">
        <v>44768.34</v>
      </c>
      <c r="I17" s="6">
        <v>1209888.0771746284</v>
      </c>
      <c r="J17" s="6">
        <v>0</v>
      </c>
      <c r="K17" s="14">
        <v>13041.027921074638</v>
      </c>
      <c r="L17" s="15">
        <v>164.1</v>
      </c>
      <c r="M17" s="5">
        <v>2450965.39</v>
      </c>
      <c r="N17" s="3">
        <v>-317819.09234858619</v>
      </c>
      <c r="O17" s="5">
        <v>2133146.2976514138</v>
      </c>
      <c r="P17" s="5">
        <v>858800.37</v>
      </c>
      <c r="Q17" s="5">
        <v>52902.12</v>
      </c>
      <c r="R17" s="5">
        <v>1221443.8076514136</v>
      </c>
      <c r="S17" s="5">
        <v>0</v>
      </c>
      <c r="T17" s="14">
        <v>12999.063361678329</v>
      </c>
      <c r="U17" s="4">
        <f t="shared" si="0"/>
        <v>1.5999999999999943</v>
      </c>
      <c r="V17" s="3">
        <f t="shared" si="1"/>
        <v>10933.89000000013</v>
      </c>
      <c r="W17" s="3">
        <f t="shared" si="2"/>
        <v>3045.3704767851159</v>
      </c>
      <c r="X17" s="3">
        <f t="shared" si="3"/>
        <v>13979.260476785246</v>
      </c>
      <c r="Y17" s="3">
        <f t="shared" si="4"/>
        <v>-5710.25</v>
      </c>
      <c r="Z17" s="3">
        <f t="shared" si="5"/>
        <v>8133.7800000000061</v>
      </c>
      <c r="AA17" s="3">
        <f t="shared" si="6"/>
        <v>11555.730476785218</v>
      </c>
      <c r="AB17" s="3">
        <f t="shared" si="7"/>
        <v>0</v>
      </c>
      <c r="AC17" s="2">
        <f t="shared" si="8"/>
        <v>-41.964559396308687</v>
      </c>
    </row>
    <row r="18" spans="1:29" x14ac:dyDescent="0.3">
      <c r="A18" s="1" t="s">
        <v>197</v>
      </c>
      <c r="B18" s="1" t="s">
        <v>198</v>
      </c>
      <c r="C18" s="16">
        <v>39415.699999999997</v>
      </c>
      <c r="D18" s="6">
        <v>331503226.40999997</v>
      </c>
      <c r="E18" s="7">
        <v>-43592717.826356784</v>
      </c>
      <c r="F18" s="6">
        <v>287910508.5836432</v>
      </c>
      <c r="G18" s="6">
        <v>47047641.119999997</v>
      </c>
      <c r="H18" s="6">
        <v>3151732.23</v>
      </c>
      <c r="I18" s="6">
        <v>237711135.2336432</v>
      </c>
      <c r="J18" s="6">
        <v>0</v>
      </c>
      <c r="K18" s="14">
        <v>7304.4626527917353</v>
      </c>
      <c r="L18" s="15">
        <v>39600</v>
      </c>
      <c r="M18" s="5">
        <v>334380595.63999999</v>
      </c>
      <c r="N18" s="3">
        <v>-43359460.659411602</v>
      </c>
      <c r="O18" s="5">
        <v>291021134.98058838</v>
      </c>
      <c r="P18" s="5">
        <v>46526375.960000001</v>
      </c>
      <c r="Q18" s="5">
        <v>3410927.83</v>
      </c>
      <c r="R18" s="5">
        <v>241083831.19058836</v>
      </c>
      <c r="S18" s="5">
        <v>0</v>
      </c>
      <c r="T18" s="14">
        <v>7349.0185601158682</v>
      </c>
      <c r="U18" s="4">
        <f t="shared" si="0"/>
        <v>184.30000000000291</v>
      </c>
      <c r="V18" s="3">
        <f t="shared" si="1"/>
        <v>2877369.2300000191</v>
      </c>
      <c r="W18" s="3">
        <f t="shared" si="2"/>
        <v>233257.16694518179</v>
      </c>
      <c r="X18" s="3">
        <f t="shared" si="3"/>
        <v>3110626.3969451785</v>
      </c>
      <c r="Y18" s="3">
        <f t="shared" si="4"/>
        <v>-521265.15999999642</v>
      </c>
      <c r="Z18" s="3">
        <f t="shared" si="5"/>
        <v>259195.60000000009</v>
      </c>
      <c r="AA18" s="3">
        <f t="shared" si="6"/>
        <v>3372695.9569451511</v>
      </c>
      <c r="AB18" s="3">
        <f t="shared" si="7"/>
        <v>0</v>
      </c>
      <c r="AC18" s="2">
        <f t="shared" si="8"/>
        <v>44.555907324132932</v>
      </c>
    </row>
    <row r="19" spans="1:29" x14ac:dyDescent="0.3">
      <c r="A19" s="1" t="s">
        <v>197</v>
      </c>
      <c r="B19" s="1" t="s">
        <v>196</v>
      </c>
      <c r="C19" s="16">
        <v>572.70000000000005</v>
      </c>
      <c r="D19" s="6">
        <v>5045885</v>
      </c>
      <c r="E19" s="7">
        <v>-663534.54043671105</v>
      </c>
      <c r="F19" s="6">
        <v>4382350.4595632888</v>
      </c>
      <c r="G19" s="6">
        <v>1268755.57</v>
      </c>
      <c r="H19" s="6">
        <v>71586.990000000005</v>
      </c>
      <c r="I19" s="6">
        <v>3042007.8995632883</v>
      </c>
      <c r="J19" s="6">
        <v>0</v>
      </c>
      <c r="K19" s="14">
        <v>7652.0874097490632</v>
      </c>
      <c r="L19" s="15">
        <v>2058.1</v>
      </c>
      <c r="M19" s="5">
        <v>15560258.689999999</v>
      </c>
      <c r="N19" s="3">
        <v>-2017714.0459600699</v>
      </c>
      <c r="O19" s="5">
        <v>13542544.644039929</v>
      </c>
      <c r="P19" s="5">
        <v>1166246.42</v>
      </c>
      <c r="Q19" s="5">
        <v>83608.5</v>
      </c>
      <c r="R19" s="5">
        <v>12292689.724039929</v>
      </c>
      <c r="S19" s="5">
        <v>0</v>
      </c>
      <c r="T19" s="14">
        <v>6580.1198406491085</v>
      </c>
      <c r="U19" s="4">
        <f t="shared" si="0"/>
        <v>1485.3999999999999</v>
      </c>
      <c r="V19" s="3">
        <f t="shared" si="1"/>
        <v>10514373.689999999</v>
      </c>
      <c r="W19" s="3">
        <f t="shared" si="2"/>
        <v>-1354179.5055233589</v>
      </c>
      <c r="X19" s="3">
        <f t="shared" si="3"/>
        <v>9160194.1844766401</v>
      </c>
      <c r="Y19" s="3">
        <f t="shared" si="4"/>
        <v>-102509.15000000014</v>
      </c>
      <c r="Z19" s="3">
        <f t="shared" si="5"/>
        <v>12021.509999999995</v>
      </c>
      <c r="AA19" s="3">
        <f t="shared" si="6"/>
        <v>9250681.8244766407</v>
      </c>
      <c r="AB19" s="3">
        <f t="shared" si="7"/>
        <v>0</v>
      </c>
      <c r="AC19" s="2">
        <f t="shared" si="8"/>
        <v>-1071.9675690999547</v>
      </c>
    </row>
    <row r="20" spans="1:29" x14ac:dyDescent="0.3">
      <c r="A20" s="1" t="s">
        <v>195</v>
      </c>
      <c r="B20" s="1" t="s">
        <v>195</v>
      </c>
      <c r="C20" s="16">
        <v>1376.0000000000002</v>
      </c>
      <c r="D20" s="6">
        <v>11248585.770000001</v>
      </c>
      <c r="E20" s="7">
        <v>-1479190.50661279</v>
      </c>
      <c r="F20" s="6">
        <v>9769395.2633872107</v>
      </c>
      <c r="G20" s="6">
        <v>5580445.9400000004</v>
      </c>
      <c r="H20" s="6">
        <v>493095.5</v>
      </c>
      <c r="I20" s="6">
        <v>3695853.8233872103</v>
      </c>
      <c r="J20" s="6">
        <v>0</v>
      </c>
      <c r="K20" s="14">
        <v>7099.8512088569832</v>
      </c>
      <c r="L20" s="15">
        <v>1380.6</v>
      </c>
      <c r="M20" s="5">
        <v>11292968.619999999</v>
      </c>
      <c r="N20" s="3">
        <v>-1464370.3462207867</v>
      </c>
      <c r="O20" s="5">
        <v>9828598.2737792134</v>
      </c>
      <c r="P20" s="5">
        <v>5603723.5499999998</v>
      </c>
      <c r="Q20" s="5">
        <v>500081.05</v>
      </c>
      <c r="R20" s="5">
        <v>3724793.6737792138</v>
      </c>
      <c r="S20" s="5">
        <v>0</v>
      </c>
      <c r="T20" s="14">
        <v>7119.077411110542</v>
      </c>
      <c r="U20" s="4">
        <f t="shared" si="0"/>
        <v>4.5999999999996817</v>
      </c>
      <c r="V20" s="3">
        <f t="shared" si="1"/>
        <v>44382.849999997765</v>
      </c>
      <c r="W20" s="3">
        <f t="shared" si="2"/>
        <v>14820.160392003367</v>
      </c>
      <c r="X20" s="3">
        <f t="shared" si="3"/>
        <v>59203.010392002761</v>
      </c>
      <c r="Y20" s="3">
        <f t="shared" si="4"/>
        <v>23277.609999999404</v>
      </c>
      <c r="Z20" s="3">
        <f t="shared" si="5"/>
        <v>6985.5499999999884</v>
      </c>
      <c r="AA20" s="3">
        <f t="shared" si="6"/>
        <v>28939.850392003544</v>
      </c>
      <c r="AB20" s="3">
        <f t="shared" si="7"/>
        <v>0</v>
      </c>
      <c r="AC20" s="2">
        <f t="shared" si="8"/>
        <v>19.226202253558768</v>
      </c>
    </row>
    <row r="21" spans="1:29" x14ac:dyDescent="0.3">
      <c r="A21" s="1" t="s">
        <v>190</v>
      </c>
      <c r="B21" s="1" t="s">
        <v>194</v>
      </c>
      <c r="C21" s="16">
        <v>138.19999999999999</v>
      </c>
      <c r="D21" s="6">
        <v>1932639.6400000001</v>
      </c>
      <c r="E21" s="7">
        <v>-254142.36657339017</v>
      </c>
      <c r="F21" s="6">
        <v>1678497.27342661</v>
      </c>
      <c r="G21" s="6">
        <v>548461.18000000005</v>
      </c>
      <c r="H21" s="6">
        <v>66190.2</v>
      </c>
      <c r="I21" s="6">
        <v>1063845.8934266099</v>
      </c>
      <c r="J21" s="6">
        <v>0</v>
      </c>
      <c r="K21" s="14">
        <v>12145.421660105718</v>
      </c>
      <c r="L21" s="15">
        <v>137.5</v>
      </c>
      <c r="M21" s="5">
        <v>1924920.0499999998</v>
      </c>
      <c r="N21" s="3">
        <v>-249606.27580897626</v>
      </c>
      <c r="O21" s="5">
        <v>1675313.7741910235</v>
      </c>
      <c r="P21" s="5">
        <v>560073.1</v>
      </c>
      <c r="Q21" s="5">
        <v>68284.570000000007</v>
      </c>
      <c r="R21" s="5">
        <v>1046956.1041910236</v>
      </c>
      <c r="S21" s="5">
        <v>0</v>
      </c>
      <c r="T21" s="14">
        <v>12184.100175934716</v>
      </c>
      <c r="U21" s="4">
        <f t="shared" si="0"/>
        <v>-0.69999999999998863</v>
      </c>
      <c r="V21" s="3">
        <f t="shared" si="1"/>
        <v>-7719.5900000003166</v>
      </c>
      <c r="W21" s="3">
        <f t="shared" si="2"/>
        <v>4536.0907644139079</v>
      </c>
      <c r="X21" s="3">
        <f t="shared" si="3"/>
        <v>-3183.4992355864961</v>
      </c>
      <c r="Y21" s="3">
        <f t="shared" si="4"/>
        <v>11611.919999999925</v>
      </c>
      <c r="Z21" s="3">
        <f t="shared" si="5"/>
        <v>2094.3700000000099</v>
      </c>
      <c r="AA21" s="3">
        <f t="shared" si="6"/>
        <v>-16889.7892355863</v>
      </c>
      <c r="AB21" s="3">
        <f t="shared" si="7"/>
        <v>0</v>
      </c>
      <c r="AC21" s="2">
        <f t="shared" si="8"/>
        <v>38.67851582899857</v>
      </c>
    </row>
    <row r="22" spans="1:29" x14ac:dyDescent="0.3">
      <c r="A22" s="1" t="s">
        <v>190</v>
      </c>
      <c r="B22" s="1" t="s">
        <v>193</v>
      </c>
      <c r="C22" s="16">
        <v>53.6</v>
      </c>
      <c r="D22" s="6">
        <v>868490.58000000007</v>
      </c>
      <c r="E22" s="7">
        <v>-114206.62537372783</v>
      </c>
      <c r="F22" s="6">
        <v>754283.9546262722</v>
      </c>
      <c r="G22" s="6">
        <v>217982.38</v>
      </c>
      <c r="H22" s="6">
        <v>26247.98</v>
      </c>
      <c r="I22" s="6">
        <v>510053.59462627221</v>
      </c>
      <c r="J22" s="6">
        <v>0</v>
      </c>
      <c r="K22" s="14">
        <v>14072.461840042391</v>
      </c>
      <c r="L22" s="15">
        <v>50.5</v>
      </c>
      <c r="M22" s="5">
        <v>820989.44000000006</v>
      </c>
      <c r="N22" s="3">
        <v>-106458.50802837085</v>
      </c>
      <c r="O22" s="5">
        <v>714530.93197162915</v>
      </c>
      <c r="P22" s="5">
        <v>215653.45</v>
      </c>
      <c r="Q22" s="5">
        <v>35446.36</v>
      </c>
      <c r="R22" s="5">
        <v>463431.12197162915</v>
      </c>
      <c r="S22" s="5">
        <v>0</v>
      </c>
      <c r="T22" s="14">
        <v>14149.127365774835</v>
      </c>
      <c r="U22" s="4">
        <f t="shared" si="0"/>
        <v>-3.1000000000000014</v>
      </c>
      <c r="V22" s="3">
        <f t="shared" si="1"/>
        <v>-47501.140000000014</v>
      </c>
      <c r="W22" s="3">
        <f t="shared" si="2"/>
        <v>7748.1173453569791</v>
      </c>
      <c r="X22" s="3">
        <f t="shared" si="3"/>
        <v>-39753.022654643049</v>
      </c>
      <c r="Y22" s="3">
        <f t="shared" si="4"/>
        <v>-2328.929999999993</v>
      </c>
      <c r="Z22" s="3">
        <f t="shared" si="5"/>
        <v>9198.380000000001</v>
      </c>
      <c r="AA22" s="3">
        <f t="shared" si="6"/>
        <v>-46622.472654643061</v>
      </c>
      <c r="AB22" s="3">
        <f t="shared" si="7"/>
        <v>0</v>
      </c>
      <c r="AC22" s="2">
        <f t="shared" si="8"/>
        <v>76.665525732443712</v>
      </c>
    </row>
    <row r="23" spans="1:29" x14ac:dyDescent="0.3">
      <c r="A23" s="1" t="s">
        <v>190</v>
      </c>
      <c r="B23" s="1" t="s">
        <v>192</v>
      </c>
      <c r="C23" s="16">
        <v>268</v>
      </c>
      <c r="D23" s="6">
        <v>2919790.17</v>
      </c>
      <c r="E23" s="7">
        <v>-383952.79096185829</v>
      </c>
      <c r="F23" s="6">
        <v>2535837.3790381416</v>
      </c>
      <c r="G23" s="6">
        <v>647746.98</v>
      </c>
      <c r="H23" s="6">
        <v>77205.95</v>
      </c>
      <c r="I23" s="6">
        <v>1810884.4490381416</v>
      </c>
      <c r="J23" s="6">
        <v>0</v>
      </c>
      <c r="K23" s="14">
        <v>9462.0797725303782</v>
      </c>
      <c r="L23" s="15">
        <v>271</v>
      </c>
      <c r="M23" s="5">
        <v>2919441.7600000002</v>
      </c>
      <c r="N23" s="3">
        <v>-378566.88393619424</v>
      </c>
      <c r="O23" s="5">
        <v>2540874.876063806</v>
      </c>
      <c r="P23" s="5">
        <v>643473.67000000004</v>
      </c>
      <c r="Q23" s="5">
        <v>98025.09</v>
      </c>
      <c r="R23" s="5">
        <v>1799376.116063806</v>
      </c>
      <c r="S23" s="5">
        <v>0</v>
      </c>
      <c r="T23" s="14">
        <v>9375.9220518959628</v>
      </c>
      <c r="U23" s="4">
        <f t="shared" si="0"/>
        <v>3</v>
      </c>
      <c r="V23" s="3">
        <f t="shared" si="1"/>
        <v>-348.40999999968335</v>
      </c>
      <c r="W23" s="3">
        <f t="shared" si="2"/>
        <v>5385.9070256640553</v>
      </c>
      <c r="X23" s="3">
        <f t="shared" si="3"/>
        <v>5037.4970256644301</v>
      </c>
      <c r="Y23" s="3">
        <f t="shared" si="4"/>
        <v>-4273.3099999999395</v>
      </c>
      <c r="Z23" s="3">
        <f t="shared" si="5"/>
        <v>20819.14</v>
      </c>
      <c r="AA23" s="3">
        <f t="shared" si="6"/>
        <v>-11508.332974335644</v>
      </c>
      <c r="AB23" s="3">
        <f t="shared" si="7"/>
        <v>0</v>
      </c>
      <c r="AC23" s="2">
        <f t="shared" si="8"/>
        <v>-86.157720634415455</v>
      </c>
    </row>
    <row r="24" spans="1:29" x14ac:dyDescent="0.3">
      <c r="A24" s="1" t="s">
        <v>190</v>
      </c>
      <c r="B24" s="1" t="s">
        <v>191</v>
      </c>
      <c r="C24" s="16">
        <v>124.69999999999999</v>
      </c>
      <c r="D24" s="6">
        <v>1372162.1099999999</v>
      </c>
      <c r="E24" s="7">
        <v>-180439.49774192588</v>
      </c>
      <c r="F24" s="6">
        <v>1191722.6122580739</v>
      </c>
      <c r="G24" s="6">
        <v>182217.31</v>
      </c>
      <c r="H24" s="6">
        <v>18471.310000000001</v>
      </c>
      <c r="I24" s="6">
        <v>991033.99225807376</v>
      </c>
      <c r="J24" s="6">
        <v>0</v>
      </c>
      <c r="K24" s="14">
        <v>9556.7170189099761</v>
      </c>
      <c r="L24" s="15">
        <v>102.1</v>
      </c>
      <c r="M24" s="5">
        <v>1207391.99</v>
      </c>
      <c r="N24" s="3">
        <v>-156563.70666692819</v>
      </c>
      <c r="O24" s="5">
        <v>1050828.2833330717</v>
      </c>
      <c r="P24" s="5">
        <v>174991.08</v>
      </c>
      <c r="Q24" s="5">
        <v>24878.69</v>
      </c>
      <c r="R24" s="5">
        <v>850958.51333307184</v>
      </c>
      <c r="S24" s="5">
        <v>0</v>
      </c>
      <c r="T24" s="14">
        <v>10292.147730980136</v>
      </c>
      <c r="U24" s="4">
        <f t="shared" si="0"/>
        <v>-22.599999999999994</v>
      </c>
      <c r="V24" s="3">
        <f t="shared" si="1"/>
        <v>-164770.11999999988</v>
      </c>
      <c r="W24" s="3">
        <f t="shared" si="2"/>
        <v>23875.791074997687</v>
      </c>
      <c r="X24" s="3">
        <f t="shared" si="3"/>
        <v>-140894.32892500213</v>
      </c>
      <c r="Y24" s="3">
        <f t="shared" si="4"/>
        <v>-7226.2300000000105</v>
      </c>
      <c r="Z24" s="3">
        <f t="shared" si="5"/>
        <v>6407.3799999999974</v>
      </c>
      <c r="AA24" s="3">
        <f t="shared" si="6"/>
        <v>-140075.47892500192</v>
      </c>
      <c r="AB24" s="3">
        <f t="shared" si="7"/>
        <v>0</v>
      </c>
      <c r="AC24" s="2">
        <f t="shared" si="8"/>
        <v>735.43071207015964</v>
      </c>
    </row>
    <row r="25" spans="1:29" x14ac:dyDescent="0.3">
      <c r="A25" s="1" t="s">
        <v>190</v>
      </c>
      <c r="B25" s="1" t="s">
        <v>189</v>
      </c>
      <c r="C25" s="16">
        <v>50</v>
      </c>
      <c r="D25" s="6">
        <v>809560.68</v>
      </c>
      <c r="E25" s="7">
        <v>-106457.33578142017</v>
      </c>
      <c r="F25" s="6">
        <v>703103.34421857982</v>
      </c>
      <c r="G25" s="6">
        <v>140076.09</v>
      </c>
      <c r="H25" s="6">
        <v>17345.87</v>
      </c>
      <c r="I25" s="6">
        <v>545681.38421857986</v>
      </c>
      <c r="J25" s="6">
        <v>0</v>
      </c>
      <c r="K25" s="14">
        <v>14062.066884371596</v>
      </c>
      <c r="L25" s="15">
        <v>50</v>
      </c>
      <c r="M25" s="5">
        <v>819780.84000000008</v>
      </c>
      <c r="N25" s="3">
        <v>-106301.78767785929</v>
      </c>
      <c r="O25" s="5">
        <v>713479.05232214078</v>
      </c>
      <c r="P25" s="5">
        <v>129061.62</v>
      </c>
      <c r="Q25" s="5">
        <v>22939.64</v>
      </c>
      <c r="R25" s="5">
        <v>561477.79232214077</v>
      </c>
      <c r="S25" s="5">
        <v>0</v>
      </c>
      <c r="T25" s="14">
        <v>14269.581046442816</v>
      </c>
      <c r="U25" s="4">
        <f t="shared" si="0"/>
        <v>0</v>
      </c>
      <c r="V25" s="3">
        <f t="shared" si="1"/>
        <v>10220.160000000033</v>
      </c>
      <c r="W25" s="3">
        <f t="shared" si="2"/>
        <v>155.54810356088274</v>
      </c>
      <c r="X25" s="3">
        <f t="shared" si="3"/>
        <v>10375.708103560959</v>
      </c>
      <c r="Y25" s="3">
        <f t="shared" si="4"/>
        <v>-11014.470000000001</v>
      </c>
      <c r="Z25" s="3">
        <f t="shared" si="5"/>
        <v>5593.77</v>
      </c>
      <c r="AA25" s="3">
        <f t="shared" si="6"/>
        <v>15796.408103560912</v>
      </c>
      <c r="AB25" s="3">
        <f t="shared" si="7"/>
        <v>0</v>
      </c>
      <c r="AC25" s="2">
        <f t="shared" si="8"/>
        <v>207.5141620712202</v>
      </c>
    </row>
    <row r="26" spans="1:29" x14ac:dyDescent="0.3">
      <c r="A26" s="1" t="s">
        <v>188</v>
      </c>
      <c r="B26" s="1" t="s">
        <v>103</v>
      </c>
      <c r="C26" s="16">
        <v>490.3</v>
      </c>
      <c r="D26" s="6">
        <v>4235872.29</v>
      </c>
      <c r="E26" s="7">
        <v>-557017.7626509025</v>
      </c>
      <c r="F26" s="6">
        <v>3678854.5273490977</v>
      </c>
      <c r="G26" s="6">
        <v>1118415.06</v>
      </c>
      <c r="H26" s="6">
        <v>83607.66</v>
      </c>
      <c r="I26" s="6">
        <v>2476831.8073490974</v>
      </c>
      <c r="J26" s="6">
        <v>0</v>
      </c>
      <c r="K26" s="14">
        <v>7503.272542013252</v>
      </c>
      <c r="L26" s="15">
        <v>482.5</v>
      </c>
      <c r="M26" s="5">
        <v>4169744.96</v>
      </c>
      <c r="N26" s="3">
        <v>-540694.92940179456</v>
      </c>
      <c r="O26" s="5">
        <v>3629050.0305982055</v>
      </c>
      <c r="P26" s="5">
        <v>1077357.51</v>
      </c>
      <c r="Q26" s="5">
        <v>108215.2</v>
      </c>
      <c r="R26" s="5">
        <v>2443477.3205982056</v>
      </c>
      <c r="S26" s="5">
        <v>0</v>
      </c>
      <c r="T26" s="14">
        <v>7521.347213675037</v>
      </c>
      <c r="U26" s="4">
        <f t="shared" si="0"/>
        <v>-7.8000000000000114</v>
      </c>
      <c r="V26" s="3">
        <f t="shared" si="1"/>
        <v>-66127.330000000075</v>
      </c>
      <c r="W26" s="3">
        <f t="shared" si="2"/>
        <v>16322.833249107935</v>
      </c>
      <c r="X26" s="3">
        <f t="shared" si="3"/>
        <v>-49804.49675089214</v>
      </c>
      <c r="Y26" s="3">
        <f t="shared" si="4"/>
        <v>-41057.550000000047</v>
      </c>
      <c r="Z26" s="3">
        <f t="shared" si="5"/>
        <v>24607.539999999994</v>
      </c>
      <c r="AA26" s="3">
        <f t="shared" si="6"/>
        <v>-33354.486750891898</v>
      </c>
      <c r="AB26" s="3">
        <f t="shared" si="7"/>
        <v>0</v>
      </c>
      <c r="AC26" s="2">
        <f t="shared" si="8"/>
        <v>18.074671661785032</v>
      </c>
    </row>
    <row r="27" spans="1:29" x14ac:dyDescent="0.3">
      <c r="A27" s="1" t="s">
        <v>188</v>
      </c>
      <c r="B27" s="1" t="s">
        <v>187</v>
      </c>
      <c r="C27" s="16">
        <v>258.60000000000002</v>
      </c>
      <c r="D27" s="6">
        <v>2826118.35</v>
      </c>
      <c r="E27" s="7">
        <v>-371634.93432509981</v>
      </c>
      <c r="F27" s="6">
        <v>2454483.4156749002</v>
      </c>
      <c r="G27" s="6">
        <v>394445.61</v>
      </c>
      <c r="H27" s="6">
        <v>39923.480000000003</v>
      </c>
      <c r="I27" s="6">
        <v>2020114.3256749003</v>
      </c>
      <c r="J27" s="6">
        <v>0</v>
      </c>
      <c r="K27" s="14">
        <v>9491.4285215580039</v>
      </c>
      <c r="L27" s="15">
        <v>263.5</v>
      </c>
      <c r="M27" s="5">
        <v>2848834.18</v>
      </c>
      <c r="N27" s="3">
        <v>-369411.12960360036</v>
      </c>
      <c r="O27" s="5">
        <v>2479423.0503963996</v>
      </c>
      <c r="P27" s="5">
        <v>375480.72</v>
      </c>
      <c r="Q27" s="5">
        <v>50822.67</v>
      </c>
      <c r="R27" s="5">
        <v>2053119.6603963999</v>
      </c>
      <c r="S27" s="5">
        <v>0</v>
      </c>
      <c r="T27" s="14">
        <v>9409.5751438193529</v>
      </c>
      <c r="U27" s="4">
        <f t="shared" si="0"/>
        <v>4.8999999999999773</v>
      </c>
      <c r="V27" s="3">
        <f t="shared" si="1"/>
        <v>22715.830000000075</v>
      </c>
      <c r="W27" s="3">
        <f t="shared" si="2"/>
        <v>2223.804721499444</v>
      </c>
      <c r="X27" s="3">
        <f t="shared" si="3"/>
        <v>24939.634721499402</v>
      </c>
      <c r="Y27" s="3">
        <f t="shared" si="4"/>
        <v>-18964.890000000014</v>
      </c>
      <c r="Z27" s="3">
        <f t="shared" si="5"/>
        <v>10899.189999999995</v>
      </c>
      <c r="AA27" s="3">
        <f t="shared" si="6"/>
        <v>33005.334721499588</v>
      </c>
      <c r="AB27" s="3">
        <f t="shared" si="7"/>
        <v>0</v>
      </c>
      <c r="AC27" s="2">
        <f t="shared" si="8"/>
        <v>-81.853377738651034</v>
      </c>
    </row>
    <row r="28" spans="1:29" x14ac:dyDescent="0.3">
      <c r="A28" s="1" t="s">
        <v>185</v>
      </c>
      <c r="B28" s="1" t="s">
        <v>186</v>
      </c>
      <c r="C28" s="16">
        <v>28816.399999999998</v>
      </c>
      <c r="D28" s="6">
        <v>228853534.47999999</v>
      </c>
      <c r="E28" s="7">
        <v>-30094269.851275604</v>
      </c>
      <c r="F28" s="6">
        <v>198759264.6287244</v>
      </c>
      <c r="G28" s="6">
        <v>61897415.210000001</v>
      </c>
      <c r="H28" s="6">
        <v>3471425.64</v>
      </c>
      <c r="I28" s="6">
        <v>133390423.77872439</v>
      </c>
      <c r="J28" s="6">
        <v>0</v>
      </c>
      <c r="K28" s="14">
        <v>6897.4356487529467</v>
      </c>
      <c r="L28" s="15">
        <v>28740.5</v>
      </c>
      <c r="M28" s="5">
        <v>226581269.73999998</v>
      </c>
      <c r="N28" s="3">
        <v>-29381016.062392041</v>
      </c>
      <c r="O28" s="5">
        <v>197200253.67760795</v>
      </c>
      <c r="P28" s="5">
        <v>59712081.469999999</v>
      </c>
      <c r="Q28" s="5">
        <v>3882506.57</v>
      </c>
      <c r="R28" s="5">
        <v>133605665.63760796</v>
      </c>
      <c r="S28" s="5">
        <v>0</v>
      </c>
      <c r="T28" s="14">
        <v>6861.4065057186881</v>
      </c>
      <c r="U28" s="4">
        <f t="shared" si="0"/>
        <v>-75.899999999997817</v>
      </c>
      <c r="V28" s="3">
        <f t="shared" si="1"/>
        <v>-2272264.7400000095</v>
      </c>
      <c r="W28" s="3">
        <f t="shared" si="2"/>
        <v>713253.78888356313</v>
      </c>
      <c r="X28" s="3">
        <f t="shared" si="3"/>
        <v>-1559010.9511164427</v>
      </c>
      <c r="Y28" s="3">
        <f t="shared" si="4"/>
        <v>-2185333.7400000021</v>
      </c>
      <c r="Z28" s="3">
        <f t="shared" si="5"/>
        <v>411080.9299999997</v>
      </c>
      <c r="AA28" s="3">
        <f t="shared" si="6"/>
        <v>215241.8588835746</v>
      </c>
      <c r="AB28" s="3">
        <f t="shared" si="7"/>
        <v>0</v>
      </c>
      <c r="AC28" s="2">
        <f t="shared" si="8"/>
        <v>-36.029143034258595</v>
      </c>
    </row>
    <row r="29" spans="1:29" x14ac:dyDescent="0.3">
      <c r="A29" s="1" t="s">
        <v>185</v>
      </c>
      <c r="B29" s="1" t="s">
        <v>185</v>
      </c>
      <c r="C29" s="16">
        <v>29525.3</v>
      </c>
      <c r="D29" s="6">
        <v>235392313.33000001</v>
      </c>
      <c r="E29" s="7">
        <v>-30954120.12912618</v>
      </c>
      <c r="F29" s="6">
        <v>204438193.20087382</v>
      </c>
      <c r="G29" s="6">
        <v>124578504.38</v>
      </c>
      <c r="H29" s="6">
        <v>6402707.9299999997</v>
      </c>
      <c r="I29" s="6">
        <v>73456980.89087382</v>
      </c>
      <c r="J29" s="6">
        <v>0</v>
      </c>
      <c r="K29" s="14">
        <v>6924.1698882271758</v>
      </c>
      <c r="L29" s="15">
        <v>29398.3</v>
      </c>
      <c r="M29" s="5">
        <v>234494200.00999999</v>
      </c>
      <c r="N29" s="3">
        <v>-30407093.511910435</v>
      </c>
      <c r="O29" s="5">
        <v>204087106.49808955</v>
      </c>
      <c r="P29" s="5">
        <v>123288759.95</v>
      </c>
      <c r="Q29" s="5">
        <v>6894141.3700000001</v>
      </c>
      <c r="R29" s="5">
        <v>73904205.178089544</v>
      </c>
      <c r="S29" s="5">
        <v>0</v>
      </c>
      <c r="T29" s="14">
        <v>6942.1397325045855</v>
      </c>
      <c r="U29" s="4">
        <f t="shared" si="0"/>
        <v>-127</v>
      </c>
      <c r="V29" s="3">
        <f t="shared" si="1"/>
        <v>-898113.32000002265</v>
      </c>
      <c r="W29" s="3">
        <f t="shared" si="2"/>
        <v>547026.61721574515</v>
      </c>
      <c r="X29" s="3">
        <f t="shared" si="3"/>
        <v>-351086.70278427005</v>
      </c>
      <c r="Y29" s="3">
        <f t="shared" si="4"/>
        <v>-1289744.4299999923</v>
      </c>
      <c r="Z29" s="3">
        <f t="shared" si="5"/>
        <v>491433.44000000041</v>
      </c>
      <c r="AA29" s="3">
        <f t="shared" si="6"/>
        <v>447224.28721572459</v>
      </c>
      <c r="AB29" s="3">
        <f t="shared" si="7"/>
        <v>0</v>
      </c>
      <c r="AC29" s="2">
        <f t="shared" si="8"/>
        <v>17.96984427740972</v>
      </c>
    </row>
    <row r="30" spans="1:29" x14ac:dyDescent="0.3">
      <c r="A30" s="1" t="s">
        <v>183</v>
      </c>
      <c r="B30" s="1" t="s">
        <v>184</v>
      </c>
      <c r="C30" s="16">
        <v>917.80000000000007</v>
      </c>
      <c r="D30" s="6">
        <v>7629984.3099999996</v>
      </c>
      <c r="E30" s="7">
        <v>-1003343.9392049493</v>
      </c>
      <c r="F30" s="6">
        <v>6626640.3707950506</v>
      </c>
      <c r="G30" s="6">
        <v>2700319.19</v>
      </c>
      <c r="H30" s="6">
        <v>278395.83</v>
      </c>
      <c r="I30" s="6">
        <v>3647925.3507950506</v>
      </c>
      <c r="J30" s="6">
        <v>0</v>
      </c>
      <c r="K30" s="14">
        <v>7220.1355096917086</v>
      </c>
      <c r="L30" s="15">
        <v>900.59999999999991</v>
      </c>
      <c r="M30" s="5">
        <v>7465273.9799999995</v>
      </c>
      <c r="N30" s="3">
        <v>-968029.41817840899</v>
      </c>
      <c r="O30" s="5">
        <v>6497244.5618215902</v>
      </c>
      <c r="P30" s="5">
        <v>2675835.89</v>
      </c>
      <c r="Q30" s="5">
        <v>309731.98</v>
      </c>
      <c r="R30" s="5">
        <v>3511676.6918215901</v>
      </c>
      <c r="S30" s="5">
        <v>0</v>
      </c>
      <c r="T30" s="14">
        <v>7214.3510568749616</v>
      </c>
      <c r="U30" s="4">
        <f t="shared" si="0"/>
        <v>-17.200000000000159</v>
      </c>
      <c r="V30" s="3">
        <f t="shared" si="1"/>
        <v>-164710.33000000007</v>
      </c>
      <c r="W30" s="3">
        <f t="shared" si="2"/>
        <v>35314.521026540315</v>
      </c>
      <c r="X30" s="3">
        <f t="shared" si="3"/>
        <v>-129395.80897346046</v>
      </c>
      <c r="Y30" s="3">
        <f t="shared" si="4"/>
        <v>-24483.299999999814</v>
      </c>
      <c r="Z30" s="3">
        <f t="shared" si="5"/>
        <v>31336.149999999965</v>
      </c>
      <c r="AA30" s="3">
        <f t="shared" si="6"/>
        <v>-136248.65897346055</v>
      </c>
      <c r="AB30" s="3">
        <f t="shared" si="7"/>
        <v>0</v>
      </c>
      <c r="AC30" s="2">
        <f t="shared" si="8"/>
        <v>-5.7844528167470344</v>
      </c>
    </row>
    <row r="31" spans="1:29" x14ac:dyDescent="0.3">
      <c r="A31" s="1" t="s">
        <v>183</v>
      </c>
      <c r="B31" s="1" t="s">
        <v>182</v>
      </c>
      <c r="C31" s="16">
        <v>1112.8</v>
      </c>
      <c r="D31" s="6">
        <v>8920829.7800000012</v>
      </c>
      <c r="E31" s="7">
        <v>-1173090.2881033609</v>
      </c>
      <c r="F31" s="6">
        <v>7747739.4918966405</v>
      </c>
      <c r="G31" s="6">
        <v>2943880.41</v>
      </c>
      <c r="H31" s="6">
        <v>262402.71999999997</v>
      </c>
      <c r="I31" s="6">
        <v>4541456.3618966406</v>
      </c>
      <c r="J31" s="6">
        <v>0</v>
      </c>
      <c r="K31" s="14">
        <v>6962.3827209711008</v>
      </c>
      <c r="L31" s="15">
        <v>1114.3</v>
      </c>
      <c r="M31" s="5">
        <v>8894007.7699999996</v>
      </c>
      <c r="N31" s="3">
        <v>-1153294.7337141603</v>
      </c>
      <c r="O31" s="5">
        <v>7740713.036285839</v>
      </c>
      <c r="P31" s="5">
        <v>2887493.5</v>
      </c>
      <c r="Q31" s="5">
        <v>277213.5</v>
      </c>
      <c r="R31" s="5">
        <v>4576006.036285839</v>
      </c>
      <c r="S31" s="5">
        <v>0</v>
      </c>
      <c r="T31" s="14">
        <v>6946.7046901963922</v>
      </c>
      <c r="U31" s="4">
        <f t="shared" si="0"/>
        <v>1.5</v>
      </c>
      <c r="V31" s="3">
        <f t="shared" si="1"/>
        <v>-26822.010000001639</v>
      </c>
      <c r="W31" s="3">
        <f t="shared" si="2"/>
        <v>19795.554389200639</v>
      </c>
      <c r="X31" s="3">
        <f t="shared" si="3"/>
        <v>-7026.4556108014658</v>
      </c>
      <c r="Y31" s="3">
        <f t="shared" si="4"/>
        <v>-56386.910000000149</v>
      </c>
      <c r="Z31" s="3">
        <f t="shared" si="5"/>
        <v>14810.780000000028</v>
      </c>
      <c r="AA31" s="3">
        <f t="shared" si="6"/>
        <v>34549.674389198422</v>
      </c>
      <c r="AB31" s="3">
        <f t="shared" si="7"/>
        <v>0</v>
      </c>
      <c r="AC31" s="2">
        <f t="shared" si="8"/>
        <v>-15.678030774708532</v>
      </c>
    </row>
    <row r="32" spans="1:29" x14ac:dyDescent="0.3">
      <c r="A32" s="1" t="s">
        <v>181</v>
      </c>
      <c r="B32" s="1" t="s">
        <v>119</v>
      </c>
      <c r="C32" s="16">
        <v>109.8</v>
      </c>
      <c r="D32" s="6">
        <v>1589800.05</v>
      </c>
      <c r="E32" s="7">
        <v>-209058.91544555817</v>
      </c>
      <c r="F32" s="6">
        <v>1380741.1345544418</v>
      </c>
      <c r="G32" s="6">
        <v>446404.37</v>
      </c>
      <c r="H32" s="6">
        <v>51273.51</v>
      </c>
      <c r="I32" s="6">
        <v>883063.25455444178</v>
      </c>
      <c r="J32" s="6">
        <v>0</v>
      </c>
      <c r="K32" s="14">
        <v>12575.055870259033</v>
      </c>
      <c r="L32" s="15">
        <v>109.7</v>
      </c>
      <c r="M32" s="5">
        <v>1576417.95</v>
      </c>
      <c r="N32" s="3">
        <v>-204415.66579241614</v>
      </c>
      <c r="O32" s="5">
        <v>1372002.2842075839</v>
      </c>
      <c r="P32" s="5">
        <v>490036.47999999998</v>
      </c>
      <c r="Q32" s="5">
        <v>63921.72</v>
      </c>
      <c r="R32" s="5">
        <v>818044.08420758392</v>
      </c>
      <c r="S32" s="5">
        <v>0</v>
      </c>
      <c r="T32" s="14">
        <v>12506.857650023554</v>
      </c>
      <c r="U32" s="4">
        <f t="shared" si="0"/>
        <v>-9.9999999999994316E-2</v>
      </c>
      <c r="V32" s="3">
        <f t="shared" si="1"/>
        <v>-13382.100000000093</v>
      </c>
      <c r="W32" s="3">
        <f t="shared" si="2"/>
        <v>4643.2496531420329</v>
      </c>
      <c r="X32" s="3">
        <f t="shared" si="3"/>
        <v>-8738.8503468579147</v>
      </c>
      <c r="Y32" s="3">
        <f t="shared" si="4"/>
        <v>43632.109999999986</v>
      </c>
      <c r="Z32" s="3">
        <f t="shared" si="5"/>
        <v>12648.21</v>
      </c>
      <c r="AA32" s="3">
        <f t="shared" si="6"/>
        <v>-65019.170346857863</v>
      </c>
      <c r="AB32" s="3">
        <f t="shared" si="7"/>
        <v>0</v>
      </c>
      <c r="AC32" s="2">
        <f t="shared" si="8"/>
        <v>-68.198220235479312</v>
      </c>
    </row>
    <row r="33" spans="1:29" x14ac:dyDescent="0.3">
      <c r="A33" s="1" t="s">
        <v>181</v>
      </c>
      <c r="B33" s="1" t="s">
        <v>181</v>
      </c>
      <c r="C33" s="16">
        <v>168.5</v>
      </c>
      <c r="D33" s="6">
        <v>2306330.1</v>
      </c>
      <c r="E33" s="7">
        <v>-303282.71115946042</v>
      </c>
      <c r="F33" s="6">
        <v>2003047.3888405396</v>
      </c>
      <c r="G33" s="6">
        <v>764813.86</v>
      </c>
      <c r="H33" s="6">
        <v>66613.45</v>
      </c>
      <c r="I33" s="6">
        <v>1171620.0788405396</v>
      </c>
      <c r="J33" s="6">
        <v>0</v>
      </c>
      <c r="K33" s="14">
        <v>11887.521595492817</v>
      </c>
      <c r="L33" s="15">
        <v>170.4</v>
      </c>
      <c r="M33" s="5">
        <v>2310395.54</v>
      </c>
      <c r="N33" s="3">
        <v>-299591.26166568254</v>
      </c>
      <c r="O33" s="5">
        <v>2010804.2783343175</v>
      </c>
      <c r="P33" s="5">
        <v>724498.65</v>
      </c>
      <c r="Q33" s="5">
        <v>74828.14</v>
      </c>
      <c r="R33" s="5">
        <v>1211477.4883343175</v>
      </c>
      <c r="S33" s="5">
        <v>0</v>
      </c>
      <c r="T33" s="14">
        <v>11800.494591163835</v>
      </c>
      <c r="U33" s="4">
        <f t="shared" si="0"/>
        <v>1.9000000000000057</v>
      </c>
      <c r="V33" s="3">
        <f t="shared" si="1"/>
        <v>4065.4399999999441</v>
      </c>
      <c r="W33" s="3">
        <f t="shared" si="2"/>
        <v>3691.44949377788</v>
      </c>
      <c r="X33" s="3">
        <f t="shared" si="3"/>
        <v>7756.8894937778823</v>
      </c>
      <c r="Y33" s="3">
        <f t="shared" si="4"/>
        <v>-40315.209999999963</v>
      </c>
      <c r="Z33" s="3">
        <f t="shared" si="5"/>
        <v>8214.6900000000023</v>
      </c>
      <c r="AA33" s="3">
        <f t="shared" si="6"/>
        <v>39857.409493777901</v>
      </c>
      <c r="AB33" s="3">
        <f t="shared" si="7"/>
        <v>0</v>
      </c>
      <c r="AC33" s="2">
        <f t="shared" si="8"/>
        <v>-87.027004328982002</v>
      </c>
    </row>
    <row r="34" spans="1:29" x14ac:dyDescent="0.3">
      <c r="A34" s="1" t="s">
        <v>180</v>
      </c>
      <c r="B34" s="1" t="s">
        <v>180</v>
      </c>
      <c r="C34" s="16">
        <v>872.7</v>
      </c>
      <c r="D34" s="6">
        <v>7473303.6299999999</v>
      </c>
      <c r="E34" s="7">
        <v>-506.1500000001397</v>
      </c>
      <c r="F34" s="6">
        <v>7472797.4799999995</v>
      </c>
      <c r="G34" s="6">
        <v>7214655.2199999997</v>
      </c>
      <c r="H34" s="6">
        <v>258142.26</v>
      </c>
      <c r="I34" s="6">
        <v>-2.3283064365386963E-10</v>
      </c>
      <c r="J34" s="6">
        <v>183971.65</v>
      </c>
      <c r="K34" s="14">
        <v>8352.0405981436907</v>
      </c>
      <c r="L34" s="15">
        <v>868</v>
      </c>
      <c r="M34" s="5">
        <v>7412154.3499999996</v>
      </c>
      <c r="N34" s="3">
        <v>-399.59999999939464</v>
      </c>
      <c r="O34" s="5">
        <v>7411754.75</v>
      </c>
      <c r="P34" s="5">
        <v>7153612.4900000002</v>
      </c>
      <c r="Q34" s="5">
        <v>258142.26</v>
      </c>
      <c r="R34" s="5">
        <v>-2.3283064365386963E-10</v>
      </c>
      <c r="S34" s="5">
        <v>116622.94999999998</v>
      </c>
      <c r="T34" s="14">
        <v>8404.5297235023045</v>
      </c>
      <c r="U34" s="4">
        <f t="shared" si="0"/>
        <v>-4.7000000000000455</v>
      </c>
      <c r="V34" s="3">
        <f t="shared" si="1"/>
        <v>-61149.280000000261</v>
      </c>
      <c r="W34" s="3">
        <f t="shared" si="2"/>
        <v>106.55000000074506</v>
      </c>
      <c r="X34" s="3">
        <f t="shared" si="3"/>
        <v>-61042.729999999516</v>
      </c>
      <c r="Y34" s="3">
        <f t="shared" si="4"/>
        <v>-61042.729999999516</v>
      </c>
      <c r="Z34" s="3">
        <f t="shared" si="5"/>
        <v>0</v>
      </c>
      <c r="AA34" s="3">
        <f t="shared" si="6"/>
        <v>0</v>
      </c>
      <c r="AB34" s="3">
        <f t="shared" si="7"/>
        <v>-67348.700000000012</v>
      </c>
      <c r="AC34" s="2">
        <f t="shared" si="8"/>
        <v>52.489125358613819</v>
      </c>
    </row>
    <row r="35" spans="1:29" x14ac:dyDescent="0.3">
      <c r="A35" s="1" t="s">
        <v>177</v>
      </c>
      <c r="B35" s="1" t="s">
        <v>179</v>
      </c>
      <c r="C35" s="16">
        <v>1022.8</v>
      </c>
      <c r="D35" s="6">
        <v>8143065.3399999999</v>
      </c>
      <c r="E35" s="7">
        <v>-1070814.162059383</v>
      </c>
      <c r="F35" s="6">
        <v>7072251.1779406164</v>
      </c>
      <c r="G35" s="6">
        <v>482152.86</v>
      </c>
      <c r="H35" s="6">
        <v>98257.07</v>
      </c>
      <c r="I35" s="6">
        <v>6491841.2479406158</v>
      </c>
      <c r="J35" s="6">
        <v>0</v>
      </c>
      <c r="K35" s="14">
        <v>6914.598335882496</v>
      </c>
      <c r="L35" s="15">
        <v>1012.6</v>
      </c>
      <c r="M35" s="5">
        <v>8041055.5099999998</v>
      </c>
      <c r="N35" s="3">
        <v>-1042691.5753848314</v>
      </c>
      <c r="O35" s="5">
        <v>6998363.9346151687</v>
      </c>
      <c r="P35" s="5">
        <v>478547.82</v>
      </c>
      <c r="Q35" s="5">
        <v>132983.09</v>
      </c>
      <c r="R35" s="5">
        <v>6386833.0246151686</v>
      </c>
      <c r="S35" s="5">
        <v>0</v>
      </c>
      <c r="T35" s="14">
        <v>6911.281784135067</v>
      </c>
      <c r="U35" s="4">
        <f t="shared" si="0"/>
        <v>-10.199999999999932</v>
      </c>
      <c r="V35" s="3">
        <f t="shared" si="1"/>
        <v>-102009.83000000007</v>
      </c>
      <c r="W35" s="3">
        <f t="shared" si="2"/>
        <v>28122.586674551596</v>
      </c>
      <c r="X35" s="3">
        <f t="shared" si="3"/>
        <v>-73887.243325447664</v>
      </c>
      <c r="Y35" s="3">
        <f t="shared" si="4"/>
        <v>-3605.039999999979</v>
      </c>
      <c r="Z35" s="3">
        <f t="shared" si="5"/>
        <v>34726.01999999999</v>
      </c>
      <c r="AA35" s="3">
        <f t="shared" si="6"/>
        <v>-105008.22332544718</v>
      </c>
      <c r="AB35" s="3">
        <f t="shared" si="7"/>
        <v>0</v>
      </c>
      <c r="AC35" s="2">
        <f t="shared" si="8"/>
        <v>-3.3165517474290027</v>
      </c>
    </row>
    <row r="36" spans="1:29" x14ac:dyDescent="0.3">
      <c r="A36" s="1" t="s">
        <v>177</v>
      </c>
      <c r="B36" s="1" t="s">
        <v>178</v>
      </c>
      <c r="C36" s="16">
        <v>382.1</v>
      </c>
      <c r="D36" s="6">
        <v>3621869.09</v>
      </c>
      <c r="E36" s="7">
        <v>-476276.26118214719</v>
      </c>
      <c r="F36" s="6">
        <v>3145592.8288178528</v>
      </c>
      <c r="G36" s="6">
        <v>207140.24</v>
      </c>
      <c r="H36" s="6">
        <v>34262.74</v>
      </c>
      <c r="I36" s="6">
        <v>2904189.8488178523</v>
      </c>
      <c r="J36" s="6">
        <v>0</v>
      </c>
      <c r="K36" s="14">
        <v>8232.3811275002681</v>
      </c>
      <c r="L36" s="15">
        <v>375.90000000000003</v>
      </c>
      <c r="M36" s="5">
        <v>3598388.1799999997</v>
      </c>
      <c r="N36" s="3">
        <v>-466606.53387907729</v>
      </c>
      <c r="O36" s="5">
        <v>3131781.6461209226</v>
      </c>
      <c r="P36" s="5">
        <v>205241.63</v>
      </c>
      <c r="Q36" s="5">
        <v>39959.29</v>
      </c>
      <c r="R36" s="5">
        <v>2886580.7261209227</v>
      </c>
      <c r="S36" s="5">
        <v>0</v>
      </c>
      <c r="T36" s="14">
        <v>8331.4223094464542</v>
      </c>
      <c r="U36" s="4">
        <f t="shared" ref="U36:U67" si="9">L36-C36</f>
        <v>-6.1999999999999886</v>
      </c>
      <c r="V36" s="3">
        <f t="shared" ref="V36:V67" si="10">M36-D36</f>
        <v>-23480.910000000149</v>
      </c>
      <c r="W36" s="3">
        <f t="shared" ref="W36:W67" si="11">N36-E36</f>
        <v>9669.7273030698998</v>
      </c>
      <c r="X36" s="3">
        <f t="shared" ref="X36:X67" si="12">O36-F36</f>
        <v>-13811.182696930133</v>
      </c>
      <c r="Y36" s="3">
        <f t="shared" ref="Y36:Y67" si="13">P36-G36</f>
        <v>-1898.609999999986</v>
      </c>
      <c r="Z36" s="3">
        <f t="shared" ref="Z36:Z67" si="14">Q36-H36</f>
        <v>5696.5500000000029</v>
      </c>
      <c r="AA36" s="3">
        <f t="shared" ref="AA36:AA67" si="15">R36-I36</f>
        <v>-17609.122696929611</v>
      </c>
      <c r="AB36" s="3">
        <f t="shared" ref="AB36:AB67" si="16">S36-J36</f>
        <v>0</v>
      </c>
      <c r="AC36" s="2">
        <f t="shared" ref="AC36:AC67" si="17">T36-K36</f>
        <v>99.041181946186043</v>
      </c>
    </row>
    <row r="37" spans="1:29" x14ac:dyDescent="0.3">
      <c r="A37" s="1" t="s">
        <v>177</v>
      </c>
      <c r="B37" s="1" t="s">
        <v>176</v>
      </c>
      <c r="C37" s="16">
        <v>219.4</v>
      </c>
      <c r="D37" s="6">
        <v>2768333.91</v>
      </c>
      <c r="E37" s="7">
        <v>-364036.27287328459</v>
      </c>
      <c r="F37" s="6">
        <v>2404297.6371267154</v>
      </c>
      <c r="G37" s="6">
        <v>522454</v>
      </c>
      <c r="H37" s="6">
        <v>93338.83</v>
      </c>
      <c r="I37" s="6">
        <v>1788504.8071267153</v>
      </c>
      <c r="J37" s="6">
        <v>0</v>
      </c>
      <c r="K37" s="14">
        <v>10958.512475509186</v>
      </c>
      <c r="L37" s="15">
        <v>219.2</v>
      </c>
      <c r="M37" s="5">
        <v>2803866.9</v>
      </c>
      <c r="N37" s="3">
        <v>-363580.17818613263</v>
      </c>
      <c r="O37" s="5">
        <v>2440286.7218138673</v>
      </c>
      <c r="P37" s="5">
        <v>519753.54</v>
      </c>
      <c r="Q37" s="5">
        <v>57472.9</v>
      </c>
      <c r="R37" s="5">
        <v>1863060.2818138674</v>
      </c>
      <c r="S37" s="5">
        <v>0</v>
      </c>
      <c r="T37" s="14">
        <v>11132.694898785892</v>
      </c>
      <c r="U37" s="4">
        <f t="shared" si="9"/>
        <v>-0.20000000000001705</v>
      </c>
      <c r="V37" s="3">
        <f t="shared" si="10"/>
        <v>35532.989999999758</v>
      </c>
      <c r="W37" s="3">
        <f t="shared" si="11"/>
        <v>456.09468715195544</v>
      </c>
      <c r="X37" s="3">
        <f t="shared" si="12"/>
        <v>35989.084687151946</v>
      </c>
      <c r="Y37" s="3">
        <f t="shared" si="13"/>
        <v>-2700.460000000021</v>
      </c>
      <c r="Z37" s="3">
        <f t="shared" si="14"/>
        <v>-35865.93</v>
      </c>
      <c r="AA37" s="3">
        <f t="shared" si="15"/>
        <v>74555.474687152077</v>
      </c>
      <c r="AB37" s="3">
        <f t="shared" si="16"/>
        <v>0</v>
      </c>
      <c r="AC37" s="2">
        <f t="shared" si="17"/>
        <v>174.18242327670669</v>
      </c>
    </row>
    <row r="38" spans="1:29" x14ac:dyDescent="0.3">
      <c r="A38" s="1" t="s">
        <v>174</v>
      </c>
      <c r="B38" s="1" t="s">
        <v>175</v>
      </c>
      <c r="C38" s="16">
        <v>211.9</v>
      </c>
      <c r="D38" s="6">
        <v>2702626.78</v>
      </c>
      <c r="E38" s="7">
        <v>-355395.77664557321</v>
      </c>
      <c r="F38" s="6">
        <v>2347231.0033544265</v>
      </c>
      <c r="G38" s="6">
        <v>934470.28</v>
      </c>
      <c r="H38" s="6">
        <v>53165.09</v>
      </c>
      <c r="I38" s="6">
        <v>1359595.6333544264</v>
      </c>
      <c r="J38" s="6">
        <v>0</v>
      </c>
      <c r="K38" s="14">
        <v>11077.06938817568</v>
      </c>
      <c r="L38" s="15">
        <v>223.9</v>
      </c>
      <c r="M38" s="5">
        <v>2783379.5199999996</v>
      </c>
      <c r="N38" s="3">
        <v>-360923.55947467842</v>
      </c>
      <c r="O38" s="5">
        <v>2422455.9605253213</v>
      </c>
      <c r="P38" s="5">
        <v>948366.51</v>
      </c>
      <c r="Q38" s="5">
        <v>62421.06</v>
      </c>
      <c r="R38" s="5">
        <v>1411668.3905253212</v>
      </c>
      <c r="S38" s="5">
        <v>0</v>
      </c>
      <c r="T38" s="14">
        <v>10819.365611993395</v>
      </c>
      <c r="U38" s="4">
        <f t="shared" si="9"/>
        <v>12</v>
      </c>
      <c r="V38" s="3">
        <f t="shared" si="10"/>
        <v>80752.739999999758</v>
      </c>
      <c r="W38" s="3">
        <f t="shared" si="11"/>
        <v>-5527.7828291052138</v>
      </c>
      <c r="X38" s="3">
        <f t="shared" si="12"/>
        <v>75224.957170894835</v>
      </c>
      <c r="Y38" s="3">
        <f t="shared" si="13"/>
        <v>13896.229999999981</v>
      </c>
      <c r="Z38" s="3">
        <f t="shared" si="14"/>
        <v>9255.9700000000012</v>
      </c>
      <c r="AA38" s="3">
        <f t="shared" si="15"/>
        <v>52072.757170894882</v>
      </c>
      <c r="AB38" s="3">
        <f t="shared" si="16"/>
        <v>0</v>
      </c>
      <c r="AC38" s="2">
        <f t="shared" si="17"/>
        <v>-257.70377618228486</v>
      </c>
    </row>
    <row r="39" spans="1:29" x14ac:dyDescent="0.3">
      <c r="A39" s="1" t="s">
        <v>174</v>
      </c>
      <c r="B39" s="1" t="s">
        <v>173</v>
      </c>
      <c r="C39" s="16">
        <v>264.5</v>
      </c>
      <c r="D39" s="6">
        <v>3010152.1</v>
      </c>
      <c r="E39" s="7">
        <v>-395835.39662875806</v>
      </c>
      <c r="F39" s="6">
        <v>2614316.7033712422</v>
      </c>
      <c r="G39" s="6">
        <v>1685929.01</v>
      </c>
      <c r="H39" s="6">
        <v>78707.64</v>
      </c>
      <c r="I39" s="6">
        <v>849680.05337124213</v>
      </c>
      <c r="J39" s="6">
        <v>0</v>
      </c>
      <c r="K39" s="14">
        <v>9883.9950978118795</v>
      </c>
      <c r="L39" s="15">
        <v>264.39999999999998</v>
      </c>
      <c r="M39" s="5">
        <v>2986316.56</v>
      </c>
      <c r="N39" s="3">
        <v>-387238.60501545161</v>
      </c>
      <c r="O39" s="5">
        <v>2599077.9549845485</v>
      </c>
      <c r="P39" s="5">
        <v>1746976.82</v>
      </c>
      <c r="Q39" s="5">
        <v>109888.54</v>
      </c>
      <c r="R39" s="5">
        <v>742212.5949845484</v>
      </c>
      <c r="S39" s="5">
        <v>0</v>
      </c>
      <c r="T39" s="14">
        <v>9830.0981655996547</v>
      </c>
      <c r="U39" s="4">
        <f t="shared" si="9"/>
        <v>-0.10000000000002274</v>
      </c>
      <c r="V39" s="3">
        <f t="shared" si="10"/>
        <v>-23835.540000000037</v>
      </c>
      <c r="W39" s="3">
        <f t="shared" si="11"/>
        <v>8596.7916133064427</v>
      </c>
      <c r="X39" s="3">
        <f t="shared" si="12"/>
        <v>-15238.748386693653</v>
      </c>
      <c r="Y39" s="3">
        <f t="shared" si="13"/>
        <v>61047.810000000056</v>
      </c>
      <c r="Z39" s="3">
        <f t="shared" si="14"/>
        <v>31180.899999999994</v>
      </c>
      <c r="AA39" s="3">
        <f t="shared" si="15"/>
        <v>-107467.45838669373</v>
      </c>
      <c r="AB39" s="3">
        <f t="shared" si="16"/>
        <v>0</v>
      </c>
      <c r="AC39" s="2">
        <f t="shared" si="17"/>
        <v>-53.896932212224783</v>
      </c>
    </row>
    <row r="40" spans="1:29" x14ac:dyDescent="0.3">
      <c r="A40" s="1" t="s">
        <v>172</v>
      </c>
      <c r="B40" s="1" t="s">
        <v>172</v>
      </c>
      <c r="C40" s="16">
        <v>468.4</v>
      </c>
      <c r="D40" s="6">
        <v>4136458.88</v>
      </c>
      <c r="E40" s="7">
        <v>-543944.8861748043</v>
      </c>
      <c r="F40" s="6">
        <v>3592513.9938251954</v>
      </c>
      <c r="G40" s="6">
        <v>602071.39</v>
      </c>
      <c r="H40" s="6">
        <v>69276.37</v>
      </c>
      <c r="I40" s="6">
        <v>2921166.2338251951</v>
      </c>
      <c r="J40" s="6">
        <v>0</v>
      </c>
      <c r="K40" s="14">
        <v>7669.7566050922196</v>
      </c>
      <c r="L40" s="15">
        <v>470.2</v>
      </c>
      <c r="M40" s="5">
        <v>4160420.72</v>
      </c>
      <c r="N40" s="3">
        <v>-539485.84603173507</v>
      </c>
      <c r="O40" s="5">
        <v>3620934.873968265</v>
      </c>
      <c r="P40" s="5">
        <v>626067.32999999996</v>
      </c>
      <c r="Q40" s="5">
        <v>92912.92</v>
      </c>
      <c r="R40" s="5">
        <v>2901954.623968265</v>
      </c>
      <c r="S40" s="5">
        <v>0</v>
      </c>
      <c r="T40" s="14">
        <v>7700.8398000175775</v>
      </c>
      <c r="U40" s="4">
        <f t="shared" si="9"/>
        <v>1.8000000000000114</v>
      </c>
      <c r="V40" s="3">
        <f t="shared" si="10"/>
        <v>23961.840000000317</v>
      </c>
      <c r="W40" s="3">
        <f t="shared" si="11"/>
        <v>4459.0401430692291</v>
      </c>
      <c r="X40" s="3">
        <f t="shared" si="12"/>
        <v>28420.880143069662</v>
      </c>
      <c r="Y40" s="3">
        <f t="shared" si="13"/>
        <v>23995.939999999944</v>
      </c>
      <c r="Z40" s="3">
        <f t="shared" si="14"/>
        <v>23636.550000000003</v>
      </c>
      <c r="AA40" s="3">
        <f t="shared" si="15"/>
        <v>-19211.609856930096</v>
      </c>
      <c r="AB40" s="3">
        <f t="shared" si="16"/>
        <v>0</v>
      </c>
      <c r="AC40" s="2">
        <f t="shared" si="17"/>
        <v>31.08319492535793</v>
      </c>
    </row>
    <row r="41" spans="1:29" x14ac:dyDescent="0.3">
      <c r="A41" s="1" t="s">
        <v>171</v>
      </c>
      <c r="B41" s="1" t="s">
        <v>170</v>
      </c>
      <c r="C41" s="16">
        <v>391.7</v>
      </c>
      <c r="D41" s="6">
        <v>3775011.56</v>
      </c>
      <c r="E41" s="7">
        <v>-496414.51610725804</v>
      </c>
      <c r="F41" s="6">
        <v>3278597.0438927421</v>
      </c>
      <c r="G41" s="6">
        <v>2240295.8199999998</v>
      </c>
      <c r="H41" s="6">
        <v>251693.58</v>
      </c>
      <c r="I41" s="6">
        <v>786607.64389274234</v>
      </c>
      <c r="J41" s="6">
        <v>0</v>
      </c>
      <c r="K41" s="14">
        <v>8370.1737143036571</v>
      </c>
      <c r="L41" s="15">
        <v>391.1</v>
      </c>
      <c r="M41" s="5">
        <v>3784860.86</v>
      </c>
      <c r="N41" s="3">
        <v>-490786.62966794864</v>
      </c>
      <c r="O41" s="5">
        <v>3294074.2303320514</v>
      </c>
      <c r="P41" s="5">
        <v>2234422.86</v>
      </c>
      <c r="Q41" s="5">
        <v>285871.84999999998</v>
      </c>
      <c r="R41" s="5">
        <v>773779.52033205156</v>
      </c>
      <c r="S41" s="5">
        <v>0</v>
      </c>
      <c r="T41" s="14">
        <v>8422.5881624445192</v>
      </c>
      <c r="U41" s="4">
        <f t="shared" si="9"/>
        <v>-0.59999999999996589</v>
      </c>
      <c r="V41" s="3">
        <f t="shared" si="10"/>
        <v>9849.2999999998137</v>
      </c>
      <c r="W41" s="3">
        <f t="shared" si="11"/>
        <v>5627.8864393093972</v>
      </c>
      <c r="X41" s="3">
        <f t="shared" si="12"/>
        <v>15477.186439309269</v>
      </c>
      <c r="Y41" s="3">
        <f t="shared" si="13"/>
        <v>-5872.9599999999627</v>
      </c>
      <c r="Z41" s="3">
        <f t="shared" si="14"/>
        <v>34178.26999999999</v>
      </c>
      <c r="AA41" s="3">
        <f t="shared" si="15"/>
        <v>-12828.123560690787</v>
      </c>
      <c r="AB41" s="3">
        <f t="shared" si="16"/>
        <v>0</v>
      </c>
      <c r="AC41" s="2">
        <f t="shared" si="17"/>
        <v>52.414448140862078</v>
      </c>
    </row>
    <row r="42" spans="1:29" x14ac:dyDescent="0.3">
      <c r="A42" s="1" t="s">
        <v>169</v>
      </c>
      <c r="B42" s="1" t="s">
        <v>169</v>
      </c>
      <c r="C42" s="16">
        <v>4919.1000000000004</v>
      </c>
      <c r="D42" s="6">
        <v>37909019.989999995</v>
      </c>
      <c r="E42" s="7">
        <v>-4985041.1092347009</v>
      </c>
      <c r="F42" s="6">
        <v>32923978.880765293</v>
      </c>
      <c r="G42" s="6">
        <v>9410823.5700000003</v>
      </c>
      <c r="H42" s="6">
        <v>1135612.44</v>
      </c>
      <c r="I42" s="6">
        <v>22377542.870765291</v>
      </c>
      <c r="J42" s="6">
        <v>0</v>
      </c>
      <c r="K42" s="14">
        <v>6693.0899718983737</v>
      </c>
      <c r="L42" s="15">
        <v>4899.3</v>
      </c>
      <c r="M42" s="5">
        <v>38034587</v>
      </c>
      <c r="N42" s="3">
        <v>-4931982.2986946935</v>
      </c>
      <c r="O42" s="5">
        <v>33102604.701305307</v>
      </c>
      <c r="P42" s="5">
        <v>8792452.0600000005</v>
      </c>
      <c r="Q42" s="5">
        <v>1146077.33</v>
      </c>
      <c r="R42" s="5">
        <v>23164075.311305307</v>
      </c>
      <c r="S42" s="5">
        <v>0</v>
      </c>
      <c r="T42" s="14">
        <v>6756.5988409171323</v>
      </c>
      <c r="U42" s="4">
        <f t="shared" si="9"/>
        <v>-19.800000000000182</v>
      </c>
      <c r="V42" s="3">
        <f t="shared" si="10"/>
        <v>125567.01000000536</v>
      </c>
      <c r="W42" s="3">
        <f t="shared" si="11"/>
        <v>53058.810540007427</v>
      </c>
      <c r="X42" s="3">
        <f t="shared" si="12"/>
        <v>178625.82054001465</v>
      </c>
      <c r="Y42" s="3">
        <f t="shared" si="13"/>
        <v>-618371.50999999978</v>
      </c>
      <c r="Z42" s="3">
        <f t="shared" si="14"/>
        <v>10464.89000000013</v>
      </c>
      <c r="AA42" s="3">
        <f t="shared" si="15"/>
        <v>786532.4405400157</v>
      </c>
      <c r="AB42" s="3">
        <f t="shared" si="16"/>
        <v>0</v>
      </c>
      <c r="AC42" s="2">
        <f t="shared" si="17"/>
        <v>63.50886901875856</v>
      </c>
    </row>
    <row r="43" spans="1:29" x14ac:dyDescent="0.3">
      <c r="A43" s="1" t="s">
        <v>168</v>
      </c>
      <c r="B43" s="1" t="s">
        <v>168</v>
      </c>
      <c r="C43" s="16">
        <v>83832.800000000003</v>
      </c>
      <c r="D43" s="6">
        <v>714173242.88999999</v>
      </c>
      <c r="E43" s="7">
        <v>-93913875.26929602</v>
      </c>
      <c r="F43" s="6">
        <v>620259367.62070394</v>
      </c>
      <c r="G43" s="6">
        <f>271904764.17-75921</f>
        <v>271828843.17000002</v>
      </c>
      <c r="H43" s="6">
        <v>16539238.16</v>
      </c>
      <c r="I43" s="6">
        <f>331815365.290704+75921</f>
        <v>331891286.29070401</v>
      </c>
      <c r="J43" s="6">
        <v>0</v>
      </c>
      <c r="K43" s="14">
        <v>7398.7671605947062</v>
      </c>
      <c r="L43" s="15">
        <v>84044.2</v>
      </c>
      <c r="M43" s="5">
        <v>710242434.48000002</v>
      </c>
      <c r="N43" s="3">
        <v>-92097834.916340381</v>
      </c>
      <c r="O43" s="5">
        <v>618144599.56365967</v>
      </c>
      <c r="P43" s="5">
        <v>268624572.91000003</v>
      </c>
      <c r="Q43" s="5">
        <v>17888206.75</v>
      </c>
      <c r="R43" s="5">
        <v>331631819.90365964</v>
      </c>
      <c r="S43" s="5">
        <v>0</v>
      </c>
      <c r="T43" s="14">
        <v>7354.9941526441999</v>
      </c>
      <c r="U43" s="4">
        <f t="shared" si="9"/>
        <v>211.39999999999418</v>
      </c>
      <c r="V43" s="3">
        <f t="shared" si="10"/>
        <v>-3930808.4099999666</v>
      </c>
      <c r="W43" s="3">
        <f t="shared" si="11"/>
        <v>1816040.3529556394</v>
      </c>
      <c r="X43" s="3">
        <f t="shared" si="12"/>
        <v>-2114768.0570442677</v>
      </c>
      <c r="Y43" s="3">
        <f t="shared" si="13"/>
        <v>-3204270.2599999905</v>
      </c>
      <c r="Z43" s="3">
        <f t="shared" si="14"/>
        <v>1348968.5899999999</v>
      </c>
      <c r="AA43" s="3">
        <f t="shared" si="15"/>
        <v>-259466.38704437017</v>
      </c>
      <c r="AB43" s="3">
        <f t="shared" si="16"/>
        <v>0</v>
      </c>
      <c r="AC43" s="2">
        <f t="shared" si="17"/>
        <v>-43.773007950506326</v>
      </c>
    </row>
    <row r="44" spans="1:29" x14ac:dyDescent="0.3">
      <c r="A44" s="1" t="s">
        <v>86</v>
      </c>
      <c r="B44" s="1" t="s">
        <v>86</v>
      </c>
      <c r="C44" s="16">
        <v>266.7</v>
      </c>
      <c r="D44" s="6">
        <v>3034021.67</v>
      </c>
      <c r="E44" s="7">
        <v>-398974.24821978156</v>
      </c>
      <c r="F44" s="6">
        <v>2635047.4217802184</v>
      </c>
      <c r="G44" s="6">
        <v>1832833.54</v>
      </c>
      <c r="H44" s="6">
        <v>79098.92</v>
      </c>
      <c r="I44" s="6">
        <v>723114.96178021829</v>
      </c>
      <c r="J44" s="6">
        <v>0</v>
      </c>
      <c r="K44" s="14">
        <v>9880.1928075748729</v>
      </c>
      <c r="L44" s="15">
        <v>267</v>
      </c>
      <c r="M44" s="5">
        <v>3015838.34</v>
      </c>
      <c r="N44" s="3">
        <v>-391066.72325914272</v>
      </c>
      <c r="O44" s="5">
        <v>2624771.6167408573</v>
      </c>
      <c r="P44" s="5">
        <v>1922506.57</v>
      </c>
      <c r="Q44" s="5">
        <v>103282.92</v>
      </c>
      <c r="R44" s="5">
        <v>598982.12674085714</v>
      </c>
      <c r="S44" s="5">
        <v>0</v>
      </c>
      <c r="T44" s="14">
        <v>9830.6053061455332</v>
      </c>
      <c r="U44" s="4">
        <f t="shared" si="9"/>
        <v>0.30000000000001137</v>
      </c>
      <c r="V44" s="3">
        <f t="shared" si="10"/>
        <v>-18183.330000000075</v>
      </c>
      <c r="W44" s="3">
        <f t="shared" si="11"/>
        <v>7907.5249606388388</v>
      </c>
      <c r="X44" s="3">
        <f t="shared" si="12"/>
        <v>-10275.805039361119</v>
      </c>
      <c r="Y44" s="3">
        <f t="shared" si="13"/>
        <v>89673.030000000028</v>
      </c>
      <c r="Z44" s="3">
        <f t="shared" si="14"/>
        <v>24184</v>
      </c>
      <c r="AA44" s="3">
        <f t="shared" si="15"/>
        <v>-124132.83503936115</v>
      </c>
      <c r="AB44" s="3">
        <f t="shared" si="16"/>
        <v>0</v>
      </c>
      <c r="AC44" s="2">
        <f t="shared" si="17"/>
        <v>-49.587501429339682</v>
      </c>
    </row>
    <row r="45" spans="1:29" x14ac:dyDescent="0.3">
      <c r="A45" s="1" t="s">
        <v>167</v>
      </c>
      <c r="B45" s="1" t="s">
        <v>167</v>
      </c>
      <c r="C45" s="16">
        <v>64053</v>
      </c>
      <c r="D45" s="6">
        <v>497956443.81</v>
      </c>
      <c r="E45" s="7">
        <v>-65481337.783355601</v>
      </c>
      <c r="F45" s="6">
        <v>432475106.02664441</v>
      </c>
      <c r="G45" s="6">
        <v>122231067.56999999</v>
      </c>
      <c r="H45" s="6">
        <v>10008439.720000001</v>
      </c>
      <c r="I45" s="6">
        <v>300235598.73664439</v>
      </c>
      <c r="J45" s="6">
        <v>0</v>
      </c>
      <c r="K45" s="14">
        <v>6751.8321706499992</v>
      </c>
      <c r="L45" s="15">
        <v>63354.2</v>
      </c>
      <c r="M45" s="5">
        <v>492344955.29000002</v>
      </c>
      <c r="N45" s="3">
        <v>-63842854.514021948</v>
      </c>
      <c r="O45" s="5">
        <v>428502100.77597809</v>
      </c>
      <c r="P45" s="5">
        <v>122240330.68000001</v>
      </c>
      <c r="Q45" s="5">
        <v>10637034.68</v>
      </c>
      <c r="R45" s="5">
        <v>295624735.41597807</v>
      </c>
      <c r="S45" s="5">
        <v>0</v>
      </c>
      <c r="T45" s="14">
        <v>6763.5942175258797</v>
      </c>
      <c r="U45" s="4">
        <f t="shared" si="9"/>
        <v>-698.80000000000291</v>
      </c>
      <c r="V45" s="3">
        <f t="shared" si="10"/>
        <v>-5611488.5199999809</v>
      </c>
      <c r="W45" s="3">
        <f t="shared" si="11"/>
        <v>1638483.2693336532</v>
      </c>
      <c r="X45" s="3">
        <f t="shared" si="12"/>
        <v>-3973005.2506663203</v>
      </c>
      <c r="Y45" s="3">
        <f t="shared" si="13"/>
        <v>9263.1100000143051</v>
      </c>
      <c r="Z45" s="3">
        <f t="shared" si="14"/>
        <v>628594.95999999903</v>
      </c>
      <c r="AA45" s="3">
        <f t="shared" si="15"/>
        <v>-4610863.3206663132</v>
      </c>
      <c r="AB45" s="3">
        <f t="shared" si="16"/>
        <v>0</v>
      </c>
      <c r="AC45" s="2">
        <f t="shared" si="17"/>
        <v>11.762046875880515</v>
      </c>
    </row>
    <row r="46" spans="1:29" x14ac:dyDescent="0.3">
      <c r="A46" s="1" t="s">
        <v>166</v>
      </c>
      <c r="B46" s="1" t="s">
        <v>166</v>
      </c>
      <c r="C46" s="16">
        <v>6706.5999999999995</v>
      </c>
      <c r="D46" s="6">
        <v>56251314.410000004</v>
      </c>
      <c r="E46" s="7">
        <v>-7397055.2353056595</v>
      </c>
      <c r="F46" s="6">
        <v>48854259.174694344</v>
      </c>
      <c r="G46" s="6">
        <v>28504230.920000002</v>
      </c>
      <c r="H46" s="6">
        <v>1401648.05</v>
      </c>
      <c r="I46" s="6">
        <v>18948380.204694342</v>
      </c>
      <c r="J46" s="6">
        <v>0</v>
      </c>
      <c r="K46" s="14">
        <v>7284.5046930925282</v>
      </c>
      <c r="L46" s="15">
        <v>6723.5</v>
      </c>
      <c r="M46" s="5">
        <v>56391138.670000002</v>
      </c>
      <c r="N46" s="3">
        <v>-7312294.4051864641</v>
      </c>
      <c r="O46" s="5">
        <v>49078844.264813535</v>
      </c>
      <c r="P46" s="5">
        <v>27884138.149999999</v>
      </c>
      <c r="Q46" s="5">
        <v>1487510.87</v>
      </c>
      <c r="R46" s="5">
        <v>19707195.244813535</v>
      </c>
      <c r="S46" s="5">
        <v>0</v>
      </c>
      <c r="T46" s="14">
        <v>7299.5975704340799</v>
      </c>
      <c r="U46" s="4">
        <f t="shared" si="9"/>
        <v>16.900000000000546</v>
      </c>
      <c r="V46" s="3">
        <f t="shared" si="10"/>
        <v>139824.25999999791</v>
      </c>
      <c r="W46" s="3">
        <f t="shared" si="11"/>
        <v>84760.830119195394</v>
      </c>
      <c r="X46" s="3">
        <f t="shared" si="12"/>
        <v>224585.09011919051</v>
      </c>
      <c r="Y46" s="3">
        <f t="shared" si="13"/>
        <v>-620092.77000000328</v>
      </c>
      <c r="Z46" s="3">
        <f t="shared" si="14"/>
        <v>85862.820000000065</v>
      </c>
      <c r="AA46" s="3">
        <f t="shared" si="15"/>
        <v>758815.04011919349</v>
      </c>
      <c r="AB46" s="3">
        <f t="shared" si="16"/>
        <v>0</v>
      </c>
      <c r="AC46" s="2">
        <f t="shared" si="17"/>
        <v>15.092877341551684</v>
      </c>
    </row>
    <row r="47" spans="1:29" x14ac:dyDescent="0.3">
      <c r="A47" s="1" t="s">
        <v>163</v>
      </c>
      <c r="B47" s="1" t="s">
        <v>165</v>
      </c>
      <c r="C47" s="16">
        <v>2471.4</v>
      </c>
      <c r="D47" s="6">
        <v>19604128.879999999</v>
      </c>
      <c r="E47" s="7">
        <v>-2577945.5233428534</v>
      </c>
      <c r="F47" s="6">
        <v>17026183.356657147</v>
      </c>
      <c r="G47" s="6">
        <v>4168074.7</v>
      </c>
      <c r="H47" s="6">
        <v>624624.56000000006</v>
      </c>
      <c r="I47" s="6">
        <v>12233484.096657148</v>
      </c>
      <c r="J47" s="6">
        <v>0</v>
      </c>
      <c r="K47" s="14">
        <v>6889.2867834657063</v>
      </c>
      <c r="L47" s="15">
        <v>2450.9</v>
      </c>
      <c r="M47" s="5">
        <v>19398522.399999999</v>
      </c>
      <c r="N47" s="3">
        <v>-2515425.4757027463</v>
      </c>
      <c r="O47" s="5">
        <v>16883096.924297251</v>
      </c>
      <c r="P47" s="5">
        <v>4045495.71</v>
      </c>
      <c r="Q47" s="5">
        <v>659804.09</v>
      </c>
      <c r="R47" s="5">
        <v>12177797.12429725</v>
      </c>
      <c r="S47" s="5">
        <v>0</v>
      </c>
      <c r="T47" s="14">
        <v>6888.5294888805138</v>
      </c>
      <c r="U47" s="4">
        <f t="shared" si="9"/>
        <v>-20.5</v>
      </c>
      <c r="V47" s="3">
        <f t="shared" si="10"/>
        <v>-205606.48000000045</v>
      </c>
      <c r="W47" s="3">
        <f t="shared" si="11"/>
        <v>62520.047640107106</v>
      </c>
      <c r="X47" s="3">
        <f t="shared" si="12"/>
        <v>-143086.4323598966</v>
      </c>
      <c r="Y47" s="3">
        <f t="shared" si="13"/>
        <v>-122578.99000000022</v>
      </c>
      <c r="Z47" s="3">
        <f t="shared" si="14"/>
        <v>35179.529999999912</v>
      </c>
      <c r="AA47" s="3">
        <f t="shared" si="15"/>
        <v>-55686.972359897569</v>
      </c>
      <c r="AB47" s="3">
        <f t="shared" si="16"/>
        <v>0</v>
      </c>
      <c r="AC47" s="2">
        <f t="shared" si="17"/>
        <v>-0.75729458519253967</v>
      </c>
    </row>
    <row r="48" spans="1:29" x14ac:dyDescent="0.3">
      <c r="A48" s="1" t="s">
        <v>163</v>
      </c>
      <c r="B48" s="1" t="s">
        <v>125</v>
      </c>
      <c r="C48" s="16">
        <v>334.70000000000005</v>
      </c>
      <c r="D48" s="6">
        <v>3608397.74</v>
      </c>
      <c r="E48" s="7">
        <v>-474504.77688725904</v>
      </c>
      <c r="F48" s="6">
        <v>3133892.9631127412</v>
      </c>
      <c r="G48" s="6">
        <v>544206.97</v>
      </c>
      <c r="H48" s="6">
        <v>81320.2</v>
      </c>
      <c r="I48" s="6">
        <v>2508365.7931127409</v>
      </c>
      <c r="J48" s="6">
        <v>0</v>
      </c>
      <c r="K48" s="14">
        <v>9363.2894027867969</v>
      </c>
      <c r="L48" s="15">
        <v>322.10000000000002</v>
      </c>
      <c r="M48" s="5">
        <v>3490700.93</v>
      </c>
      <c r="N48" s="3">
        <v>-452642.62227422383</v>
      </c>
      <c r="O48" s="5">
        <v>3038058.3077257765</v>
      </c>
      <c r="P48" s="5">
        <v>535220.59</v>
      </c>
      <c r="Q48" s="5">
        <v>89773.49</v>
      </c>
      <c r="R48" s="5">
        <v>2413064.2277257764</v>
      </c>
      <c r="S48" s="5">
        <v>0</v>
      </c>
      <c r="T48" s="14">
        <v>9432.0344853330535</v>
      </c>
      <c r="U48" s="4">
        <f t="shared" si="9"/>
        <v>-12.600000000000023</v>
      </c>
      <c r="V48" s="3">
        <f t="shared" si="10"/>
        <v>-117696.81000000006</v>
      </c>
      <c r="W48" s="3">
        <f t="shared" si="11"/>
        <v>21862.154613035207</v>
      </c>
      <c r="X48" s="3">
        <f t="shared" si="12"/>
        <v>-95834.655386964791</v>
      </c>
      <c r="Y48" s="3">
        <f t="shared" si="13"/>
        <v>-8986.3800000000047</v>
      </c>
      <c r="Z48" s="3">
        <f t="shared" si="14"/>
        <v>8453.2900000000081</v>
      </c>
      <c r="AA48" s="3">
        <f t="shared" si="15"/>
        <v>-95301.565386964474</v>
      </c>
      <c r="AB48" s="3">
        <f t="shared" si="16"/>
        <v>0</v>
      </c>
      <c r="AC48" s="2">
        <f t="shared" si="17"/>
        <v>68.745082546256526</v>
      </c>
    </row>
    <row r="49" spans="1:29" x14ac:dyDescent="0.3">
      <c r="A49" s="1" t="s">
        <v>163</v>
      </c>
      <c r="B49" s="1" t="s">
        <v>164</v>
      </c>
      <c r="C49" s="16">
        <v>300.09999999999997</v>
      </c>
      <c r="D49" s="6">
        <v>3350948.9</v>
      </c>
      <c r="E49" s="7">
        <v>-440650.22060320486</v>
      </c>
      <c r="F49" s="6">
        <v>2910298.6793967951</v>
      </c>
      <c r="G49" s="6">
        <v>374424.34</v>
      </c>
      <c r="H49" s="6">
        <v>45993.72</v>
      </c>
      <c r="I49" s="6">
        <v>2489880.6193967951</v>
      </c>
      <c r="J49" s="6">
        <v>0</v>
      </c>
      <c r="K49" s="14">
        <v>9697.7630103192114</v>
      </c>
      <c r="L49" s="15">
        <v>293</v>
      </c>
      <c r="M49" s="5">
        <v>3270055.05</v>
      </c>
      <c r="N49" s="3">
        <v>-424031.25403615372</v>
      </c>
      <c r="O49" s="5">
        <v>2846023.7959638461</v>
      </c>
      <c r="P49" s="5">
        <v>374490.93</v>
      </c>
      <c r="Q49" s="5">
        <v>52787.35</v>
      </c>
      <c r="R49" s="5">
        <v>2418745.5159638459</v>
      </c>
      <c r="S49" s="5">
        <v>0</v>
      </c>
      <c r="T49" s="14">
        <v>9713.3917950984505</v>
      </c>
      <c r="U49" s="4">
        <f t="shared" si="9"/>
        <v>-7.0999999999999659</v>
      </c>
      <c r="V49" s="3">
        <f t="shared" si="10"/>
        <v>-80893.850000000093</v>
      </c>
      <c r="W49" s="3">
        <f t="shared" si="11"/>
        <v>16618.966567051131</v>
      </c>
      <c r="X49" s="3">
        <f t="shared" si="12"/>
        <v>-64274.883432948962</v>
      </c>
      <c r="Y49" s="3">
        <f t="shared" si="13"/>
        <v>66.589999999967404</v>
      </c>
      <c r="Z49" s="3">
        <f t="shared" si="14"/>
        <v>6793.6299999999974</v>
      </c>
      <c r="AA49" s="3">
        <f t="shared" si="15"/>
        <v>-71135.103432949167</v>
      </c>
      <c r="AB49" s="3">
        <f t="shared" si="16"/>
        <v>0</v>
      </c>
      <c r="AC49" s="2">
        <f t="shared" si="17"/>
        <v>15.62878477923914</v>
      </c>
    </row>
    <row r="50" spans="1:29" x14ac:dyDescent="0.3">
      <c r="A50" s="1" t="s">
        <v>163</v>
      </c>
      <c r="B50" s="1" t="s">
        <v>163</v>
      </c>
      <c r="C50" s="16">
        <v>193.9</v>
      </c>
      <c r="D50" s="6">
        <v>2609807.9300000002</v>
      </c>
      <c r="E50" s="7">
        <v>-343190.08567587932</v>
      </c>
      <c r="F50" s="6">
        <v>2266617.8443241208</v>
      </c>
      <c r="G50" s="6">
        <v>377835.42</v>
      </c>
      <c r="H50" s="6">
        <v>41270.74</v>
      </c>
      <c r="I50" s="6">
        <v>1847511.6843241209</v>
      </c>
      <c r="J50" s="6">
        <v>0</v>
      </c>
      <c r="K50" s="14">
        <v>11689.622714410112</v>
      </c>
      <c r="L50" s="15">
        <v>209.6</v>
      </c>
      <c r="M50" s="5">
        <v>2765583.5300000003</v>
      </c>
      <c r="N50" s="3">
        <v>-358615.93595118006</v>
      </c>
      <c r="O50" s="5">
        <v>2406967.5940488204</v>
      </c>
      <c r="P50" s="5">
        <v>365472.29</v>
      </c>
      <c r="Q50" s="5">
        <v>58813.86</v>
      </c>
      <c r="R50" s="5">
        <v>1982681.4440488203</v>
      </c>
      <c r="S50" s="5">
        <v>0</v>
      </c>
      <c r="T50" s="14">
        <v>11483.624017408494</v>
      </c>
      <c r="U50" s="4">
        <f t="shared" si="9"/>
        <v>15.699999999999989</v>
      </c>
      <c r="V50" s="3">
        <f t="shared" si="10"/>
        <v>155775.60000000009</v>
      </c>
      <c r="W50" s="3">
        <f t="shared" si="11"/>
        <v>-15425.850275300734</v>
      </c>
      <c r="X50" s="3">
        <f t="shared" si="12"/>
        <v>140349.74972469965</v>
      </c>
      <c r="Y50" s="3">
        <f t="shared" si="13"/>
        <v>-12363.130000000005</v>
      </c>
      <c r="Z50" s="3">
        <f t="shared" si="14"/>
        <v>17543.120000000003</v>
      </c>
      <c r="AA50" s="3">
        <f t="shared" si="15"/>
        <v>135169.75972469943</v>
      </c>
      <c r="AB50" s="3">
        <f t="shared" si="16"/>
        <v>0</v>
      </c>
      <c r="AC50" s="2">
        <f t="shared" si="17"/>
        <v>-205.99869700161798</v>
      </c>
    </row>
    <row r="51" spans="1:29" x14ac:dyDescent="0.3">
      <c r="A51" s="1" t="s">
        <v>163</v>
      </c>
      <c r="B51" s="1" t="s">
        <v>162</v>
      </c>
      <c r="C51" s="16">
        <v>50</v>
      </c>
      <c r="D51" s="6">
        <v>856840.99</v>
      </c>
      <c r="E51" s="7">
        <v>-112674.70275818543</v>
      </c>
      <c r="F51" s="6">
        <v>744166.28724181454</v>
      </c>
      <c r="G51" s="6">
        <v>230796.09</v>
      </c>
      <c r="H51" s="6">
        <v>31835.77</v>
      </c>
      <c r="I51" s="6">
        <v>481534.42724181456</v>
      </c>
      <c r="J51" s="6">
        <v>0</v>
      </c>
      <c r="K51" s="14">
        <v>14883.325744836291</v>
      </c>
      <c r="L51" s="15">
        <v>50</v>
      </c>
      <c r="M51" s="5">
        <v>843848.45000000007</v>
      </c>
      <c r="N51" s="3">
        <v>-109422.65833413557</v>
      </c>
      <c r="O51" s="5">
        <v>734425.79166586453</v>
      </c>
      <c r="P51" s="5">
        <v>227223.94</v>
      </c>
      <c r="Q51" s="5">
        <v>35962.67</v>
      </c>
      <c r="R51" s="5">
        <v>471239.18166586454</v>
      </c>
      <c r="S51" s="5">
        <v>0</v>
      </c>
      <c r="T51" s="14">
        <v>14688.515833317291</v>
      </c>
      <c r="U51" s="4">
        <f t="shared" si="9"/>
        <v>0</v>
      </c>
      <c r="V51" s="3">
        <f t="shared" si="10"/>
        <v>-12992.539999999921</v>
      </c>
      <c r="W51" s="3">
        <f t="shared" si="11"/>
        <v>3252.0444240498618</v>
      </c>
      <c r="X51" s="3">
        <f t="shared" si="12"/>
        <v>-9740.4955759500153</v>
      </c>
      <c r="Y51" s="3">
        <f t="shared" si="13"/>
        <v>-3572.1499999999942</v>
      </c>
      <c r="Z51" s="3">
        <f t="shared" si="14"/>
        <v>4126.8999999999978</v>
      </c>
      <c r="AA51" s="3">
        <f t="shared" si="15"/>
        <v>-10295.245575950015</v>
      </c>
      <c r="AB51" s="3">
        <f t="shared" si="16"/>
        <v>0</v>
      </c>
      <c r="AC51" s="2">
        <f t="shared" si="17"/>
        <v>-194.8099115189998</v>
      </c>
    </row>
    <row r="52" spans="1:29" x14ac:dyDescent="0.3">
      <c r="A52" s="1" t="s">
        <v>147</v>
      </c>
      <c r="B52" s="1" t="s">
        <v>161</v>
      </c>
      <c r="C52" s="16">
        <v>535.9</v>
      </c>
      <c r="D52" s="6">
        <v>4894095.18</v>
      </c>
      <c r="E52" s="7">
        <v>-643574.15916431358</v>
      </c>
      <c r="F52" s="6">
        <v>4250521.0208356865</v>
      </c>
      <c r="G52" s="6">
        <v>578814</v>
      </c>
      <c r="H52" s="6">
        <v>60137.88</v>
      </c>
      <c r="I52" s="6">
        <v>3611569.1408356866</v>
      </c>
      <c r="J52" s="6">
        <v>0</v>
      </c>
      <c r="K52" s="14">
        <v>7931.556299376165</v>
      </c>
      <c r="L52" s="15">
        <v>532.5</v>
      </c>
      <c r="M52" s="5">
        <v>4855549.51</v>
      </c>
      <c r="N52" s="3">
        <v>-629623.87980591692</v>
      </c>
      <c r="O52" s="5">
        <v>4225925.6301940829</v>
      </c>
      <c r="P52" s="5">
        <v>583514.42000000004</v>
      </c>
      <c r="Q52" s="5">
        <v>64439.72</v>
      </c>
      <c r="R52" s="5">
        <v>3577971.4901940827</v>
      </c>
      <c r="S52" s="5">
        <v>0</v>
      </c>
      <c r="T52" s="14">
        <v>7936.0105731344283</v>
      </c>
      <c r="U52" s="4">
        <f t="shared" si="9"/>
        <v>-3.3999999999999773</v>
      </c>
      <c r="V52" s="3">
        <f t="shared" si="10"/>
        <v>-38545.669999999925</v>
      </c>
      <c r="W52" s="3">
        <f t="shared" si="11"/>
        <v>13950.279358396656</v>
      </c>
      <c r="X52" s="3">
        <f t="shared" si="12"/>
        <v>-24595.390641603619</v>
      </c>
      <c r="Y52" s="3">
        <f t="shared" si="13"/>
        <v>4700.4200000000419</v>
      </c>
      <c r="Z52" s="3">
        <f t="shared" si="14"/>
        <v>4301.8400000000038</v>
      </c>
      <c r="AA52" s="3">
        <f t="shared" si="15"/>
        <v>-33597.650641603861</v>
      </c>
      <c r="AB52" s="3">
        <f t="shared" si="16"/>
        <v>0</v>
      </c>
      <c r="AC52" s="2">
        <f t="shared" si="17"/>
        <v>4.4542737582632981</v>
      </c>
    </row>
    <row r="53" spans="1:29" x14ac:dyDescent="0.3">
      <c r="A53" s="1" t="s">
        <v>147</v>
      </c>
      <c r="B53" s="1" t="s">
        <v>160</v>
      </c>
      <c r="C53" s="16">
        <v>10998</v>
      </c>
      <c r="D53" s="6">
        <v>90065034.670000002</v>
      </c>
      <c r="E53" s="7">
        <v>-11843563.891998114</v>
      </c>
      <c r="F53" s="6">
        <v>78221470.77800189</v>
      </c>
      <c r="G53" s="6">
        <v>10042393.4</v>
      </c>
      <c r="H53" s="6">
        <v>1021325.03</v>
      </c>
      <c r="I53" s="6">
        <v>67157752.348001882</v>
      </c>
      <c r="J53" s="6">
        <v>0</v>
      </c>
      <c r="K53" s="14">
        <v>7112.3359499910794</v>
      </c>
      <c r="L53" s="15">
        <v>11148.2</v>
      </c>
      <c r="M53" s="5">
        <v>91259679.049999997</v>
      </c>
      <c r="N53" s="3">
        <v>-11833732.325242784</v>
      </c>
      <c r="O53" s="5">
        <v>79425946.724757209</v>
      </c>
      <c r="P53" s="5">
        <v>9796959.6600000001</v>
      </c>
      <c r="Q53" s="5">
        <v>1047571.95</v>
      </c>
      <c r="R53" s="5">
        <v>68581415.11475721</v>
      </c>
      <c r="S53" s="5">
        <v>0</v>
      </c>
      <c r="T53" s="14">
        <v>7124.5534458259808</v>
      </c>
      <c r="U53" s="4">
        <f t="shared" si="9"/>
        <v>150.20000000000073</v>
      </c>
      <c r="V53" s="3">
        <f t="shared" si="10"/>
        <v>1194644.3799999952</v>
      </c>
      <c r="W53" s="3">
        <f t="shared" si="11"/>
        <v>9831.5667553301901</v>
      </c>
      <c r="X53" s="3">
        <f t="shared" si="12"/>
        <v>1204475.9467553198</v>
      </c>
      <c r="Y53" s="3">
        <f t="shared" si="13"/>
        <v>-245433.74000000022</v>
      </c>
      <c r="Z53" s="3">
        <f t="shared" si="14"/>
        <v>26246.919999999925</v>
      </c>
      <c r="AA53" s="3">
        <f t="shared" si="15"/>
        <v>1423662.7667553276</v>
      </c>
      <c r="AB53" s="3">
        <f t="shared" si="16"/>
        <v>0</v>
      </c>
      <c r="AC53" s="2">
        <f t="shared" si="17"/>
        <v>12.217495834901456</v>
      </c>
    </row>
    <row r="54" spans="1:29" x14ac:dyDescent="0.3">
      <c r="A54" s="1" t="s">
        <v>147</v>
      </c>
      <c r="B54" s="1" t="s">
        <v>159</v>
      </c>
      <c r="C54" s="16">
        <v>8748.1999999999989</v>
      </c>
      <c r="D54" s="6">
        <v>67089486.329999998</v>
      </c>
      <c r="E54" s="7">
        <v>-8822276.266722599</v>
      </c>
      <c r="F54" s="6">
        <v>58267210.063277401</v>
      </c>
      <c r="G54" s="6">
        <v>6752548.4299999997</v>
      </c>
      <c r="H54" s="6">
        <v>568537.26</v>
      </c>
      <c r="I54" s="6">
        <v>50946124.373277403</v>
      </c>
      <c r="J54" s="6">
        <v>0</v>
      </c>
      <c r="K54" s="14">
        <v>6660.4798773779075</v>
      </c>
      <c r="L54" s="15">
        <v>8693.4</v>
      </c>
      <c r="M54" s="5">
        <v>66594759.593999997</v>
      </c>
      <c r="N54" s="3">
        <v>-8635407.9644255526</v>
      </c>
      <c r="O54" s="5">
        <v>57959351.629574448</v>
      </c>
      <c r="P54" s="5">
        <v>7061449.2699999996</v>
      </c>
      <c r="Q54" s="5">
        <v>579154.39</v>
      </c>
      <c r="R54" s="5">
        <v>50318747.969574451</v>
      </c>
      <c r="S54" s="5">
        <v>0</v>
      </c>
      <c r="T54" s="14">
        <v>6667.0522039218777</v>
      </c>
      <c r="U54" s="4">
        <f t="shared" si="9"/>
        <v>-54.799999999999272</v>
      </c>
      <c r="V54" s="3">
        <f t="shared" si="10"/>
        <v>-494726.73600000143</v>
      </c>
      <c r="W54" s="3">
        <f t="shared" si="11"/>
        <v>186868.30229704641</v>
      </c>
      <c r="X54" s="3">
        <f t="shared" si="12"/>
        <v>-307858.43370295316</v>
      </c>
      <c r="Y54" s="3">
        <f t="shared" si="13"/>
        <v>308900.83999999985</v>
      </c>
      <c r="Z54" s="3">
        <f t="shared" si="14"/>
        <v>10617.130000000005</v>
      </c>
      <c r="AA54" s="3">
        <f t="shared" si="15"/>
        <v>-627376.40370295197</v>
      </c>
      <c r="AB54" s="3">
        <f t="shared" si="16"/>
        <v>0</v>
      </c>
      <c r="AC54" s="2">
        <f t="shared" si="17"/>
        <v>6.5723265439701208</v>
      </c>
    </row>
    <row r="55" spans="1:29" x14ac:dyDescent="0.3">
      <c r="A55" s="1" t="s">
        <v>147</v>
      </c>
      <c r="B55" s="1" t="s">
        <v>158</v>
      </c>
      <c r="C55" s="16">
        <v>7783.2000000000007</v>
      </c>
      <c r="D55" s="6">
        <v>59691773.592000008</v>
      </c>
      <c r="E55" s="7">
        <v>-7849476.0697518736</v>
      </c>
      <c r="F55" s="6">
        <v>51842297.522248134</v>
      </c>
      <c r="G55" s="6">
        <v>2646161.14</v>
      </c>
      <c r="H55" s="6">
        <v>250626</v>
      </c>
      <c r="I55" s="6">
        <v>48945510.382248133</v>
      </c>
      <c r="J55" s="6">
        <v>0</v>
      </c>
      <c r="K55" s="14">
        <v>6660.7947273933769</v>
      </c>
      <c r="L55" s="15">
        <v>7639.2</v>
      </c>
      <c r="M55" s="5">
        <v>58520167.991999999</v>
      </c>
      <c r="N55" s="3">
        <v>-7588367.7310124012</v>
      </c>
      <c r="O55" s="5">
        <v>50931800.260987595</v>
      </c>
      <c r="P55" s="5">
        <v>2611747.92</v>
      </c>
      <c r="Q55" s="5">
        <v>266944.33</v>
      </c>
      <c r="R55" s="5">
        <v>48053108.010987595</v>
      </c>
      <c r="S55" s="5">
        <v>0</v>
      </c>
      <c r="T55" s="14">
        <v>6667.1641351172366</v>
      </c>
      <c r="U55" s="4">
        <f t="shared" si="9"/>
        <v>-144.00000000000091</v>
      </c>
      <c r="V55" s="3">
        <f t="shared" si="10"/>
        <v>-1171605.6000000089</v>
      </c>
      <c r="W55" s="3">
        <f t="shared" si="11"/>
        <v>261108.33873947244</v>
      </c>
      <c r="X55" s="3">
        <f t="shared" si="12"/>
        <v>-910497.26126053929</v>
      </c>
      <c r="Y55" s="3">
        <f t="shared" si="13"/>
        <v>-34413.220000000205</v>
      </c>
      <c r="Z55" s="3">
        <f t="shared" si="14"/>
        <v>16318.330000000016</v>
      </c>
      <c r="AA55" s="3">
        <f t="shared" si="15"/>
        <v>-892402.3712605387</v>
      </c>
      <c r="AB55" s="3">
        <f t="shared" si="16"/>
        <v>0</v>
      </c>
      <c r="AC55" s="2">
        <f t="shared" si="17"/>
        <v>6.3694077238596947</v>
      </c>
    </row>
    <row r="56" spans="1:29" x14ac:dyDescent="0.3">
      <c r="A56" s="1" t="s">
        <v>147</v>
      </c>
      <c r="B56" s="1" t="s">
        <v>157</v>
      </c>
      <c r="C56" s="16">
        <v>30367.799999999996</v>
      </c>
      <c r="D56" s="6">
        <v>240665685.97999999</v>
      </c>
      <c r="E56" s="7">
        <v>-31647569.325425591</v>
      </c>
      <c r="F56" s="6">
        <v>209018116.65457439</v>
      </c>
      <c r="G56" s="6">
        <v>56564182.030000001</v>
      </c>
      <c r="H56" s="6">
        <v>5767689.54</v>
      </c>
      <c r="I56" s="6">
        <v>146686245.0845744</v>
      </c>
      <c r="J56" s="6">
        <v>0</v>
      </c>
      <c r="K56" s="14">
        <v>6882.8863682773999</v>
      </c>
      <c r="L56" s="15">
        <v>30135.100000000002</v>
      </c>
      <c r="M56" s="5">
        <v>239987034.78</v>
      </c>
      <c r="N56" s="3">
        <v>-31119354.798073336</v>
      </c>
      <c r="O56" s="5">
        <v>208867679.98192668</v>
      </c>
      <c r="P56" s="5">
        <v>55836067.93</v>
      </c>
      <c r="Q56" s="5">
        <v>5876995.5899999999</v>
      </c>
      <c r="R56" s="5">
        <v>147154616.46192667</v>
      </c>
      <c r="S56" s="5">
        <v>0</v>
      </c>
      <c r="T56" s="14">
        <v>6931.0432015134065</v>
      </c>
      <c r="U56" s="4">
        <f t="shared" si="9"/>
        <v>-232.69999999999345</v>
      </c>
      <c r="V56" s="3">
        <f t="shared" si="10"/>
        <v>-678651.19999998808</v>
      </c>
      <c r="W56" s="3">
        <f t="shared" si="11"/>
        <v>528214.52735225484</v>
      </c>
      <c r="X56" s="3">
        <f t="shared" si="12"/>
        <v>-150436.67264771461</v>
      </c>
      <c r="Y56" s="3">
        <f t="shared" si="13"/>
        <v>-728114.10000000149</v>
      </c>
      <c r="Z56" s="3">
        <f t="shared" si="14"/>
        <v>109306.04999999981</v>
      </c>
      <c r="AA56" s="3">
        <f t="shared" si="15"/>
        <v>468371.3773522675</v>
      </c>
      <c r="AB56" s="3">
        <f t="shared" si="16"/>
        <v>0</v>
      </c>
      <c r="AC56" s="2">
        <f t="shared" si="17"/>
        <v>48.156833236006605</v>
      </c>
    </row>
    <row r="57" spans="1:29" x14ac:dyDescent="0.3">
      <c r="A57" s="1" t="s">
        <v>147</v>
      </c>
      <c r="B57" s="1" t="s">
        <v>156</v>
      </c>
      <c r="C57" s="16">
        <v>4852.6000000000004</v>
      </c>
      <c r="D57" s="6">
        <v>37216093.706000008</v>
      </c>
      <c r="E57" s="7">
        <v>-4893921.2118509021</v>
      </c>
      <c r="F57" s="6">
        <v>32322172.494149104</v>
      </c>
      <c r="G57" s="6">
        <v>9916901.7699999996</v>
      </c>
      <c r="H57" s="6">
        <v>1000862.23</v>
      </c>
      <c r="I57" s="6">
        <v>21404408.494149104</v>
      </c>
      <c r="J57" s="6">
        <v>0</v>
      </c>
      <c r="K57" s="14">
        <v>6660.7947273933769</v>
      </c>
      <c r="L57" s="15">
        <v>4877.2</v>
      </c>
      <c r="M57" s="5">
        <v>37361839.372000001</v>
      </c>
      <c r="N57" s="3">
        <v>-4844746.4522062112</v>
      </c>
      <c r="O57" s="5">
        <v>32517092.919793792</v>
      </c>
      <c r="P57" s="5">
        <v>9840662.7300000004</v>
      </c>
      <c r="Q57" s="5">
        <v>1031463.8</v>
      </c>
      <c r="R57" s="5">
        <v>21644966.389793791</v>
      </c>
      <c r="S57" s="5">
        <v>0</v>
      </c>
      <c r="T57" s="14">
        <v>6667.1641351172384</v>
      </c>
      <c r="U57" s="4">
        <f t="shared" si="9"/>
        <v>24.599999999999454</v>
      </c>
      <c r="V57" s="3">
        <f t="shared" si="10"/>
        <v>145745.66599999368</v>
      </c>
      <c r="W57" s="3">
        <f t="shared" si="11"/>
        <v>49174.759644690901</v>
      </c>
      <c r="X57" s="3">
        <f t="shared" si="12"/>
        <v>194920.42564468831</v>
      </c>
      <c r="Y57" s="3">
        <f t="shared" si="13"/>
        <v>-76239.039999999106</v>
      </c>
      <c r="Z57" s="3">
        <f t="shared" si="14"/>
        <v>30601.570000000065</v>
      </c>
      <c r="AA57" s="3">
        <f t="shared" si="15"/>
        <v>240557.89564468712</v>
      </c>
      <c r="AB57" s="3">
        <f t="shared" si="16"/>
        <v>0</v>
      </c>
      <c r="AC57" s="2">
        <f t="shared" si="17"/>
        <v>6.3694077238615137</v>
      </c>
    </row>
    <row r="58" spans="1:29" x14ac:dyDescent="0.3">
      <c r="A58" s="1" t="s">
        <v>147</v>
      </c>
      <c r="B58" s="1" t="s">
        <v>155</v>
      </c>
      <c r="C58" s="16">
        <v>1434.5</v>
      </c>
      <c r="D58" s="6">
        <v>11730630.73</v>
      </c>
      <c r="E58" s="7">
        <v>-1542579.4821846536</v>
      </c>
      <c r="F58" s="6">
        <v>10188051.247815346</v>
      </c>
      <c r="G58" s="6">
        <v>2548723.2799999998</v>
      </c>
      <c r="H58" s="6">
        <v>251809.5</v>
      </c>
      <c r="I58" s="6">
        <v>7387518.467815347</v>
      </c>
      <c r="J58" s="6">
        <v>0</v>
      </c>
      <c r="K58" s="14">
        <v>7102.1619015791885</v>
      </c>
      <c r="L58" s="15">
        <v>1430.8</v>
      </c>
      <c r="M58" s="5">
        <v>11693925.59</v>
      </c>
      <c r="N58" s="3">
        <v>-1516362.8308132517</v>
      </c>
      <c r="O58" s="5">
        <v>10177562.759186748</v>
      </c>
      <c r="P58" s="5">
        <v>2491848.5299999998</v>
      </c>
      <c r="Q58" s="5">
        <v>263255.02</v>
      </c>
      <c r="R58" s="5">
        <v>7422459.2091867495</v>
      </c>
      <c r="S58" s="5">
        <v>0</v>
      </c>
      <c r="T58" s="14">
        <v>7113.1973435747477</v>
      </c>
      <c r="U58" s="4">
        <f t="shared" si="9"/>
        <v>-3.7000000000000455</v>
      </c>
      <c r="V58" s="3">
        <f t="shared" si="10"/>
        <v>-36705.140000000596</v>
      </c>
      <c r="W58" s="3">
        <f t="shared" si="11"/>
        <v>26216.651371401967</v>
      </c>
      <c r="X58" s="3">
        <f t="shared" si="12"/>
        <v>-10488.48862859793</v>
      </c>
      <c r="Y58" s="3">
        <f t="shared" si="13"/>
        <v>-56874.75</v>
      </c>
      <c r="Z58" s="3">
        <f t="shared" si="14"/>
        <v>11445.520000000019</v>
      </c>
      <c r="AA58" s="3">
        <f t="shared" si="15"/>
        <v>34940.741371402517</v>
      </c>
      <c r="AB58" s="3">
        <f t="shared" si="16"/>
        <v>0</v>
      </c>
      <c r="AC58" s="2">
        <f t="shared" si="17"/>
        <v>11.035441995559268</v>
      </c>
    </row>
    <row r="59" spans="1:29" x14ac:dyDescent="0.3">
      <c r="A59" s="1" t="s">
        <v>147</v>
      </c>
      <c r="B59" s="1" t="s">
        <v>154</v>
      </c>
      <c r="C59" s="16">
        <v>23703.399999999998</v>
      </c>
      <c r="D59" s="6">
        <v>181701220.56900001</v>
      </c>
      <c r="E59" s="7">
        <v>-23893734.377030171</v>
      </c>
      <c r="F59" s="6">
        <v>157807486.19196984</v>
      </c>
      <c r="G59" s="6">
        <v>35202749.420000002</v>
      </c>
      <c r="H59" s="6">
        <v>3578215.26</v>
      </c>
      <c r="I59" s="6">
        <v>119026521.51196983</v>
      </c>
      <c r="J59" s="6">
        <v>0</v>
      </c>
      <c r="K59" s="14">
        <v>6657.5886240779746</v>
      </c>
      <c r="L59" s="15">
        <v>23306.399999999998</v>
      </c>
      <c r="M59" s="5">
        <v>178429342.34399998</v>
      </c>
      <c r="N59" s="3">
        <v>-23137108.285370454</v>
      </c>
      <c r="O59" s="5">
        <v>155292234.05862951</v>
      </c>
      <c r="P59" s="5">
        <v>35981712.93</v>
      </c>
      <c r="Q59" s="5">
        <v>3683387.91</v>
      </c>
      <c r="R59" s="5">
        <v>115627133.21862951</v>
      </c>
      <c r="S59" s="5">
        <v>0</v>
      </c>
      <c r="T59" s="14">
        <v>6663.0725491122412</v>
      </c>
      <c r="U59" s="4">
        <f t="shared" si="9"/>
        <v>-397</v>
      </c>
      <c r="V59" s="3">
        <f t="shared" si="10"/>
        <v>-3271878.2250000238</v>
      </c>
      <c r="W59" s="3">
        <f t="shared" si="11"/>
        <v>756626.09165971726</v>
      </c>
      <c r="X59" s="3">
        <f t="shared" si="12"/>
        <v>-2515252.1333403289</v>
      </c>
      <c r="Y59" s="3">
        <f t="shared" si="13"/>
        <v>778963.50999999791</v>
      </c>
      <c r="Z59" s="3">
        <f t="shared" si="14"/>
        <v>105172.65000000037</v>
      </c>
      <c r="AA59" s="3">
        <f t="shared" si="15"/>
        <v>-3399388.2933403254</v>
      </c>
      <c r="AB59" s="3">
        <f t="shared" si="16"/>
        <v>0</v>
      </c>
      <c r="AC59" s="2">
        <f t="shared" si="17"/>
        <v>5.4839250342665764</v>
      </c>
    </row>
    <row r="60" spans="1:29" x14ac:dyDescent="0.3">
      <c r="A60" s="1" t="s">
        <v>147</v>
      </c>
      <c r="B60" s="1" t="s">
        <v>153</v>
      </c>
      <c r="C60" s="16">
        <v>931.30000000000007</v>
      </c>
      <c r="D60" s="6">
        <v>8092132.0200000005</v>
      </c>
      <c r="E60" s="7">
        <v>-1064116.4237876793</v>
      </c>
      <c r="F60" s="6">
        <v>7028015.596212321</v>
      </c>
      <c r="G60" s="6">
        <v>746536.18</v>
      </c>
      <c r="H60" s="6">
        <v>73104.570000000007</v>
      </c>
      <c r="I60" s="6">
        <v>6208374.846212321</v>
      </c>
      <c r="J60" s="6">
        <v>0</v>
      </c>
      <c r="K60" s="14">
        <v>7546.4572062840334</v>
      </c>
      <c r="L60" s="15">
        <v>1004.6</v>
      </c>
      <c r="M60" s="5">
        <v>8638154.2799999993</v>
      </c>
      <c r="N60" s="3">
        <v>-1120117.9600649746</v>
      </c>
      <c r="O60" s="5">
        <v>7518036.3199350247</v>
      </c>
      <c r="P60" s="5">
        <v>765077.4</v>
      </c>
      <c r="Q60" s="5">
        <v>80216.800000000003</v>
      </c>
      <c r="R60" s="5">
        <v>6672742.1199350245</v>
      </c>
      <c r="S60" s="5">
        <v>0</v>
      </c>
      <c r="T60" s="14">
        <v>7483.6117060870247</v>
      </c>
      <c r="U60" s="4">
        <f t="shared" si="9"/>
        <v>73.299999999999955</v>
      </c>
      <c r="V60" s="3">
        <f t="shared" si="10"/>
        <v>546022.25999999885</v>
      </c>
      <c r="W60" s="3">
        <f t="shared" si="11"/>
        <v>-56001.536277295323</v>
      </c>
      <c r="X60" s="3">
        <f t="shared" si="12"/>
        <v>490020.72372270375</v>
      </c>
      <c r="Y60" s="3">
        <f t="shared" si="13"/>
        <v>18541.219999999972</v>
      </c>
      <c r="Z60" s="3">
        <f t="shared" si="14"/>
        <v>7112.2299999999959</v>
      </c>
      <c r="AA60" s="3">
        <f t="shared" si="15"/>
        <v>464367.27372270357</v>
      </c>
      <c r="AB60" s="3">
        <f t="shared" si="16"/>
        <v>0</v>
      </c>
      <c r="AC60" s="2">
        <f t="shared" si="17"/>
        <v>-62.845500197008732</v>
      </c>
    </row>
    <row r="61" spans="1:29" x14ac:dyDescent="0.3">
      <c r="A61" s="1" t="s">
        <v>147</v>
      </c>
      <c r="B61" s="1" t="s">
        <v>152</v>
      </c>
      <c r="C61" s="16">
        <v>617.70000000000005</v>
      </c>
      <c r="D61" s="6">
        <v>5476338.0700000003</v>
      </c>
      <c r="E61" s="7">
        <v>-720139.1756953469</v>
      </c>
      <c r="F61" s="6">
        <v>4756198.8943046536</v>
      </c>
      <c r="G61" s="6">
        <v>815556.07</v>
      </c>
      <c r="H61" s="6">
        <v>82503.009999999995</v>
      </c>
      <c r="I61" s="6">
        <v>3858139.814304654</v>
      </c>
      <c r="J61" s="6">
        <v>0</v>
      </c>
      <c r="K61" s="14">
        <v>7699.852508183023</v>
      </c>
      <c r="L61" s="15">
        <v>619.20000000000005</v>
      </c>
      <c r="M61" s="5">
        <v>5477355.3200000003</v>
      </c>
      <c r="N61" s="3">
        <v>-710254.05065923836</v>
      </c>
      <c r="O61" s="5">
        <v>4767101.2693407619</v>
      </c>
      <c r="P61" s="5">
        <v>812655.04</v>
      </c>
      <c r="Q61" s="5">
        <v>88958.77</v>
      </c>
      <c r="R61" s="5">
        <v>3865487.4593407619</v>
      </c>
      <c r="S61" s="5">
        <v>0</v>
      </c>
      <c r="T61" s="14">
        <v>7698.8069595296538</v>
      </c>
      <c r="U61" s="4">
        <f t="shared" si="9"/>
        <v>1.5</v>
      </c>
      <c r="V61" s="3">
        <f t="shared" si="10"/>
        <v>1017.25</v>
      </c>
      <c r="W61" s="3">
        <f t="shared" si="11"/>
        <v>9885.1250361085404</v>
      </c>
      <c r="X61" s="3">
        <f t="shared" si="12"/>
        <v>10902.375036108308</v>
      </c>
      <c r="Y61" s="3">
        <f t="shared" si="13"/>
        <v>-2901.0299999999115</v>
      </c>
      <c r="Z61" s="3">
        <f t="shared" si="14"/>
        <v>6455.7600000000093</v>
      </c>
      <c r="AA61" s="3">
        <f t="shared" si="15"/>
        <v>7347.6450361078605</v>
      </c>
      <c r="AB61" s="3">
        <f t="shared" si="16"/>
        <v>0</v>
      </c>
      <c r="AC61" s="2">
        <f t="shared" si="17"/>
        <v>-1.0455486533692238</v>
      </c>
    </row>
    <row r="62" spans="1:29" x14ac:dyDescent="0.3">
      <c r="A62" s="1" t="s">
        <v>147</v>
      </c>
      <c r="B62" s="1" t="s">
        <v>151</v>
      </c>
      <c r="C62" s="16">
        <v>231</v>
      </c>
      <c r="D62" s="6">
        <v>2960311.35</v>
      </c>
      <c r="E62" s="7">
        <v>-389281.33145559795</v>
      </c>
      <c r="F62" s="6">
        <v>2571030.018544402</v>
      </c>
      <c r="G62" s="6">
        <v>280286.65000000002</v>
      </c>
      <c r="H62" s="6">
        <v>32695.82</v>
      </c>
      <c r="I62" s="6">
        <v>2258047.5485444022</v>
      </c>
      <c r="J62" s="6">
        <v>0</v>
      </c>
      <c r="K62" s="14">
        <v>11130.000080278796</v>
      </c>
      <c r="L62" s="15">
        <v>239</v>
      </c>
      <c r="M62" s="5">
        <v>3012973.71</v>
      </c>
      <c r="N62" s="3">
        <v>-390695.26387002645</v>
      </c>
      <c r="O62" s="5">
        <v>2622278.4461299735</v>
      </c>
      <c r="P62" s="5">
        <v>318732.32</v>
      </c>
      <c r="Q62" s="5">
        <v>29408.9</v>
      </c>
      <c r="R62" s="5">
        <v>2274137.2261299738</v>
      </c>
      <c r="S62" s="5">
        <v>0</v>
      </c>
      <c r="T62" s="14">
        <v>10971.876343640057</v>
      </c>
      <c r="U62" s="4">
        <f t="shared" si="9"/>
        <v>8</v>
      </c>
      <c r="V62" s="3">
        <f t="shared" si="10"/>
        <v>52662.35999999987</v>
      </c>
      <c r="W62" s="3">
        <f t="shared" si="11"/>
        <v>-1413.9324144285056</v>
      </c>
      <c r="X62" s="3">
        <f t="shared" si="12"/>
        <v>51248.427585571539</v>
      </c>
      <c r="Y62" s="3">
        <f t="shared" si="13"/>
        <v>38445.669999999984</v>
      </c>
      <c r="Z62" s="3">
        <f t="shared" si="14"/>
        <v>-3286.9199999999983</v>
      </c>
      <c r="AA62" s="3">
        <f t="shared" si="15"/>
        <v>16089.677585571539</v>
      </c>
      <c r="AB62" s="3">
        <f t="shared" si="16"/>
        <v>0</v>
      </c>
      <c r="AC62" s="2">
        <f t="shared" si="17"/>
        <v>-158.1237366387395</v>
      </c>
    </row>
    <row r="63" spans="1:29" x14ac:dyDescent="0.3">
      <c r="A63" s="1" t="s">
        <v>147</v>
      </c>
      <c r="B63" s="1" t="s">
        <v>150</v>
      </c>
      <c r="C63" s="16">
        <v>5987.8</v>
      </c>
      <c r="D63" s="6">
        <v>45922294.418000005</v>
      </c>
      <c r="E63" s="7">
        <v>-6038787.7493139412</v>
      </c>
      <c r="F63" s="6">
        <v>39883506.668686062</v>
      </c>
      <c r="G63" s="6">
        <v>10056960.949999999</v>
      </c>
      <c r="H63" s="6">
        <v>1075385.49</v>
      </c>
      <c r="I63" s="6">
        <v>28751160.228686064</v>
      </c>
      <c r="J63" s="6">
        <v>0</v>
      </c>
      <c r="K63" s="14">
        <v>6660.7947273933769</v>
      </c>
      <c r="L63" s="15">
        <v>5853.5</v>
      </c>
      <c r="M63" s="5">
        <v>44840795.285000004</v>
      </c>
      <c r="N63" s="3">
        <v>-5814550.0200912524</v>
      </c>
      <c r="O63" s="5">
        <v>39026245.264908753</v>
      </c>
      <c r="P63" s="5">
        <v>9914154.7100000009</v>
      </c>
      <c r="Q63" s="5">
        <v>857161.41</v>
      </c>
      <c r="R63" s="5">
        <v>28254929.144908752</v>
      </c>
      <c r="S63" s="5">
        <v>0</v>
      </c>
      <c r="T63" s="14">
        <v>6667.1641351172384</v>
      </c>
      <c r="U63" s="4">
        <f t="shared" si="9"/>
        <v>-134.30000000000018</v>
      </c>
      <c r="V63" s="3">
        <f t="shared" si="10"/>
        <v>-1081499.1330000013</v>
      </c>
      <c r="W63" s="3">
        <f t="shared" si="11"/>
        <v>224237.72922268882</v>
      </c>
      <c r="X63" s="3">
        <f t="shared" si="12"/>
        <v>-857261.40377730876</v>
      </c>
      <c r="Y63" s="3">
        <f t="shared" si="13"/>
        <v>-142806.23999999836</v>
      </c>
      <c r="Z63" s="3">
        <f t="shared" si="14"/>
        <v>-218224.07999999996</v>
      </c>
      <c r="AA63" s="3">
        <f t="shared" si="15"/>
        <v>-496231.08377731219</v>
      </c>
      <c r="AB63" s="3">
        <f t="shared" si="16"/>
        <v>0</v>
      </c>
      <c r="AC63" s="2">
        <f t="shared" si="17"/>
        <v>6.3694077238615137</v>
      </c>
    </row>
    <row r="64" spans="1:29" x14ac:dyDescent="0.3">
      <c r="A64" s="1" t="s">
        <v>147</v>
      </c>
      <c r="B64" s="1" t="s">
        <v>149</v>
      </c>
      <c r="C64" s="16">
        <v>18445.7</v>
      </c>
      <c r="D64" s="6">
        <v>141272791.53999999</v>
      </c>
      <c r="E64" s="7">
        <v>-18577390.648162846</v>
      </c>
      <c r="F64" s="6">
        <v>122695400.89183715</v>
      </c>
      <c r="G64" s="6">
        <v>16666915.550000001</v>
      </c>
      <c r="H64" s="6">
        <v>879797.95</v>
      </c>
      <c r="I64" s="6">
        <v>105148687.39183715</v>
      </c>
      <c r="J64" s="6">
        <v>0</v>
      </c>
      <c r="K64" s="14">
        <v>6651.707492360666</v>
      </c>
      <c r="L64" s="15">
        <v>20222.5</v>
      </c>
      <c r="M64" s="5">
        <v>155410935.84999999</v>
      </c>
      <c r="N64" s="3">
        <v>-20152288.879481629</v>
      </c>
      <c r="O64" s="5">
        <v>135258646.97051835</v>
      </c>
      <c r="P64" s="5">
        <v>16869973.010000002</v>
      </c>
      <c r="Q64" s="5">
        <v>1324344.69</v>
      </c>
      <c r="R64" s="5">
        <v>117064329.27051835</v>
      </c>
      <c r="S64" s="5">
        <v>0</v>
      </c>
      <c r="T64" s="14">
        <v>6688.5225353204769</v>
      </c>
      <c r="U64" s="4">
        <f t="shared" si="9"/>
        <v>1776.7999999999993</v>
      </c>
      <c r="V64" s="3">
        <f t="shared" si="10"/>
        <v>14138144.310000002</v>
      </c>
      <c r="W64" s="3">
        <f t="shared" si="11"/>
        <v>-1574898.231318783</v>
      </c>
      <c r="X64" s="3">
        <f t="shared" si="12"/>
        <v>12563246.078681201</v>
      </c>
      <c r="Y64" s="3">
        <f t="shared" si="13"/>
        <v>203057.46000000089</v>
      </c>
      <c r="Z64" s="3">
        <f t="shared" si="14"/>
        <v>444546.74</v>
      </c>
      <c r="AA64" s="3">
        <f t="shared" si="15"/>
        <v>11915641.878681198</v>
      </c>
      <c r="AB64" s="3">
        <f t="shared" si="16"/>
        <v>0</v>
      </c>
      <c r="AC64" s="2">
        <f t="shared" si="17"/>
        <v>36.815042959810853</v>
      </c>
    </row>
    <row r="65" spans="1:29" x14ac:dyDescent="0.3">
      <c r="A65" s="1" t="s">
        <v>147</v>
      </c>
      <c r="B65" s="1" t="s">
        <v>148</v>
      </c>
      <c r="C65" s="16">
        <v>193.8</v>
      </c>
      <c r="D65" s="6">
        <v>2543428.64</v>
      </c>
      <c r="E65" s="7">
        <v>-334461.2003198585</v>
      </c>
      <c r="F65" s="6">
        <v>2208967.4396801414</v>
      </c>
      <c r="G65" s="6">
        <v>88687</v>
      </c>
      <c r="H65" s="6">
        <v>6189.3</v>
      </c>
      <c r="I65" s="6">
        <v>2114091.1396801416</v>
      </c>
      <c r="J65" s="6">
        <v>0</v>
      </c>
      <c r="K65" s="14">
        <v>11398.180803303103</v>
      </c>
      <c r="L65" s="15">
        <v>203.1</v>
      </c>
      <c r="M65" s="5">
        <v>2660244.1100000003</v>
      </c>
      <c r="N65" s="3">
        <v>-344956.46977123269</v>
      </c>
      <c r="O65" s="5">
        <v>2315287.6402287679</v>
      </c>
      <c r="P65" s="5">
        <v>87890.240000000005</v>
      </c>
      <c r="Q65" s="5">
        <v>5856.02</v>
      </c>
      <c r="R65" s="5">
        <v>2221541.3802287676</v>
      </c>
      <c r="S65" s="5">
        <v>0</v>
      </c>
      <c r="T65" s="14">
        <v>11399.742197088961</v>
      </c>
      <c r="U65" s="4">
        <f t="shared" si="9"/>
        <v>9.2999999999999829</v>
      </c>
      <c r="V65" s="3">
        <f t="shared" si="10"/>
        <v>116815.4700000002</v>
      </c>
      <c r="W65" s="3">
        <f t="shared" si="11"/>
        <v>-10495.269451374188</v>
      </c>
      <c r="X65" s="3">
        <f t="shared" si="12"/>
        <v>106320.20054862648</v>
      </c>
      <c r="Y65" s="3">
        <f t="shared" si="13"/>
        <v>-796.75999999999476</v>
      </c>
      <c r="Z65" s="3">
        <f t="shared" si="14"/>
        <v>-333.27999999999975</v>
      </c>
      <c r="AA65" s="3">
        <f t="shared" si="15"/>
        <v>107450.24054862605</v>
      </c>
      <c r="AB65" s="3">
        <f t="shared" si="16"/>
        <v>0</v>
      </c>
      <c r="AC65" s="2">
        <f t="shared" si="17"/>
        <v>1.5613937858579447</v>
      </c>
    </row>
    <row r="66" spans="1:29" x14ac:dyDescent="0.3">
      <c r="A66" s="1" t="s">
        <v>147</v>
      </c>
      <c r="B66" s="1" t="s">
        <v>146</v>
      </c>
      <c r="C66" s="16">
        <v>287</v>
      </c>
      <c r="D66" s="6">
        <v>3248677.85</v>
      </c>
      <c r="E66" s="7">
        <v>-427201.56409166532</v>
      </c>
      <c r="F66" s="6">
        <v>2821476.2859083349</v>
      </c>
      <c r="G66" s="6">
        <v>308015.64</v>
      </c>
      <c r="H66" s="6">
        <v>34511</v>
      </c>
      <c r="I66" s="6">
        <v>2478949.6459083348</v>
      </c>
      <c r="J66" s="6">
        <v>0</v>
      </c>
      <c r="K66" s="14">
        <v>9830.9278254645815</v>
      </c>
      <c r="L66" s="15">
        <v>273.89999999999998</v>
      </c>
      <c r="M66" s="5">
        <v>3132294.67</v>
      </c>
      <c r="N66" s="3">
        <v>-406167.7300909232</v>
      </c>
      <c r="O66" s="5">
        <v>2726126.9399090768</v>
      </c>
      <c r="P66" s="5">
        <v>318229</v>
      </c>
      <c r="Q66" s="5">
        <v>34697.75</v>
      </c>
      <c r="R66" s="5">
        <v>2373200.1899090768</v>
      </c>
      <c r="S66" s="5">
        <v>0</v>
      </c>
      <c r="T66" s="14">
        <v>9953.0008759002449</v>
      </c>
      <c r="U66" s="4">
        <f t="shared" si="9"/>
        <v>-13.100000000000023</v>
      </c>
      <c r="V66" s="3">
        <f t="shared" si="10"/>
        <v>-116383.18000000017</v>
      </c>
      <c r="W66" s="3">
        <f t="shared" si="11"/>
        <v>21033.834000742121</v>
      </c>
      <c r="X66" s="3">
        <f t="shared" si="12"/>
        <v>-95349.345999258105</v>
      </c>
      <c r="Y66" s="3">
        <f t="shared" si="13"/>
        <v>10213.359999999986</v>
      </c>
      <c r="Z66" s="3">
        <f t="shared" si="14"/>
        <v>186.75</v>
      </c>
      <c r="AA66" s="3">
        <f t="shared" si="15"/>
        <v>-105749.45599925797</v>
      </c>
      <c r="AB66" s="3">
        <f t="shared" si="16"/>
        <v>0</v>
      </c>
      <c r="AC66" s="2">
        <f t="shared" si="17"/>
        <v>122.07305043566339</v>
      </c>
    </row>
    <row r="67" spans="1:29" x14ac:dyDescent="0.3">
      <c r="A67" s="1" t="s">
        <v>143</v>
      </c>
      <c r="B67" s="1" t="s">
        <v>145</v>
      </c>
      <c r="C67" s="16">
        <v>3719.3</v>
      </c>
      <c r="D67" s="6">
        <v>28524464.68</v>
      </c>
      <c r="E67" s="7">
        <v>-3750970.8530113143</v>
      </c>
      <c r="F67" s="6">
        <v>24773493.826988686</v>
      </c>
      <c r="G67" s="6">
        <v>6071227.25</v>
      </c>
      <c r="H67" s="6">
        <v>762241.01</v>
      </c>
      <c r="I67" s="6">
        <v>17940025.566988684</v>
      </c>
      <c r="J67" s="6">
        <v>0</v>
      </c>
      <c r="K67" s="14">
        <v>6660.7947266928413</v>
      </c>
      <c r="L67" s="15">
        <v>3715.6</v>
      </c>
      <c r="M67" s="5">
        <v>28463390.956</v>
      </c>
      <c r="N67" s="3">
        <v>-3690875.8955583936</v>
      </c>
      <c r="O67" s="5">
        <v>24772515.060441606</v>
      </c>
      <c r="P67" s="5">
        <v>5986941.5</v>
      </c>
      <c r="Q67" s="5">
        <v>849895.38</v>
      </c>
      <c r="R67" s="5">
        <v>17935678.180441607</v>
      </c>
      <c r="S67" s="5">
        <v>0</v>
      </c>
      <c r="T67" s="14">
        <v>6667.1641351172375</v>
      </c>
      <c r="U67" s="4">
        <f t="shared" si="9"/>
        <v>-3.7000000000002728</v>
      </c>
      <c r="V67" s="3">
        <f t="shared" si="10"/>
        <v>-61073.723999999464</v>
      </c>
      <c r="W67" s="3">
        <f t="shared" si="11"/>
        <v>60094.957452920731</v>
      </c>
      <c r="X67" s="3">
        <f t="shared" si="12"/>
        <v>-978.76654708012938</v>
      </c>
      <c r="Y67" s="3">
        <f t="shared" si="13"/>
        <v>-84285.75</v>
      </c>
      <c r="Z67" s="3">
        <f t="shared" si="14"/>
        <v>87654.37</v>
      </c>
      <c r="AA67" s="3">
        <f t="shared" si="15"/>
        <v>-4347.3865470774472</v>
      </c>
      <c r="AB67" s="3">
        <f t="shared" si="16"/>
        <v>0</v>
      </c>
      <c r="AC67" s="2">
        <f t="shared" si="17"/>
        <v>6.3694084243961697</v>
      </c>
    </row>
    <row r="68" spans="1:29" x14ac:dyDescent="0.3">
      <c r="A68" s="1" t="s">
        <v>143</v>
      </c>
      <c r="B68" s="1" t="s">
        <v>144</v>
      </c>
      <c r="C68" s="16">
        <v>1530.5</v>
      </c>
      <c r="D68" s="6">
        <v>12027997.57</v>
      </c>
      <c r="E68" s="7">
        <v>-1581683.2607132006</v>
      </c>
      <c r="F68" s="6">
        <v>10446314.309286799</v>
      </c>
      <c r="G68" s="6">
        <v>2454809.35</v>
      </c>
      <c r="H68" s="6">
        <v>312975.74</v>
      </c>
      <c r="I68" s="6">
        <v>7678529.2192867994</v>
      </c>
      <c r="J68" s="6">
        <v>0</v>
      </c>
      <c r="K68" s="14">
        <v>6825.4258799652398</v>
      </c>
      <c r="L68" s="15">
        <v>1513</v>
      </c>
      <c r="M68" s="5">
        <v>11868621.33</v>
      </c>
      <c r="N68" s="3">
        <v>-1539015.7992111305</v>
      </c>
      <c r="O68" s="5">
        <v>10329605.530788869</v>
      </c>
      <c r="P68" s="5">
        <v>2204927.2000000002</v>
      </c>
      <c r="Q68" s="5">
        <v>331993.49</v>
      </c>
      <c r="R68" s="5">
        <v>7792684.8407888683</v>
      </c>
      <c r="S68" s="5">
        <v>0</v>
      </c>
      <c r="T68" s="14">
        <v>6827.2343230593979</v>
      </c>
      <c r="U68" s="4">
        <f t="shared" ref="U68:U99" si="18">L68-C68</f>
        <v>-17.5</v>
      </c>
      <c r="V68" s="3">
        <f t="shared" ref="V68:V99" si="19">M68-D68</f>
        <v>-159376.24000000022</v>
      </c>
      <c r="W68" s="3">
        <f t="shared" ref="W68:W99" si="20">N68-E68</f>
        <v>42667.461502070073</v>
      </c>
      <c r="X68" s="3">
        <f t="shared" ref="X68:X99" si="21">O68-F68</f>
        <v>-116708.77849793062</v>
      </c>
      <c r="Y68" s="3">
        <f t="shared" ref="Y68:Y99" si="22">P68-G68</f>
        <v>-249882.14999999991</v>
      </c>
      <c r="Z68" s="3">
        <f t="shared" ref="Z68:Z99" si="23">Q68-H68</f>
        <v>19017.75</v>
      </c>
      <c r="AA68" s="3">
        <f t="shared" ref="AA68:AA99" si="24">R68-I68</f>
        <v>114155.62150206883</v>
      </c>
      <c r="AB68" s="3">
        <f t="shared" ref="AB68:AB99" si="25">S68-J68</f>
        <v>0</v>
      </c>
      <c r="AC68" s="2">
        <f t="shared" ref="AC68:AC99" si="26">T68-K68</f>
        <v>1.8084430941580649</v>
      </c>
    </row>
    <row r="69" spans="1:29" x14ac:dyDescent="0.3">
      <c r="A69" s="1" t="s">
        <v>143</v>
      </c>
      <c r="B69" s="1" t="s">
        <v>142</v>
      </c>
      <c r="C69" s="16">
        <v>205.79999999999998</v>
      </c>
      <c r="D69" s="6">
        <v>2632422.77</v>
      </c>
      <c r="E69" s="7">
        <v>-346163.94010705437</v>
      </c>
      <c r="F69" s="6">
        <v>2286258.8298929455</v>
      </c>
      <c r="G69" s="6">
        <v>1167266.71</v>
      </c>
      <c r="H69" s="6">
        <v>152623.35</v>
      </c>
      <c r="I69" s="6">
        <v>966368.76989294554</v>
      </c>
      <c r="J69" s="6">
        <v>0</v>
      </c>
      <c r="K69" s="14">
        <v>11109.129396953089</v>
      </c>
      <c r="L69" s="15">
        <v>207.1</v>
      </c>
      <c r="M69" s="5">
        <v>2649134.06</v>
      </c>
      <c r="N69" s="3">
        <v>-343515.81866234558</v>
      </c>
      <c r="O69" s="5">
        <v>2305618.2413376546</v>
      </c>
      <c r="P69" s="5">
        <v>1167494.94</v>
      </c>
      <c r="Q69" s="5">
        <v>170633.82</v>
      </c>
      <c r="R69" s="5">
        <v>967489.48133765464</v>
      </c>
      <c r="S69" s="5">
        <v>0</v>
      </c>
      <c r="T69" s="14">
        <v>11132.874173528029</v>
      </c>
      <c r="U69" s="4">
        <f t="shared" si="18"/>
        <v>1.3000000000000114</v>
      </c>
      <c r="V69" s="3">
        <f t="shared" si="19"/>
        <v>16711.290000000037</v>
      </c>
      <c r="W69" s="3">
        <f t="shared" si="20"/>
        <v>2648.1214447087841</v>
      </c>
      <c r="X69" s="3">
        <f t="shared" si="21"/>
        <v>19359.411444709171</v>
      </c>
      <c r="Y69" s="3">
        <f t="shared" si="22"/>
        <v>228.22999999998137</v>
      </c>
      <c r="Z69" s="3">
        <f t="shared" si="23"/>
        <v>18010.47</v>
      </c>
      <c r="AA69" s="3">
        <f t="shared" si="24"/>
        <v>1120.7114447091008</v>
      </c>
      <c r="AB69" s="3">
        <f t="shared" si="25"/>
        <v>0</v>
      </c>
      <c r="AC69" s="2">
        <f t="shared" si="26"/>
        <v>23.744776574940261</v>
      </c>
    </row>
    <row r="70" spans="1:29" x14ac:dyDescent="0.3">
      <c r="A70" s="1" t="s">
        <v>139</v>
      </c>
      <c r="B70" s="1" t="s">
        <v>141</v>
      </c>
      <c r="C70" s="16">
        <v>5755.1</v>
      </c>
      <c r="D70" s="6">
        <v>47993327.590000004</v>
      </c>
      <c r="E70" s="7">
        <v>-6311128.8835277017</v>
      </c>
      <c r="F70" s="6">
        <v>41682198.7064723</v>
      </c>
      <c r="G70" s="6">
        <v>19076811.239999998</v>
      </c>
      <c r="H70" s="6">
        <v>960501.75</v>
      </c>
      <c r="I70" s="6">
        <v>21644885.716472302</v>
      </c>
      <c r="J70" s="6">
        <v>0</v>
      </c>
      <c r="K70" s="14">
        <v>7242.6541166048019</v>
      </c>
      <c r="L70" s="15">
        <v>5832.5</v>
      </c>
      <c r="M70" s="5">
        <v>48613146.660000004</v>
      </c>
      <c r="N70" s="3">
        <v>-6303714.5325376894</v>
      </c>
      <c r="O70" s="5">
        <v>42309432.127462313</v>
      </c>
      <c r="P70" s="5">
        <v>18761168.57</v>
      </c>
      <c r="Q70" s="5">
        <v>936219.68</v>
      </c>
      <c r="R70" s="5">
        <v>22612043.877462313</v>
      </c>
      <c r="S70" s="5">
        <v>0</v>
      </c>
      <c r="T70" s="14">
        <v>7254.0818049656773</v>
      </c>
      <c r="U70" s="4">
        <f t="shared" si="18"/>
        <v>77.399999999999636</v>
      </c>
      <c r="V70" s="3">
        <f t="shared" si="19"/>
        <v>619819.0700000003</v>
      </c>
      <c r="W70" s="3">
        <f t="shared" si="20"/>
        <v>7414.3509900122881</v>
      </c>
      <c r="X70" s="3">
        <f t="shared" si="21"/>
        <v>627233.42099001259</v>
      </c>
      <c r="Y70" s="3">
        <f t="shared" si="22"/>
        <v>-315642.66999999806</v>
      </c>
      <c r="Z70" s="3">
        <f t="shared" si="23"/>
        <v>-24282.069999999949</v>
      </c>
      <c r="AA70" s="3">
        <f t="shared" si="24"/>
        <v>967158.16099001095</v>
      </c>
      <c r="AB70" s="3">
        <f t="shared" si="25"/>
        <v>0</v>
      </c>
      <c r="AC70" s="2">
        <f t="shared" si="26"/>
        <v>11.427688360875436</v>
      </c>
    </row>
    <row r="71" spans="1:29" x14ac:dyDescent="0.3">
      <c r="A71" s="1" t="s">
        <v>139</v>
      </c>
      <c r="B71" s="1" t="s">
        <v>140</v>
      </c>
      <c r="C71" s="16">
        <v>4707.7</v>
      </c>
      <c r="D71" s="6">
        <v>36777303.700000003</v>
      </c>
      <c r="E71" s="7">
        <v>-4836220.2684129458</v>
      </c>
      <c r="F71" s="6">
        <v>31941083.431587055</v>
      </c>
      <c r="G71" s="6">
        <v>5381030.3099999996</v>
      </c>
      <c r="H71" s="6">
        <v>346436.22</v>
      </c>
      <c r="I71" s="6">
        <v>26213616.901587058</v>
      </c>
      <c r="J71" s="6">
        <v>0</v>
      </c>
      <c r="K71" s="14">
        <v>6784.8595772005556</v>
      </c>
      <c r="L71" s="15">
        <v>4663</v>
      </c>
      <c r="M71" s="5">
        <v>36479551.730000004</v>
      </c>
      <c r="N71" s="3">
        <v>-4730339.3460451514</v>
      </c>
      <c r="O71" s="5">
        <v>31749212.383954853</v>
      </c>
      <c r="P71" s="5">
        <v>5644145.3099999996</v>
      </c>
      <c r="Q71" s="5">
        <v>318123.21999999997</v>
      </c>
      <c r="R71" s="5">
        <v>25786943.853954855</v>
      </c>
      <c r="S71" s="5">
        <v>0</v>
      </c>
      <c r="T71" s="14">
        <v>6808.7523877235371</v>
      </c>
      <c r="U71" s="4">
        <f t="shared" si="18"/>
        <v>-44.699999999999818</v>
      </c>
      <c r="V71" s="3">
        <f t="shared" si="19"/>
        <v>-297751.96999999881</v>
      </c>
      <c r="W71" s="3">
        <f t="shared" si="20"/>
        <v>105880.92236779444</v>
      </c>
      <c r="X71" s="3">
        <f t="shared" si="21"/>
        <v>-191871.04763220251</v>
      </c>
      <c r="Y71" s="3">
        <f t="shared" si="22"/>
        <v>263115</v>
      </c>
      <c r="Z71" s="3">
        <f t="shared" si="23"/>
        <v>-28313</v>
      </c>
      <c r="AA71" s="3">
        <f t="shared" si="24"/>
        <v>-426673.04763220251</v>
      </c>
      <c r="AB71" s="3">
        <f t="shared" si="25"/>
        <v>0</v>
      </c>
      <c r="AC71" s="2">
        <f t="shared" si="26"/>
        <v>23.892810522981563</v>
      </c>
    </row>
    <row r="72" spans="1:29" x14ac:dyDescent="0.3">
      <c r="A72" s="1" t="s">
        <v>139</v>
      </c>
      <c r="B72" s="1" t="s">
        <v>138</v>
      </c>
      <c r="C72" s="16">
        <v>1030.8</v>
      </c>
      <c r="D72" s="6">
        <v>8719712.1699999999</v>
      </c>
      <c r="E72" s="7">
        <v>-1146643.2959651968</v>
      </c>
      <c r="F72" s="6">
        <v>7573068.8740348034</v>
      </c>
      <c r="G72" s="6">
        <v>2056770.88</v>
      </c>
      <c r="H72" s="6">
        <v>142200.91</v>
      </c>
      <c r="I72" s="6">
        <v>5374097.0840348033</v>
      </c>
      <c r="J72" s="6">
        <v>0</v>
      </c>
      <c r="K72" s="14">
        <v>7346.7878095021379</v>
      </c>
      <c r="L72" s="15">
        <v>1027.9000000000001</v>
      </c>
      <c r="M72" s="5">
        <v>8671550.9399999995</v>
      </c>
      <c r="N72" s="3">
        <v>-1124448.5378087405</v>
      </c>
      <c r="O72" s="5">
        <v>7547102.402191259</v>
      </c>
      <c r="P72" s="5">
        <v>2496056.94</v>
      </c>
      <c r="Q72" s="5">
        <v>115615.79</v>
      </c>
      <c r="R72" s="5">
        <v>4935429.6721912595</v>
      </c>
      <c r="S72" s="5">
        <v>0</v>
      </c>
      <c r="T72" s="14">
        <v>7342.2535287394285</v>
      </c>
      <c r="U72" s="4">
        <f t="shared" si="18"/>
        <v>-2.8999999999998636</v>
      </c>
      <c r="V72" s="3">
        <f t="shared" si="19"/>
        <v>-48161.230000000447</v>
      </c>
      <c r="W72" s="3">
        <f t="shared" si="20"/>
        <v>22194.758156456286</v>
      </c>
      <c r="X72" s="3">
        <f t="shared" si="21"/>
        <v>-25966.471843544394</v>
      </c>
      <c r="Y72" s="3">
        <f t="shared" si="22"/>
        <v>439286.06000000006</v>
      </c>
      <c r="Z72" s="3">
        <f t="shared" si="23"/>
        <v>-26585.12000000001</v>
      </c>
      <c r="AA72" s="3">
        <f t="shared" si="24"/>
        <v>-438667.41184354387</v>
      </c>
      <c r="AB72" s="3">
        <f t="shared" si="25"/>
        <v>0</v>
      </c>
      <c r="AC72" s="2">
        <f t="shared" si="26"/>
        <v>-4.5342807627093862</v>
      </c>
    </row>
    <row r="73" spans="1:29" x14ac:dyDescent="0.3">
      <c r="A73" s="1" t="s">
        <v>137</v>
      </c>
      <c r="B73" s="1" t="s">
        <v>137</v>
      </c>
      <c r="C73" s="16">
        <v>375</v>
      </c>
      <c r="D73" s="6">
        <v>3872547.67</v>
      </c>
      <c r="E73" s="7">
        <v>-509240.52738671337</v>
      </c>
      <c r="F73" s="6">
        <v>3363307.1426132866</v>
      </c>
      <c r="G73" s="6">
        <v>1203281.45</v>
      </c>
      <c r="H73" s="6">
        <v>74281.77</v>
      </c>
      <c r="I73" s="6">
        <v>2085743.9226132869</v>
      </c>
      <c r="J73" s="6">
        <v>0</v>
      </c>
      <c r="K73" s="14">
        <v>8968.8190469687652</v>
      </c>
      <c r="L73" s="15">
        <v>393.4</v>
      </c>
      <c r="M73" s="5">
        <v>3965933.42</v>
      </c>
      <c r="N73" s="3">
        <v>-514266.48658605671</v>
      </c>
      <c r="O73" s="5">
        <v>3451666.9334139433</v>
      </c>
      <c r="P73" s="5">
        <v>1189651.3999999999</v>
      </c>
      <c r="Q73" s="5">
        <v>98086.37</v>
      </c>
      <c r="R73" s="5">
        <v>2163929.1634139433</v>
      </c>
      <c r="S73" s="5">
        <v>0</v>
      </c>
      <c r="T73" s="14">
        <v>8773.9372989678286</v>
      </c>
      <c r="U73" s="4">
        <f t="shared" si="18"/>
        <v>18.399999999999977</v>
      </c>
      <c r="V73" s="3">
        <f t="shared" si="19"/>
        <v>93385.75</v>
      </c>
      <c r="W73" s="3">
        <f t="shared" si="20"/>
        <v>-5025.9591993433423</v>
      </c>
      <c r="X73" s="3">
        <f t="shared" si="21"/>
        <v>88359.790800656658</v>
      </c>
      <c r="Y73" s="3">
        <f t="shared" si="22"/>
        <v>-13630.050000000047</v>
      </c>
      <c r="Z73" s="3">
        <f t="shared" si="23"/>
        <v>23804.599999999991</v>
      </c>
      <c r="AA73" s="3">
        <f t="shared" si="24"/>
        <v>78185.240800656378</v>
      </c>
      <c r="AB73" s="3">
        <f t="shared" si="25"/>
        <v>0</v>
      </c>
      <c r="AC73" s="2">
        <f t="shared" si="26"/>
        <v>-194.88174800093657</v>
      </c>
    </row>
    <row r="74" spans="1:29" x14ac:dyDescent="0.3">
      <c r="A74" s="1" t="s">
        <v>135</v>
      </c>
      <c r="B74" s="1" t="s">
        <v>136</v>
      </c>
      <c r="C74" s="16">
        <v>445.3</v>
      </c>
      <c r="D74" s="6">
        <v>4232658.95</v>
      </c>
      <c r="E74" s="7">
        <v>-556595.20801872853</v>
      </c>
      <c r="F74" s="6">
        <v>3676063.7419812717</v>
      </c>
      <c r="G74" s="6">
        <v>2786178.76</v>
      </c>
      <c r="H74" s="6">
        <v>152760.56</v>
      </c>
      <c r="I74" s="6">
        <v>737124.42198127182</v>
      </c>
      <c r="J74" s="6">
        <v>0</v>
      </c>
      <c r="K74" s="14">
        <v>8255.2520592438159</v>
      </c>
      <c r="L74" s="15">
        <v>433.3</v>
      </c>
      <c r="M74" s="5">
        <v>4210001.59</v>
      </c>
      <c r="N74" s="3">
        <v>-545915.04620140907</v>
      </c>
      <c r="O74" s="5">
        <v>3664086.543798591</v>
      </c>
      <c r="P74" s="5">
        <v>2531785.0099999998</v>
      </c>
      <c r="Q74" s="5">
        <v>132986.64000000001</v>
      </c>
      <c r="R74" s="5">
        <v>999314.89379859122</v>
      </c>
      <c r="S74" s="5">
        <v>0</v>
      </c>
      <c r="T74" s="14">
        <v>8456.2348114437827</v>
      </c>
      <c r="U74" s="4">
        <f t="shared" si="18"/>
        <v>-12</v>
      </c>
      <c r="V74" s="3">
        <f t="shared" si="19"/>
        <v>-22657.360000000335</v>
      </c>
      <c r="W74" s="3">
        <f t="shared" si="20"/>
        <v>10680.161817319458</v>
      </c>
      <c r="X74" s="3">
        <f t="shared" si="21"/>
        <v>-11977.198182680644</v>
      </c>
      <c r="Y74" s="3">
        <f t="shared" si="22"/>
        <v>-254393.75</v>
      </c>
      <c r="Z74" s="3">
        <f t="shared" si="23"/>
        <v>-19773.919999999984</v>
      </c>
      <c r="AA74" s="3">
        <f t="shared" si="24"/>
        <v>262190.4718173194</v>
      </c>
      <c r="AB74" s="3">
        <f t="shared" si="25"/>
        <v>0</v>
      </c>
      <c r="AC74" s="2">
        <f t="shared" si="26"/>
        <v>200.98275219996685</v>
      </c>
    </row>
    <row r="75" spans="1:29" x14ac:dyDescent="0.3">
      <c r="A75" s="1" t="s">
        <v>135</v>
      </c>
      <c r="B75" s="1" t="s">
        <v>134</v>
      </c>
      <c r="C75" s="16">
        <v>1205.9000000000001</v>
      </c>
      <c r="D75" s="6">
        <v>9828681.3099999987</v>
      </c>
      <c r="E75" s="7">
        <v>-1292472.883573395</v>
      </c>
      <c r="F75" s="6">
        <v>8536208.4264266044</v>
      </c>
      <c r="G75" s="6">
        <v>5948975.54</v>
      </c>
      <c r="H75" s="6">
        <v>338241.75</v>
      </c>
      <c r="I75" s="6">
        <v>2248991.1364266044</v>
      </c>
      <c r="J75" s="6">
        <v>0</v>
      </c>
      <c r="K75" s="14">
        <v>7078.7033969869835</v>
      </c>
      <c r="L75" s="15">
        <v>1222.5</v>
      </c>
      <c r="M75" s="5">
        <v>9903879.1600000001</v>
      </c>
      <c r="N75" s="3">
        <v>-1284245.7499415274</v>
      </c>
      <c r="O75" s="5">
        <v>8619633.4100584723</v>
      </c>
      <c r="P75" s="5">
        <v>6017524.8499999996</v>
      </c>
      <c r="Q75" s="5">
        <v>382365.75</v>
      </c>
      <c r="R75" s="5">
        <v>2219742.8100584727</v>
      </c>
      <c r="S75" s="5">
        <v>0</v>
      </c>
      <c r="T75" s="14">
        <v>7050.8248753034541</v>
      </c>
      <c r="U75" s="4">
        <f t="shared" si="18"/>
        <v>16.599999999999909</v>
      </c>
      <c r="V75" s="3">
        <f t="shared" si="19"/>
        <v>75197.85000000149</v>
      </c>
      <c r="W75" s="3">
        <f t="shared" si="20"/>
        <v>8227.1336318675894</v>
      </c>
      <c r="X75" s="3">
        <f t="shared" si="21"/>
        <v>83424.983631867915</v>
      </c>
      <c r="Y75" s="3">
        <f t="shared" si="22"/>
        <v>68549.30999999959</v>
      </c>
      <c r="Z75" s="3">
        <f t="shared" si="23"/>
        <v>44124</v>
      </c>
      <c r="AA75" s="3">
        <f t="shared" si="24"/>
        <v>-29248.326368131675</v>
      </c>
      <c r="AB75" s="3">
        <f t="shared" si="25"/>
        <v>0</v>
      </c>
      <c r="AC75" s="2">
        <f t="shared" si="26"/>
        <v>-27.87852168352947</v>
      </c>
    </row>
    <row r="76" spans="1:29" x14ac:dyDescent="0.3">
      <c r="A76" s="1" t="s">
        <v>133</v>
      </c>
      <c r="B76" s="1" t="s">
        <v>133</v>
      </c>
      <c r="C76" s="16">
        <v>1808.6000000000001</v>
      </c>
      <c r="D76" s="6">
        <v>14557140.15</v>
      </c>
      <c r="E76" s="7">
        <v>-1914265.8422661328</v>
      </c>
      <c r="F76" s="6">
        <v>12642874.307733867</v>
      </c>
      <c r="G76" s="6">
        <v>7095871.0999999996</v>
      </c>
      <c r="H76" s="6">
        <v>440119.44</v>
      </c>
      <c r="I76" s="6">
        <v>5106883.7677338673</v>
      </c>
      <c r="J76" s="6">
        <v>0</v>
      </c>
      <c r="K76" s="14">
        <v>6990.420384680895</v>
      </c>
      <c r="L76" s="15">
        <v>1817.3</v>
      </c>
      <c r="M76" s="5">
        <v>14595396.65</v>
      </c>
      <c r="N76" s="3">
        <v>-1892599.4364084413</v>
      </c>
      <c r="O76" s="5">
        <v>12702797.213591559</v>
      </c>
      <c r="P76" s="5">
        <v>7185123.7000000002</v>
      </c>
      <c r="Q76" s="5">
        <v>475771.34</v>
      </c>
      <c r="R76" s="5">
        <v>5041902.1735915588</v>
      </c>
      <c r="S76" s="5">
        <v>0</v>
      </c>
      <c r="T76" s="14">
        <v>6989.9285828380343</v>
      </c>
      <c r="U76" s="4">
        <f t="shared" si="18"/>
        <v>8.6999999999998181</v>
      </c>
      <c r="V76" s="3">
        <f t="shared" si="19"/>
        <v>38256.5</v>
      </c>
      <c r="W76" s="3">
        <f t="shared" si="20"/>
        <v>21666.405857691541</v>
      </c>
      <c r="X76" s="3">
        <f t="shared" si="21"/>
        <v>59922.905857691541</v>
      </c>
      <c r="Y76" s="3">
        <f t="shared" si="22"/>
        <v>89252.600000000559</v>
      </c>
      <c r="Z76" s="3">
        <f t="shared" si="23"/>
        <v>35651.900000000023</v>
      </c>
      <c r="AA76" s="3">
        <f t="shared" si="24"/>
        <v>-64981.594142308459</v>
      </c>
      <c r="AB76" s="3">
        <f t="shared" si="25"/>
        <v>0</v>
      </c>
      <c r="AC76" s="2">
        <f t="shared" si="26"/>
        <v>-0.49180184286069561</v>
      </c>
    </row>
    <row r="77" spans="1:29" x14ac:dyDescent="0.3">
      <c r="A77" s="1" t="s">
        <v>132</v>
      </c>
      <c r="B77" s="1" t="s">
        <v>132</v>
      </c>
      <c r="C77" s="16">
        <v>74.600000000000009</v>
      </c>
      <c r="D77" s="6">
        <v>1258609.96</v>
      </c>
      <c r="E77" s="7">
        <v>-165507.37509825674</v>
      </c>
      <c r="F77" s="6">
        <v>1093102.5849017431</v>
      </c>
      <c r="G77" s="6">
        <v>944778.74</v>
      </c>
      <c r="H77" s="6">
        <v>56803.59</v>
      </c>
      <c r="I77" s="6">
        <v>91520.254901743116</v>
      </c>
      <c r="J77" s="6">
        <v>0</v>
      </c>
      <c r="K77" s="14">
        <v>14652.849663562238</v>
      </c>
      <c r="L77" s="15">
        <v>87.9</v>
      </c>
      <c r="M77" s="5">
        <v>1459911.38</v>
      </c>
      <c r="N77" s="3">
        <v>-189308.14429043073</v>
      </c>
      <c r="O77" s="5">
        <v>1270603.2357095692</v>
      </c>
      <c r="P77" s="5">
        <v>1014678.28</v>
      </c>
      <c r="Q77" s="5">
        <v>64461.82</v>
      </c>
      <c r="R77" s="5">
        <v>191463.13570956915</v>
      </c>
      <c r="S77" s="5">
        <v>0</v>
      </c>
      <c r="T77" s="14">
        <v>14455.099382361423</v>
      </c>
      <c r="U77" s="4">
        <f t="shared" si="18"/>
        <v>13.299999999999997</v>
      </c>
      <c r="V77" s="3">
        <f t="shared" si="19"/>
        <v>201301.41999999993</v>
      </c>
      <c r="W77" s="3">
        <f t="shared" si="20"/>
        <v>-23800.76919217399</v>
      </c>
      <c r="X77" s="3">
        <f t="shared" si="21"/>
        <v>177500.65080782608</v>
      </c>
      <c r="Y77" s="3">
        <f t="shared" si="22"/>
        <v>69899.540000000037</v>
      </c>
      <c r="Z77" s="3">
        <f t="shared" si="23"/>
        <v>7658.2300000000032</v>
      </c>
      <c r="AA77" s="3">
        <f t="shared" si="24"/>
        <v>99942.880807826034</v>
      </c>
      <c r="AB77" s="3">
        <f t="shared" si="25"/>
        <v>0</v>
      </c>
      <c r="AC77" s="2">
        <f t="shared" si="26"/>
        <v>-197.75028120081515</v>
      </c>
    </row>
    <row r="78" spans="1:29" x14ac:dyDescent="0.3">
      <c r="A78" s="1" t="s">
        <v>131</v>
      </c>
      <c r="B78" s="1" t="s">
        <v>131</v>
      </c>
      <c r="C78" s="16">
        <v>507.8</v>
      </c>
      <c r="D78" s="6">
        <v>4469416.5999999996</v>
      </c>
      <c r="E78" s="7">
        <v>-587728.87009933987</v>
      </c>
      <c r="F78" s="6">
        <v>3881687.72990066</v>
      </c>
      <c r="G78" s="6">
        <v>2088446.5</v>
      </c>
      <c r="H78" s="6">
        <v>160256.75</v>
      </c>
      <c r="I78" s="6">
        <v>1632984.47990066</v>
      </c>
      <c r="J78" s="6">
        <v>0</v>
      </c>
      <c r="K78" s="14">
        <v>7644.1270773939741</v>
      </c>
      <c r="L78" s="15">
        <v>510.40000000000003</v>
      </c>
      <c r="M78" s="5">
        <v>4498923.9800000004</v>
      </c>
      <c r="N78" s="3">
        <v>-583379.89663284842</v>
      </c>
      <c r="O78" s="5">
        <v>3915544.0833671521</v>
      </c>
      <c r="P78" s="5">
        <v>2021262.6</v>
      </c>
      <c r="Q78" s="5">
        <v>189109.67</v>
      </c>
      <c r="R78" s="5">
        <v>1705171.8133671521</v>
      </c>
      <c r="S78" s="5">
        <v>0</v>
      </c>
      <c r="T78" s="14">
        <v>7671.5205395124449</v>
      </c>
      <c r="U78" s="4">
        <f t="shared" si="18"/>
        <v>2.6000000000000227</v>
      </c>
      <c r="V78" s="3">
        <f t="shared" si="19"/>
        <v>29507.38000000082</v>
      </c>
      <c r="W78" s="3">
        <f t="shared" si="20"/>
        <v>4348.9734664914431</v>
      </c>
      <c r="X78" s="3">
        <f t="shared" si="21"/>
        <v>33856.353466492146</v>
      </c>
      <c r="Y78" s="3">
        <f t="shared" si="22"/>
        <v>-67183.899999999907</v>
      </c>
      <c r="Z78" s="3">
        <f t="shared" si="23"/>
        <v>28852.920000000013</v>
      </c>
      <c r="AA78" s="3">
        <f t="shared" si="24"/>
        <v>72187.333466492128</v>
      </c>
      <c r="AB78" s="3">
        <f t="shared" si="25"/>
        <v>0</v>
      </c>
      <c r="AC78" s="2">
        <f t="shared" si="26"/>
        <v>27.393462118470779</v>
      </c>
    </row>
    <row r="79" spans="1:29" x14ac:dyDescent="0.3">
      <c r="A79" s="1" t="s">
        <v>131</v>
      </c>
      <c r="B79" s="1" t="s">
        <v>130</v>
      </c>
      <c r="C79" s="16">
        <v>201.2</v>
      </c>
      <c r="D79" s="6">
        <v>2498425.64</v>
      </c>
      <c r="E79" s="7">
        <v>-328543.29990728997</v>
      </c>
      <c r="F79" s="6">
        <v>2169882.3400927102</v>
      </c>
      <c r="G79" s="6">
        <v>993228.21</v>
      </c>
      <c r="H79" s="6">
        <v>92081.279999999999</v>
      </c>
      <c r="I79" s="6">
        <v>1084572.8500927102</v>
      </c>
      <c r="J79" s="6">
        <v>0</v>
      </c>
      <c r="K79" s="14">
        <v>10784.703479586036</v>
      </c>
      <c r="L79" s="15">
        <v>204.1</v>
      </c>
      <c r="M79" s="5">
        <v>2511869.2799999998</v>
      </c>
      <c r="N79" s="3">
        <v>-325716.55965647748</v>
      </c>
      <c r="O79" s="5">
        <v>2186152.7203435223</v>
      </c>
      <c r="P79" s="5">
        <v>962183.53</v>
      </c>
      <c r="Q79" s="5">
        <v>109852.75</v>
      </c>
      <c r="R79" s="5">
        <v>1114116.4403435222</v>
      </c>
      <c r="S79" s="5">
        <v>0</v>
      </c>
      <c r="T79" s="14">
        <v>10711.184323094181</v>
      </c>
      <c r="U79" s="4">
        <f t="shared" si="18"/>
        <v>2.9000000000000057</v>
      </c>
      <c r="V79" s="3">
        <f t="shared" si="19"/>
        <v>13443.639999999665</v>
      </c>
      <c r="W79" s="3">
        <f t="shared" si="20"/>
        <v>2826.7402508124942</v>
      </c>
      <c r="X79" s="3">
        <f t="shared" si="21"/>
        <v>16270.380250812043</v>
      </c>
      <c r="Y79" s="3">
        <f t="shared" si="22"/>
        <v>-31044.679999999935</v>
      </c>
      <c r="Z79" s="3">
        <f t="shared" si="23"/>
        <v>17771.47</v>
      </c>
      <c r="AA79" s="3">
        <f t="shared" si="24"/>
        <v>29543.590250812005</v>
      </c>
      <c r="AB79" s="3">
        <f t="shared" si="25"/>
        <v>0</v>
      </c>
      <c r="AC79" s="2">
        <f t="shared" si="26"/>
        <v>-73.519156491855028</v>
      </c>
    </row>
    <row r="80" spans="1:29" x14ac:dyDescent="0.3">
      <c r="A80" s="1" t="s">
        <v>129</v>
      </c>
      <c r="B80" s="1" t="s">
        <v>128</v>
      </c>
      <c r="C80" s="16">
        <v>199.4</v>
      </c>
      <c r="D80" s="6">
        <v>2661716.35</v>
      </c>
      <c r="E80" s="7">
        <v>-350016.0497256933</v>
      </c>
      <c r="F80" s="6">
        <v>2311700.3002743069</v>
      </c>
      <c r="G80" s="6">
        <v>1046195.42</v>
      </c>
      <c r="H80" s="6">
        <v>209391.03</v>
      </c>
      <c r="I80" s="6">
        <v>1056113.850274307</v>
      </c>
      <c r="J80" s="6">
        <v>0</v>
      </c>
      <c r="K80" s="14">
        <v>11593.281345407757</v>
      </c>
      <c r="L80" s="15">
        <v>181.89999999999998</v>
      </c>
      <c r="M80" s="5">
        <v>2498594.7800000003</v>
      </c>
      <c r="N80" s="3">
        <v>-323995.2421876163</v>
      </c>
      <c r="O80" s="5">
        <v>2174599.5378123838</v>
      </c>
      <c r="P80" s="5">
        <v>996048.14</v>
      </c>
      <c r="Q80" s="5">
        <v>308770.40999999997</v>
      </c>
      <c r="R80" s="5">
        <v>869780.9878123838</v>
      </c>
      <c r="S80" s="5">
        <v>0</v>
      </c>
      <c r="T80" s="14">
        <v>11954.917744982871</v>
      </c>
      <c r="U80" s="4">
        <f t="shared" si="18"/>
        <v>-17.500000000000028</v>
      </c>
      <c r="V80" s="3">
        <f t="shared" si="19"/>
        <v>-163121.56999999983</v>
      </c>
      <c r="W80" s="3">
        <f t="shared" si="20"/>
        <v>26020.807538077002</v>
      </c>
      <c r="X80" s="3">
        <f t="shared" si="21"/>
        <v>-137100.76246192306</v>
      </c>
      <c r="Y80" s="3">
        <f t="shared" si="22"/>
        <v>-50147.280000000028</v>
      </c>
      <c r="Z80" s="3">
        <f t="shared" si="23"/>
        <v>99379.379999999976</v>
      </c>
      <c r="AA80" s="3">
        <f t="shared" si="24"/>
        <v>-186332.86246192316</v>
      </c>
      <c r="AB80" s="3">
        <f t="shared" si="25"/>
        <v>0</v>
      </c>
      <c r="AC80" s="2">
        <f t="shared" si="26"/>
        <v>361.63639957511441</v>
      </c>
    </row>
    <row r="81" spans="1:29" x14ac:dyDescent="0.3">
      <c r="A81" s="1" t="s">
        <v>127</v>
      </c>
      <c r="B81" s="1" t="s">
        <v>127</v>
      </c>
      <c r="C81" s="16">
        <v>80953.8</v>
      </c>
      <c r="D81" s="6">
        <v>637786386.22000003</v>
      </c>
      <c r="E81" s="7">
        <v>-83868993.58135955</v>
      </c>
      <c r="F81" s="6">
        <v>553917392.63864052</v>
      </c>
      <c r="G81" s="6">
        <v>186336129.25</v>
      </c>
      <c r="H81" s="6">
        <v>13717723.02</v>
      </c>
      <c r="I81" s="6">
        <v>353863540.36864054</v>
      </c>
      <c r="J81" s="6">
        <v>0</v>
      </c>
      <c r="K81" s="14">
        <v>6842.3890248344178</v>
      </c>
      <c r="L81" s="15">
        <v>81130.3</v>
      </c>
      <c r="M81" s="5">
        <v>638539148.20000005</v>
      </c>
      <c r="N81" s="3">
        <v>-82799999.272924602</v>
      </c>
      <c r="O81" s="5">
        <v>555739148.92707539</v>
      </c>
      <c r="P81" s="5">
        <v>185382959.81999999</v>
      </c>
      <c r="Q81" s="5">
        <v>14583302.140000001</v>
      </c>
      <c r="R81" s="5">
        <v>355772886.96707541</v>
      </c>
      <c r="S81" s="5">
        <v>0</v>
      </c>
      <c r="T81" s="14">
        <v>6849.9580172521901</v>
      </c>
      <c r="U81" s="4">
        <f t="shared" si="18"/>
        <v>176.5</v>
      </c>
      <c r="V81" s="3">
        <f t="shared" si="19"/>
        <v>752761.98000001907</v>
      </c>
      <c r="W81" s="3">
        <f t="shared" si="20"/>
        <v>1068994.3084349483</v>
      </c>
      <c r="X81" s="3">
        <f t="shared" si="21"/>
        <v>1821756.2884348631</v>
      </c>
      <c r="Y81" s="3">
        <f t="shared" si="22"/>
        <v>-953169.43000000715</v>
      </c>
      <c r="Z81" s="3">
        <f t="shared" si="23"/>
        <v>865579.12000000104</v>
      </c>
      <c r="AA81" s="3">
        <f t="shared" si="24"/>
        <v>1909346.5984348655</v>
      </c>
      <c r="AB81" s="3">
        <f t="shared" si="25"/>
        <v>0</v>
      </c>
      <c r="AC81" s="2">
        <f t="shared" si="26"/>
        <v>7.5689924177722787</v>
      </c>
    </row>
    <row r="82" spans="1:29" x14ac:dyDescent="0.3">
      <c r="A82" s="1" t="s">
        <v>125</v>
      </c>
      <c r="B82" s="1" t="s">
        <v>126</v>
      </c>
      <c r="C82" s="16">
        <v>164.3</v>
      </c>
      <c r="D82" s="6">
        <v>2162203.54</v>
      </c>
      <c r="E82" s="7">
        <v>-284330.04958387476</v>
      </c>
      <c r="F82" s="6">
        <v>1877873.4904161254</v>
      </c>
      <c r="G82" s="6">
        <v>505524.89</v>
      </c>
      <c r="H82" s="6">
        <v>60285</v>
      </c>
      <c r="I82" s="6">
        <v>1312063.6004161253</v>
      </c>
      <c r="J82" s="6">
        <v>0</v>
      </c>
      <c r="K82" s="14">
        <v>11429.540416409771</v>
      </c>
      <c r="L82" s="15">
        <v>162.5</v>
      </c>
      <c r="M82" s="5">
        <v>2123194.2600000002</v>
      </c>
      <c r="N82" s="3">
        <v>-275316.68759832147</v>
      </c>
      <c r="O82" s="5">
        <v>1847877.5724016787</v>
      </c>
      <c r="P82" s="5">
        <v>474727.83</v>
      </c>
      <c r="Q82" s="5">
        <v>90884.43</v>
      </c>
      <c r="R82" s="5">
        <v>1282265.3124016786</v>
      </c>
      <c r="S82" s="5">
        <v>0</v>
      </c>
      <c r="T82" s="14">
        <v>11371.554291702638</v>
      </c>
      <c r="U82" s="4">
        <f t="shared" si="18"/>
        <v>-1.8000000000000114</v>
      </c>
      <c r="V82" s="3">
        <f t="shared" si="19"/>
        <v>-39009.279999999795</v>
      </c>
      <c r="W82" s="3">
        <f t="shared" si="20"/>
        <v>9013.3619855532888</v>
      </c>
      <c r="X82" s="3">
        <f t="shared" si="21"/>
        <v>-29995.918014446739</v>
      </c>
      <c r="Y82" s="3">
        <f t="shared" si="22"/>
        <v>-30797.059999999998</v>
      </c>
      <c r="Z82" s="3">
        <f t="shared" si="23"/>
        <v>30599.429999999993</v>
      </c>
      <c r="AA82" s="3">
        <f t="shared" si="24"/>
        <v>-29798.288014446618</v>
      </c>
      <c r="AB82" s="3">
        <f t="shared" si="25"/>
        <v>0</v>
      </c>
      <c r="AC82" s="2">
        <f t="shared" si="26"/>
        <v>-57.986124707133058</v>
      </c>
    </row>
    <row r="83" spans="1:29" x14ac:dyDescent="0.3">
      <c r="A83" s="1" t="s">
        <v>125</v>
      </c>
      <c r="B83" s="1" t="s">
        <v>124</v>
      </c>
      <c r="C83" s="16">
        <v>73.600000000000009</v>
      </c>
      <c r="D83" s="6">
        <v>1115439.8400000001</v>
      </c>
      <c r="E83" s="7">
        <v>-146680.48550832976</v>
      </c>
      <c r="F83" s="6">
        <v>968759.35449167038</v>
      </c>
      <c r="G83" s="6">
        <v>396400.64000000001</v>
      </c>
      <c r="H83" s="6">
        <v>52050.15</v>
      </c>
      <c r="I83" s="6">
        <v>520308.56449167035</v>
      </c>
      <c r="J83" s="6">
        <v>0</v>
      </c>
      <c r="K83" s="14">
        <v>13162.49122950639</v>
      </c>
      <c r="L83" s="15">
        <v>70</v>
      </c>
      <c r="M83" s="5">
        <v>1057749.3800000001</v>
      </c>
      <c r="N83" s="3">
        <v>-137159.40227286515</v>
      </c>
      <c r="O83" s="5">
        <v>920589.97772713494</v>
      </c>
      <c r="P83" s="5">
        <v>356180.46</v>
      </c>
      <c r="Q83" s="5">
        <v>77042.53</v>
      </c>
      <c r="R83" s="5">
        <v>487366.98772713495</v>
      </c>
      <c r="S83" s="5">
        <v>0</v>
      </c>
      <c r="T83" s="14">
        <v>13151.285396101928</v>
      </c>
      <c r="U83" s="4">
        <f t="shared" si="18"/>
        <v>-3.6000000000000085</v>
      </c>
      <c r="V83" s="3">
        <f t="shared" si="19"/>
        <v>-57690.459999999963</v>
      </c>
      <c r="W83" s="3">
        <f t="shared" si="20"/>
        <v>9521.0832354646118</v>
      </c>
      <c r="X83" s="3">
        <f t="shared" si="21"/>
        <v>-48169.376764535438</v>
      </c>
      <c r="Y83" s="3">
        <f t="shared" si="22"/>
        <v>-40220.179999999993</v>
      </c>
      <c r="Z83" s="3">
        <f t="shared" si="23"/>
        <v>24992.379999999997</v>
      </c>
      <c r="AA83" s="3">
        <f t="shared" si="24"/>
        <v>-32941.576764535392</v>
      </c>
      <c r="AB83" s="3">
        <f t="shared" si="25"/>
        <v>0</v>
      </c>
      <c r="AC83" s="2">
        <f t="shared" si="26"/>
        <v>-11.205833404461373</v>
      </c>
    </row>
    <row r="84" spans="1:29" x14ac:dyDescent="0.3">
      <c r="A84" s="1" t="s">
        <v>119</v>
      </c>
      <c r="B84" s="1" t="s">
        <v>123</v>
      </c>
      <c r="C84" s="16">
        <v>163.99999999999997</v>
      </c>
      <c r="D84" s="6">
        <v>2182604.2199999997</v>
      </c>
      <c r="E84" s="7">
        <v>-287012.74168414978</v>
      </c>
      <c r="F84" s="6">
        <v>1895591.47831585</v>
      </c>
      <c r="G84" s="6">
        <v>604670.86</v>
      </c>
      <c r="H84" s="6">
        <v>63894.400000000001</v>
      </c>
      <c r="I84" s="6">
        <v>1227026.21831585</v>
      </c>
      <c r="J84" s="6">
        <v>0</v>
      </c>
      <c r="K84" s="14">
        <v>11558.484623877137</v>
      </c>
      <c r="L84" s="15">
        <v>169.1</v>
      </c>
      <c r="M84" s="5">
        <v>2238152.9099999997</v>
      </c>
      <c r="N84" s="3">
        <v>-290223.48879171518</v>
      </c>
      <c r="O84" s="5">
        <v>1947929.4212082846</v>
      </c>
      <c r="P84" s="5">
        <v>611171.41</v>
      </c>
      <c r="Q84" s="5">
        <v>76173.45</v>
      </c>
      <c r="R84" s="5">
        <v>1260584.5612082847</v>
      </c>
      <c r="S84" s="5">
        <v>0</v>
      </c>
      <c r="T84" s="14">
        <v>11519.393383845563</v>
      </c>
      <c r="U84" s="4">
        <f t="shared" si="18"/>
        <v>5.1000000000000227</v>
      </c>
      <c r="V84" s="3">
        <f t="shared" si="19"/>
        <v>55548.689999999944</v>
      </c>
      <c r="W84" s="3">
        <f t="shared" si="20"/>
        <v>-3210.747107565403</v>
      </c>
      <c r="X84" s="3">
        <f t="shared" si="21"/>
        <v>52337.942892434541</v>
      </c>
      <c r="Y84" s="3">
        <f t="shared" si="22"/>
        <v>6500.5500000000466</v>
      </c>
      <c r="Z84" s="3">
        <f t="shared" si="23"/>
        <v>12279.049999999996</v>
      </c>
      <c r="AA84" s="3">
        <f t="shared" si="24"/>
        <v>33558.342892434681</v>
      </c>
      <c r="AB84" s="3">
        <f t="shared" si="25"/>
        <v>0</v>
      </c>
      <c r="AC84" s="2">
        <f t="shared" si="26"/>
        <v>-39.091240031573761</v>
      </c>
    </row>
    <row r="85" spans="1:29" x14ac:dyDescent="0.3">
      <c r="A85" s="1" t="s">
        <v>119</v>
      </c>
      <c r="B85" s="1" t="s">
        <v>122</v>
      </c>
      <c r="C85" s="16">
        <v>115.9</v>
      </c>
      <c r="D85" s="6">
        <v>1628255.98</v>
      </c>
      <c r="E85" s="7">
        <v>-214115.87529296181</v>
      </c>
      <c r="F85" s="6">
        <v>1414140.1047070383</v>
      </c>
      <c r="G85" s="6">
        <v>379006.48</v>
      </c>
      <c r="H85" s="6">
        <v>49348.76</v>
      </c>
      <c r="I85" s="6">
        <v>985784.86470703827</v>
      </c>
      <c r="J85" s="6">
        <v>0</v>
      </c>
      <c r="K85" s="14">
        <v>12201.381403857102</v>
      </c>
      <c r="L85" s="15">
        <v>111.69999999999999</v>
      </c>
      <c r="M85" s="5">
        <v>1574046.97</v>
      </c>
      <c r="N85" s="3">
        <v>-204108.2184842448</v>
      </c>
      <c r="O85" s="5">
        <v>1369938.7515157552</v>
      </c>
      <c r="P85" s="5">
        <v>349296.1</v>
      </c>
      <c r="Q85" s="5">
        <v>72469.89</v>
      </c>
      <c r="R85" s="5">
        <v>948172.76151575521</v>
      </c>
      <c r="S85" s="5">
        <v>0</v>
      </c>
      <c r="T85" s="14">
        <v>12264.447193516162</v>
      </c>
      <c r="U85" s="4">
        <f t="shared" si="18"/>
        <v>-4.2000000000000171</v>
      </c>
      <c r="V85" s="3">
        <f t="shared" si="19"/>
        <v>-54209.010000000009</v>
      </c>
      <c r="W85" s="3">
        <f t="shared" si="20"/>
        <v>10007.656808717002</v>
      </c>
      <c r="X85" s="3">
        <f t="shared" si="21"/>
        <v>-44201.353191283066</v>
      </c>
      <c r="Y85" s="3">
        <f t="shared" si="22"/>
        <v>-29710.380000000005</v>
      </c>
      <c r="Z85" s="3">
        <f t="shared" si="23"/>
        <v>23121.129999999997</v>
      </c>
      <c r="AA85" s="3">
        <f t="shared" si="24"/>
        <v>-37612.103191283066</v>
      </c>
      <c r="AB85" s="3">
        <f t="shared" si="25"/>
        <v>0</v>
      </c>
      <c r="AC85" s="2">
        <f t="shared" si="26"/>
        <v>63.065789659060101</v>
      </c>
    </row>
    <row r="86" spans="1:29" x14ac:dyDescent="0.3">
      <c r="A86" s="1" t="s">
        <v>119</v>
      </c>
      <c r="B86" s="1" t="s">
        <v>121</v>
      </c>
      <c r="C86" s="16">
        <v>160.6</v>
      </c>
      <c r="D86" s="6">
        <v>2137838.27</v>
      </c>
      <c r="E86" s="7">
        <v>-281126.01337772532</v>
      </c>
      <c r="F86" s="6">
        <v>1856712.2566222746</v>
      </c>
      <c r="G86" s="6">
        <v>458180.18</v>
      </c>
      <c r="H86" s="6">
        <v>47262.74</v>
      </c>
      <c r="I86" s="6">
        <v>1351269.3366222747</v>
      </c>
      <c r="J86" s="6">
        <v>0</v>
      </c>
      <c r="K86" s="14">
        <v>11561.097488308062</v>
      </c>
      <c r="L86" s="15">
        <v>174.4</v>
      </c>
      <c r="M86" s="5">
        <v>2283615.9000000004</v>
      </c>
      <c r="N86" s="3">
        <v>-296118.71941235365</v>
      </c>
      <c r="O86" s="5">
        <v>1987497.1805876468</v>
      </c>
      <c r="P86" s="5">
        <v>431036.75</v>
      </c>
      <c r="Q86" s="5">
        <v>64451.6</v>
      </c>
      <c r="R86" s="5">
        <v>1492008.8305876467</v>
      </c>
      <c r="S86" s="5">
        <v>0</v>
      </c>
      <c r="T86" s="14">
        <v>11396.199429975039</v>
      </c>
      <c r="U86" s="4">
        <f t="shared" si="18"/>
        <v>13.800000000000011</v>
      </c>
      <c r="V86" s="3">
        <f t="shared" si="19"/>
        <v>145777.63000000035</v>
      </c>
      <c r="W86" s="3">
        <f t="shared" si="20"/>
        <v>-14992.706034628325</v>
      </c>
      <c r="X86" s="3">
        <f t="shared" si="21"/>
        <v>130784.92396537215</v>
      </c>
      <c r="Y86" s="3">
        <f t="shared" si="22"/>
        <v>-27143.429999999993</v>
      </c>
      <c r="Z86" s="3">
        <f t="shared" si="23"/>
        <v>17188.86</v>
      </c>
      <c r="AA86" s="3">
        <f t="shared" si="24"/>
        <v>140739.49396537198</v>
      </c>
      <c r="AB86" s="3">
        <f t="shared" si="25"/>
        <v>0</v>
      </c>
      <c r="AC86" s="2">
        <f t="shared" si="26"/>
        <v>-164.89805833302307</v>
      </c>
    </row>
    <row r="87" spans="1:29" x14ac:dyDescent="0.3">
      <c r="A87" s="1" t="s">
        <v>119</v>
      </c>
      <c r="B87" s="1" t="s">
        <v>120</v>
      </c>
      <c r="C87" s="16">
        <v>127.19999999999999</v>
      </c>
      <c r="D87" s="6">
        <v>1858033.9900000002</v>
      </c>
      <c r="E87" s="7">
        <v>-244331.71379657657</v>
      </c>
      <c r="F87" s="6">
        <v>1613702.2762034237</v>
      </c>
      <c r="G87" s="6">
        <v>349812.58</v>
      </c>
      <c r="H87" s="6">
        <v>42074.18</v>
      </c>
      <c r="I87" s="6">
        <v>1221815.5162034237</v>
      </c>
      <c r="J87" s="6">
        <v>0</v>
      </c>
      <c r="K87" s="14">
        <v>12686.338649397987</v>
      </c>
      <c r="L87" s="15">
        <v>121</v>
      </c>
      <c r="M87" s="5">
        <v>1760664.0999999999</v>
      </c>
      <c r="N87" s="3">
        <v>-228307.04524666516</v>
      </c>
      <c r="O87" s="5">
        <v>1532357.0547533347</v>
      </c>
      <c r="P87" s="5">
        <v>336400.81</v>
      </c>
      <c r="Q87" s="5">
        <v>49827.01</v>
      </c>
      <c r="R87" s="5">
        <v>1146129.2347533347</v>
      </c>
      <c r="S87" s="5">
        <v>0</v>
      </c>
      <c r="T87" s="14">
        <v>12664.107890523428</v>
      </c>
      <c r="U87" s="4">
        <f t="shared" si="18"/>
        <v>-6.1999999999999886</v>
      </c>
      <c r="V87" s="3">
        <f t="shared" si="19"/>
        <v>-97369.890000000363</v>
      </c>
      <c r="W87" s="3">
        <f t="shared" si="20"/>
        <v>16024.66854991141</v>
      </c>
      <c r="X87" s="3">
        <f t="shared" si="21"/>
        <v>-81345.221450089011</v>
      </c>
      <c r="Y87" s="3">
        <f t="shared" si="22"/>
        <v>-13411.770000000019</v>
      </c>
      <c r="Z87" s="3">
        <f t="shared" si="23"/>
        <v>7752.8300000000017</v>
      </c>
      <c r="AA87" s="3">
        <f t="shared" si="24"/>
        <v>-75686.281450089067</v>
      </c>
      <c r="AB87" s="3">
        <f t="shared" si="25"/>
        <v>0</v>
      </c>
      <c r="AC87" s="2">
        <f t="shared" si="26"/>
        <v>-22.230758874558887</v>
      </c>
    </row>
    <row r="88" spans="1:29" x14ac:dyDescent="0.3">
      <c r="A88" s="1" t="s">
        <v>119</v>
      </c>
      <c r="B88" s="1" t="s">
        <v>118</v>
      </c>
      <c r="C88" s="16">
        <v>734.9</v>
      </c>
      <c r="D88" s="6">
        <v>5910904.75</v>
      </c>
      <c r="E88" s="7">
        <v>-777284.75120943552</v>
      </c>
      <c r="F88" s="6">
        <v>5133619.998790564</v>
      </c>
      <c r="G88" s="6">
        <v>1897266.34</v>
      </c>
      <c r="H88" s="6">
        <v>292086.63</v>
      </c>
      <c r="I88" s="6">
        <v>2944267.0287905643</v>
      </c>
      <c r="J88" s="6">
        <v>0</v>
      </c>
      <c r="K88" s="14">
        <v>6985.4674088863303</v>
      </c>
      <c r="L88" s="15">
        <v>722.6</v>
      </c>
      <c r="M88" s="5">
        <v>5881081.4900000002</v>
      </c>
      <c r="N88" s="3">
        <v>-762605.62013887556</v>
      </c>
      <c r="O88" s="5">
        <v>5118475.869861125</v>
      </c>
      <c r="P88" s="5">
        <v>1864201.4</v>
      </c>
      <c r="Q88" s="5">
        <v>214433.29</v>
      </c>
      <c r="R88" s="5">
        <v>3039841.1798611251</v>
      </c>
      <c r="S88" s="5">
        <v>0</v>
      </c>
      <c r="T88" s="14">
        <v>7083.4152641310893</v>
      </c>
      <c r="U88" s="4">
        <f t="shared" si="18"/>
        <v>-12.299999999999955</v>
      </c>
      <c r="V88" s="3">
        <f t="shared" si="19"/>
        <v>-29823.259999999776</v>
      </c>
      <c r="W88" s="3">
        <f t="shared" si="20"/>
        <v>14679.131070559961</v>
      </c>
      <c r="X88" s="3">
        <f t="shared" si="21"/>
        <v>-15144.128929439001</v>
      </c>
      <c r="Y88" s="3">
        <f t="shared" si="22"/>
        <v>-33064.940000000177</v>
      </c>
      <c r="Z88" s="3">
        <f t="shared" si="23"/>
        <v>-77653.34</v>
      </c>
      <c r="AA88" s="3">
        <f t="shared" si="24"/>
        <v>95574.151070560794</v>
      </c>
      <c r="AB88" s="3">
        <f t="shared" si="25"/>
        <v>0</v>
      </c>
      <c r="AC88" s="2">
        <f t="shared" si="26"/>
        <v>97.947855244759012</v>
      </c>
    </row>
    <row r="89" spans="1:29" x14ac:dyDescent="0.3">
      <c r="A89" s="1" t="s">
        <v>117</v>
      </c>
      <c r="B89" s="1" t="s">
        <v>117</v>
      </c>
      <c r="C89" s="16">
        <v>1048.0999999999999</v>
      </c>
      <c r="D89" s="6">
        <v>9038812.4900000002</v>
      </c>
      <c r="E89" s="7">
        <v>-1188605.0299691241</v>
      </c>
      <c r="F89" s="6">
        <v>7850207.4600308761</v>
      </c>
      <c r="G89" s="6">
        <v>5588307.6299999999</v>
      </c>
      <c r="H89" s="6">
        <v>198583.94</v>
      </c>
      <c r="I89" s="6">
        <v>2063315.8900308763</v>
      </c>
      <c r="J89" s="6">
        <v>0</v>
      </c>
      <c r="K89" s="14">
        <v>7489.9412842580641</v>
      </c>
      <c r="L89" s="15">
        <v>1035.7</v>
      </c>
      <c r="M89" s="5">
        <v>8894045.209999999</v>
      </c>
      <c r="N89" s="3">
        <v>-1153299.588595778</v>
      </c>
      <c r="O89" s="5">
        <v>7740745.6214042213</v>
      </c>
      <c r="P89" s="5">
        <v>5328688.29</v>
      </c>
      <c r="Q89" s="5">
        <v>261909.44</v>
      </c>
      <c r="R89" s="5">
        <v>2150147.8914042213</v>
      </c>
      <c r="S89" s="5">
        <v>0</v>
      </c>
      <c r="T89" s="14">
        <v>7473.92644723783</v>
      </c>
      <c r="U89" s="4">
        <f t="shared" si="18"/>
        <v>-12.399999999999864</v>
      </c>
      <c r="V89" s="3">
        <f t="shared" si="19"/>
        <v>-144767.28000000119</v>
      </c>
      <c r="W89" s="3">
        <f t="shared" si="20"/>
        <v>35305.441373346141</v>
      </c>
      <c r="X89" s="3">
        <f t="shared" si="21"/>
        <v>-109461.83862665482</v>
      </c>
      <c r="Y89" s="3">
        <f t="shared" si="22"/>
        <v>-259619.33999999985</v>
      </c>
      <c r="Z89" s="3">
        <f t="shared" si="23"/>
        <v>63325.5</v>
      </c>
      <c r="AA89" s="3">
        <f t="shared" si="24"/>
        <v>86832.001373345032</v>
      </c>
      <c r="AB89" s="3">
        <f t="shared" si="25"/>
        <v>0</v>
      </c>
      <c r="AC89" s="2">
        <f t="shared" si="26"/>
        <v>-16.014837020234154</v>
      </c>
    </row>
    <row r="90" spans="1:29" x14ac:dyDescent="0.3">
      <c r="A90" s="1" t="s">
        <v>114</v>
      </c>
      <c r="B90" s="1" t="s">
        <v>116</v>
      </c>
      <c r="C90" s="16">
        <v>4878</v>
      </c>
      <c r="D90" s="6">
        <v>38741668.18</v>
      </c>
      <c r="E90" s="7">
        <v>-5094534.4556143973</v>
      </c>
      <c r="F90" s="6">
        <v>33647133.724385604</v>
      </c>
      <c r="G90" s="6">
        <v>8585720.3100000005</v>
      </c>
      <c r="H90" s="6">
        <v>1000813.62</v>
      </c>
      <c r="I90" s="6">
        <v>24060599.794385601</v>
      </c>
      <c r="J90" s="6">
        <v>0</v>
      </c>
      <c r="K90" s="14">
        <v>6897.7313908129572</v>
      </c>
      <c r="L90" s="15">
        <v>4840.8999999999996</v>
      </c>
      <c r="M90" s="5">
        <v>38280479.609999999</v>
      </c>
      <c r="N90" s="3">
        <v>-4963867.4352389611</v>
      </c>
      <c r="O90" s="5">
        <v>33316612.174761038</v>
      </c>
      <c r="P90" s="5">
        <v>8960793.8000000007</v>
      </c>
      <c r="Q90" s="5">
        <v>998260.48</v>
      </c>
      <c r="R90" s="5">
        <v>23357557.894761037</v>
      </c>
      <c r="S90" s="5">
        <v>0</v>
      </c>
      <c r="T90" s="14">
        <v>6882.3177869323972</v>
      </c>
      <c r="U90" s="4">
        <f t="shared" si="18"/>
        <v>-37.100000000000364</v>
      </c>
      <c r="V90" s="3">
        <f t="shared" si="19"/>
        <v>-461188.5700000003</v>
      </c>
      <c r="W90" s="3">
        <f t="shared" si="20"/>
        <v>130667.02037543617</v>
      </c>
      <c r="X90" s="3">
        <f t="shared" si="21"/>
        <v>-330521.54962456599</v>
      </c>
      <c r="Y90" s="3">
        <f t="shared" si="22"/>
        <v>375073.49000000022</v>
      </c>
      <c r="Z90" s="3">
        <f t="shared" si="23"/>
        <v>-2553.140000000014</v>
      </c>
      <c r="AA90" s="3">
        <f t="shared" si="24"/>
        <v>-703041.89962456375</v>
      </c>
      <c r="AB90" s="3">
        <f t="shared" si="25"/>
        <v>0</v>
      </c>
      <c r="AC90" s="2">
        <f t="shared" si="26"/>
        <v>-15.413603880560004</v>
      </c>
    </row>
    <row r="91" spans="1:29" x14ac:dyDescent="0.3">
      <c r="A91" s="1" t="s">
        <v>114</v>
      </c>
      <c r="B91" s="1" t="s">
        <v>115</v>
      </c>
      <c r="C91" s="16">
        <v>1306.3999999999999</v>
      </c>
      <c r="D91" s="6">
        <v>10859977.6</v>
      </c>
      <c r="E91" s="7">
        <v>-1428088.4812018063</v>
      </c>
      <c r="F91" s="6">
        <v>9431889.1187981926</v>
      </c>
      <c r="G91" s="6">
        <v>1980899.7</v>
      </c>
      <c r="H91" s="6">
        <v>161222.85</v>
      </c>
      <c r="I91" s="6">
        <v>7289766.5687981928</v>
      </c>
      <c r="J91" s="6">
        <v>0</v>
      </c>
      <c r="K91" s="14">
        <v>7219.7559084493214</v>
      </c>
      <c r="L91" s="15">
        <v>1299.6000000000001</v>
      </c>
      <c r="M91" s="5">
        <v>10808856.360000001</v>
      </c>
      <c r="N91" s="3">
        <v>-1401595.0334008769</v>
      </c>
      <c r="O91" s="5">
        <v>9407261.3265991248</v>
      </c>
      <c r="P91" s="5">
        <v>2092118.77</v>
      </c>
      <c r="Q91" s="5">
        <v>194180.82</v>
      </c>
      <c r="R91" s="5">
        <v>7120961.736599125</v>
      </c>
      <c r="S91" s="5">
        <v>0</v>
      </c>
      <c r="T91" s="14">
        <v>7238.5821226524495</v>
      </c>
      <c r="U91" s="4">
        <f t="shared" si="18"/>
        <v>-6.7999999999997272</v>
      </c>
      <c r="V91" s="3">
        <f t="shared" si="19"/>
        <v>-51121.239999998361</v>
      </c>
      <c r="W91" s="3">
        <f t="shared" si="20"/>
        <v>26493.447800929425</v>
      </c>
      <c r="X91" s="3">
        <f t="shared" si="21"/>
        <v>-24627.792199067771</v>
      </c>
      <c r="Y91" s="3">
        <f t="shared" si="22"/>
        <v>111219.07000000007</v>
      </c>
      <c r="Z91" s="3">
        <f t="shared" si="23"/>
        <v>32957.97</v>
      </c>
      <c r="AA91" s="3">
        <f t="shared" si="24"/>
        <v>-168804.83219906781</v>
      </c>
      <c r="AB91" s="3">
        <f t="shared" si="25"/>
        <v>0</v>
      </c>
      <c r="AC91" s="2">
        <f t="shared" si="26"/>
        <v>18.826214203128075</v>
      </c>
    </row>
    <row r="92" spans="1:29" x14ac:dyDescent="0.3">
      <c r="A92" s="1" t="s">
        <v>114</v>
      </c>
      <c r="B92" s="1" t="s">
        <v>113</v>
      </c>
      <c r="C92" s="16">
        <v>742.9</v>
      </c>
      <c r="D92" s="6">
        <v>6649851.6299999999</v>
      </c>
      <c r="E92" s="7">
        <v>-874456.3630134979</v>
      </c>
      <c r="F92" s="6">
        <v>5775395.2669865023</v>
      </c>
      <c r="G92" s="6">
        <v>818850.03</v>
      </c>
      <c r="H92" s="6">
        <v>98530.91</v>
      </c>
      <c r="I92" s="6">
        <v>4858014.3269865019</v>
      </c>
      <c r="J92" s="6">
        <v>0</v>
      </c>
      <c r="K92" s="14">
        <v>7774.1220446715606</v>
      </c>
      <c r="L92" s="15">
        <v>768.2</v>
      </c>
      <c r="M92" s="5">
        <v>6817824.5700000003</v>
      </c>
      <c r="N92" s="3">
        <v>-884074.01649571641</v>
      </c>
      <c r="O92" s="5">
        <v>5933750.5535042835</v>
      </c>
      <c r="P92" s="5">
        <v>973093.48</v>
      </c>
      <c r="Q92" s="5">
        <v>79378.05</v>
      </c>
      <c r="R92" s="5">
        <v>4881279.0235042842</v>
      </c>
      <c r="S92" s="5">
        <v>0</v>
      </c>
      <c r="T92" s="14">
        <v>7724.2261826403064</v>
      </c>
      <c r="U92" s="4">
        <f t="shared" si="18"/>
        <v>25.300000000000068</v>
      </c>
      <c r="V92" s="3">
        <f t="shared" si="19"/>
        <v>167972.94000000041</v>
      </c>
      <c r="W92" s="3">
        <f t="shared" si="20"/>
        <v>-9617.6534822185058</v>
      </c>
      <c r="X92" s="3">
        <f t="shared" si="21"/>
        <v>158355.28651778121</v>
      </c>
      <c r="Y92" s="3">
        <f t="shared" si="22"/>
        <v>154243.44999999995</v>
      </c>
      <c r="Z92" s="3">
        <f t="shared" si="23"/>
        <v>-19152.86</v>
      </c>
      <c r="AA92" s="3">
        <f t="shared" si="24"/>
        <v>23264.696517782286</v>
      </c>
      <c r="AB92" s="3">
        <f t="shared" si="25"/>
        <v>0</v>
      </c>
      <c r="AC92" s="2">
        <f t="shared" si="26"/>
        <v>-49.895862031254183</v>
      </c>
    </row>
    <row r="93" spans="1:29" x14ac:dyDescent="0.3">
      <c r="A93" s="1" t="s">
        <v>110</v>
      </c>
      <c r="B93" s="1" t="s">
        <v>112</v>
      </c>
      <c r="C93" s="16">
        <v>28799.899999999998</v>
      </c>
      <c r="D93" s="6">
        <v>220679166.11399999</v>
      </c>
      <c r="E93" s="7">
        <v>-29019339.337184578</v>
      </c>
      <c r="F93" s="6">
        <v>191659826.77681541</v>
      </c>
      <c r="G93" s="6">
        <v>66420978.079999998</v>
      </c>
      <c r="H93" s="6">
        <v>4636164.28</v>
      </c>
      <c r="I93" s="6">
        <v>120602684.41681542</v>
      </c>
      <c r="J93" s="6">
        <v>0</v>
      </c>
      <c r="K93" s="14">
        <v>6654.8782036331868</v>
      </c>
      <c r="L93" s="15">
        <v>28935</v>
      </c>
      <c r="M93" s="5">
        <v>221465672.01000002</v>
      </c>
      <c r="N93" s="3">
        <v>-28717671.474172834</v>
      </c>
      <c r="O93" s="5">
        <v>192748000.53582719</v>
      </c>
      <c r="P93" s="5">
        <v>66834137.369999997</v>
      </c>
      <c r="Q93" s="5">
        <v>5303660.57</v>
      </c>
      <c r="R93" s="5">
        <v>120610202.59582719</v>
      </c>
      <c r="S93" s="5">
        <v>0</v>
      </c>
      <c r="T93" s="14">
        <v>6661.41353156479</v>
      </c>
      <c r="U93" s="4">
        <f t="shared" si="18"/>
        <v>135.10000000000218</v>
      </c>
      <c r="V93" s="3">
        <f t="shared" si="19"/>
        <v>786505.89600002766</v>
      </c>
      <c r="W93" s="3">
        <f t="shared" si="20"/>
        <v>301667.86301174387</v>
      </c>
      <c r="X93" s="3">
        <f t="shared" si="21"/>
        <v>1088173.7590117753</v>
      </c>
      <c r="Y93" s="3">
        <f t="shared" si="22"/>
        <v>413159.28999999911</v>
      </c>
      <c r="Z93" s="3">
        <f t="shared" si="23"/>
        <v>667496.29</v>
      </c>
      <c r="AA93" s="3">
        <f t="shared" si="24"/>
        <v>7518.1790117770433</v>
      </c>
      <c r="AB93" s="3">
        <f t="shared" si="25"/>
        <v>0</v>
      </c>
      <c r="AC93" s="2">
        <f t="shared" si="26"/>
        <v>6.5353279316032058</v>
      </c>
    </row>
    <row r="94" spans="1:29" x14ac:dyDescent="0.3">
      <c r="A94" s="1" t="s">
        <v>110</v>
      </c>
      <c r="B94" s="1" t="s">
        <v>111</v>
      </c>
      <c r="C94" s="16">
        <v>15366.8</v>
      </c>
      <c r="D94" s="6">
        <v>117827814.09</v>
      </c>
      <c r="E94" s="7">
        <v>-15494373.033247959</v>
      </c>
      <c r="F94" s="6">
        <v>102333441.05675204</v>
      </c>
      <c r="G94" s="6">
        <v>29740392.800000001</v>
      </c>
      <c r="H94" s="6">
        <v>2315270.83</v>
      </c>
      <c r="I94" s="6">
        <v>70277777.426752046</v>
      </c>
      <c r="J94" s="6">
        <v>0</v>
      </c>
      <c r="K94" s="14">
        <v>6659.3852367930895</v>
      </c>
      <c r="L94" s="15">
        <v>15122.3</v>
      </c>
      <c r="M94" s="5">
        <v>115841036.498</v>
      </c>
      <c r="N94" s="3">
        <v>-15021221.11830955</v>
      </c>
      <c r="O94" s="5">
        <v>100819815.37969044</v>
      </c>
      <c r="P94" s="5">
        <v>29700652.32</v>
      </c>
      <c r="Q94" s="5">
        <v>2472615.92</v>
      </c>
      <c r="R94" s="5">
        <v>68646547.139690444</v>
      </c>
      <c r="S94" s="5">
        <v>0</v>
      </c>
      <c r="T94" s="14">
        <v>6666.9630532187857</v>
      </c>
      <c r="U94" s="4">
        <f t="shared" si="18"/>
        <v>-244.5</v>
      </c>
      <c r="V94" s="3">
        <f t="shared" si="19"/>
        <v>-1986777.5920000076</v>
      </c>
      <c r="W94" s="3">
        <f t="shared" si="20"/>
        <v>473151.91493840888</v>
      </c>
      <c r="X94" s="3">
        <f t="shared" si="21"/>
        <v>-1513625.6770616025</v>
      </c>
      <c r="Y94" s="3">
        <f t="shared" si="22"/>
        <v>-39740.480000000447</v>
      </c>
      <c r="Z94" s="3">
        <f t="shared" si="23"/>
        <v>157345.08999999985</v>
      </c>
      <c r="AA94" s="3">
        <f t="shared" si="24"/>
        <v>-1631230.2870616019</v>
      </c>
      <c r="AB94" s="3">
        <f t="shared" si="25"/>
        <v>0</v>
      </c>
      <c r="AC94" s="2">
        <f t="shared" si="26"/>
        <v>7.5778164256962555</v>
      </c>
    </row>
    <row r="95" spans="1:29" x14ac:dyDescent="0.3">
      <c r="A95" s="1" t="s">
        <v>110</v>
      </c>
      <c r="B95" s="1" t="s">
        <v>109</v>
      </c>
      <c r="C95" s="16">
        <v>1077.2</v>
      </c>
      <c r="D95" s="6">
        <v>9151141.25</v>
      </c>
      <c r="E95" s="7">
        <v>-1203376.2766670622</v>
      </c>
      <c r="F95" s="6">
        <v>7947764.9733329378</v>
      </c>
      <c r="G95" s="6">
        <v>7029288.75</v>
      </c>
      <c r="H95" s="6">
        <v>530938.07999999996</v>
      </c>
      <c r="I95" s="6">
        <v>387538.14333293785</v>
      </c>
      <c r="J95" s="6">
        <v>0</v>
      </c>
      <c r="K95" s="14">
        <v>7378.1702314639224</v>
      </c>
      <c r="L95" s="15">
        <v>1070.7</v>
      </c>
      <c r="M95" s="5">
        <v>9073525</v>
      </c>
      <c r="N95" s="3">
        <v>-1176572.9094616899</v>
      </c>
      <c r="O95" s="5">
        <v>7896952.0905383099</v>
      </c>
      <c r="P95" s="5">
        <v>6741276.29</v>
      </c>
      <c r="Q95" s="5">
        <v>546227.56000000006</v>
      </c>
      <c r="R95" s="5">
        <v>609448.24053830979</v>
      </c>
      <c r="S95" s="5">
        <v>0</v>
      </c>
      <c r="T95" s="14">
        <v>7375.5039605289148</v>
      </c>
      <c r="U95" s="4">
        <f t="shared" si="18"/>
        <v>-6.5</v>
      </c>
      <c r="V95" s="3">
        <f t="shared" si="19"/>
        <v>-77616.25</v>
      </c>
      <c r="W95" s="3">
        <f t="shared" si="20"/>
        <v>26803.367205372313</v>
      </c>
      <c r="X95" s="3">
        <f t="shared" si="21"/>
        <v>-50812.88279462792</v>
      </c>
      <c r="Y95" s="3">
        <f t="shared" si="22"/>
        <v>-288012.45999999996</v>
      </c>
      <c r="Z95" s="3">
        <f t="shared" si="23"/>
        <v>15289.480000000098</v>
      </c>
      <c r="AA95" s="3">
        <f t="shared" si="24"/>
        <v>221910.09720537195</v>
      </c>
      <c r="AB95" s="3">
        <f t="shared" si="25"/>
        <v>0</v>
      </c>
      <c r="AC95" s="2">
        <f t="shared" si="26"/>
        <v>-2.6662709350075602</v>
      </c>
    </row>
    <row r="96" spans="1:29" x14ac:dyDescent="0.3">
      <c r="A96" s="1" t="s">
        <v>103</v>
      </c>
      <c r="B96" s="1" t="s">
        <v>108</v>
      </c>
      <c r="C96" s="16">
        <v>1218.0000000000002</v>
      </c>
      <c r="D96" s="6">
        <v>10072677.74</v>
      </c>
      <c r="E96" s="7">
        <v>-1324558.4461750495</v>
      </c>
      <c r="F96" s="6">
        <v>8748119.2938249502</v>
      </c>
      <c r="G96" s="6">
        <v>1410831.43</v>
      </c>
      <c r="H96" s="6">
        <v>209545.5</v>
      </c>
      <c r="I96" s="6">
        <v>7127742.3638249505</v>
      </c>
      <c r="J96" s="6">
        <v>0</v>
      </c>
      <c r="K96" s="14">
        <v>7182.3639522372323</v>
      </c>
      <c r="L96" s="15">
        <v>1212.8999999999999</v>
      </c>
      <c r="M96" s="5">
        <v>10121851.459999999</v>
      </c>
      <c r="N96" s="3">
        <v>-1312510.4324318557</v>
      </c>
      <c r="O96" s="5">
        <v>8809341.0275681429</v>
      </c>
      <c r="P96" s="5">
        <v>1410082.37</v>
      </c>
      <c r="Q96" s="5">
        <v>242106.85</v>
      </c>
      <c r="R96" s="5">
        <v>7157151.8075681431</v>
      </c>
      <c r="S96" s="5">
        <v>0</v>
      </c>
      <c r="T96" s="14">
        <v>7263.0398446435356</v>
      </c>
      <c r="U96" s="4">
        <f t="shared" si="18"/>
        <v>-5.1000000000003638</v>
      </c>
      <c r="V96" s="3">
        <f t="shared" si="19"/>
        <v>49173.719999998808</v>
      </c>
      <c r="W96" s="3">
        <f t="shared" si="20"/>
        <v>12048.01374319382</v>
      </c>
      <c r="X96" s="3">
        <f t="shared" si="21"/>
        <v>61221.733743192628</v>
      </c>
      <c r="Y96" s="3">
        <f t="shared" si="22"/>
        <v>-749.05999999982305</v>
      </c>
      <c r="Z96" s="3">
        <f t="shared" si="23"/>
        <v>32561.350000000006</v>
      </c>
      <c r="AA96" s="3">
        <f t="shared" si="24"/>
        <v>29409.443743192591</v>
      </c>
      <c r="AB96" s="3">
        <f t="shared" si="25"/>
        <v>0</v>
      </c>
      <c r="AC96" s="2">
        <f t="shared" si="26"/>
        <v>80.675892406303319</v>
      </c>
    </row>
    <row r="97" spans="1:29" x14ac:dyDescent="0.3">
      <c r="A97" s="1" t="s">
        <v>103</v>
      </c>
      <c r="B97" s="1" t="s">
        <v>107</v>
      </c>
      <c r="C97" s="16">
        <v>184.6</v>
      </c>
      <c r="D97" s="6">
        <v>2433827.81</v>
      </c>
      <c r="E97" s="7">
        <v>-320048.67677532026</v>
      </c>
      <c r="F97" s="6">
        <v>2113779.1332246796</v>
      </c>
      <c r="G97" s="6">
        <v>248470.16</v>
      </c>
      <c r="H97" s="6">
        <v>77266.080000000002</v>
      </c>
      <c r="I97" s="6">
        <v>1788042.8932246796</v>
      </c>
      <c r="J97" s="6">
        <v>0</v>
      </c>
      <c r="K97" s="14">
        <v>11450.591187565979</v>
      </c>
      <c r="L97" s="15">
        <v>183.6</v>
      </c>
      <c r="M97" s="5">
        <v>2435035.1300000004</v>
      </c>
      <c r="N97" s="3">
        <v>-315753.39986890706</v>
      </c>
      <c r="O97" s="5">
        <v>2119281.7301310934</v>
      </c>
      <c r="P97" s="5">
        <v>318097.90000000002</v>
      </c>
      <c r="Q97" s="5">
        <v>68030.820000000007</v>
      </c>
      <c r="R97" s="5">
        <v>1733153.0101310934</v>
      </c>
      <c r="S97" s="5">
        <v>0</v>
      </c>
      <c r="T97" s="14">
        <v>11542.928813350183</v>
      </c>
      <c r="U97" s="4">
        <f t="shared" si="18"/>
        <v>-1</v>
      </c>
      <c r="V97" s="3">
        <f t="shared" si="19"/>
        <v>1207.320000000298</v>
      </c>
      <c r="W97" s="3">
        <f t="shared" si="20"/>
        <v>4295.2769064132008</v>
      </c>
      <c r="X97" s="3">
        <f t="shared" si="21"/>
        <v>5502.5969064137898</v>
      </c>
      <c r="Y97" s="3">
        <f t="shared" si="22"/>
        <v>69627.74000000002</v>
      </c>
      <c r="Z97" s="3">
        <f t="shared" si="23"/>
        <v>-9235.2599999999948</v>
      </c>
      <c r="AA97" s="3">
        <f t="shared" si="24"/>
        <v>-54889.883093586192</v>
      </c>
      <c r="AB97" s="3">
        <f t="shared" si="25"/>
        <v>0</v>
      </c>
      <c r="AC97" s="2">
        <f t="shared" si="26"/>
        <v>92.337625784204647</v>
      </c>
    </row>
    <row r="98" spans="1:29" x14ac:dyDescent="0.3">
      <c r="A98" s="1" t="s">
        <v>103</v>
      </c>
      <c r="B98" s="1" t="s">
        <v>106</v>
      </c>
      <c r="C98" s="16">
        <v>356.5</v>
      </c>
      <c r="D98" s="6">
        <v>3503460.8600000003</v>
      </c>
      <c r="E98" s="7">
        <v>-460705.5633804783</v>
      </c>
      <c r="F98" s="6">
        <v>3042755.2966195219</v>
      </c>
      <c r="G98" s="6">
        <v>999771.57</v>
      </c>
      <c r="H98" s="6">
        <v>141189</v>
      </c>
      <c r="I98" s="6">
        <v>1901794.7266195221</v>
      </c>
      <c r="J98" s="6">
        <v>0</v>
      </c>
      <c r="K98" s="14">
        <v>8535.0779708822502</v>
      </c>
      <c r="L98" s="15">
        <v>358.2</v>
      </c>
      <c r="M98" s="5">
        <v>3493760.27</v>
      </c>
      <c r="N98" s="3">
        <v>-453039.32990051381</v>
      </c>
      <c r="O98" s="5">
        <v>3040720.9400994861</v>
      </c>
      <c r="P98" s="5">
        <v>954905.78</v>
      </c>
      <c r="Q98" s="5">
        <v>175617.88</v>
      </c>
      <c r="R98" s="5">
        <v>1910197.280099486</v>
      </c>
      <c r="S98" s="5">
        <v>0</v>
      </c>
      <c r="T98" s="14">
        <v>8488.8915133989012</v>
      </c>
      <c r="U98" s="4">
        <f t="shared" si="18"/>
        <v>1.6999999999999886</v>
      </c>
      <c r="V98" s="3">
        <f t="shared" si="19"/>
        <v>-9700.5900000003166</v>
      </c>
      <c r="W98" s="3">
        <f t="shared" si="20"/>
        <v>7666.2334799644887</v>
      </c>
      <c r="X98" s="3">
        <f t="shared" si="21"/>
        <v>-2034.3565200357698</v>
      </c>
      <c r="Y98" s="3">
        <f t="shared" si="22"/>
        <v>-44865.789999999921</v>
      </c>
      <c r="Z98" s="3">
        <f t="shared" si="23"/>
        <v>34428.880000000005</v>
      </c>
      <c r="AA98" s="3">
        <f t="shared" si="24"/>
        <v>8402.5534799639136</v>
      </c>
      <c r="AB98" s="3">
        <f t="shared" si="25"/>
        <v>0</v>
      </c>
      <c r="AC98" s="2">
        <f t="shared" si="26"/>
        <v>-46.186457483348931</v>
      </c>
    </row>
    <row r="99" spans="1:29" x14ac:dyDescent="0.3">
      <c r="A99" s="1" t="s">
        <v>103</v>
      </c>
      <c r="B99" s="1" t="s">
        <v>105</v>
      </c>
      <c r="C99" s="16">
        <v>95</v>
      </c>
      <c r="D99" s="6">
        <v>1409915.59</v>
      </c>
      <c r="E99" s="7">
        <v>-185404.08532204051</v>
      </c>
      <c r="F99" s="6">
        <v>1224511.5046779595</v>
      </c>
      <c r="G99" s="6">
        <v>266563.76</v>
      </c>
      <c r="H99" s="6">
        <v>54513.15</v>
      </c>
      <c r="I99" s="6">
        <v>903434.59467795945</v>
      </c>
      <c r="J99" s="6">
        <v>0</v>
      </c>
      <c r="K99" s="14">
        <v>12889.594786083784</v>
      </c>
      <c r="L99" s="15">
        <v>115.5</v>
      </c>
      <c r="M99" s="5">
        <v>1737755.76</v>
      </c>
      <c r="N99" s="3">
        <v>-225336.49827129039</v>
      </c>
      <c r="O99" s="5">
        <v>1512419.2617287096</v>
      </c>
      <c r="P99" s="5">
        <v>287295.42</v>
      </c>
      <c r="Q99" s="5">
        <v>54414.98</v>
      </c>
      <c r="R99" s="5">
        <v>1170708.8617287097</v>
      </c>
      <c r="S99" s="5">
        <v>0</v>
      </c>
      <c r="T99" s="14">
        <v>13094.539062586229</v>
      </c>
      <c r="U99" s="4">
        <f t="shared" si="18"/>
        <v>20.5</v>
      </c>
      <c r="V99" s="3">
        <f t="shared" si="19"/>
        <v>327840.16999999993</v>
      </c>
      <c r="W99" s="3">
        <f t="shared" si="20"/>
        <v>-39932.412949249876</v>
      </c>
      <c r="X99" s="3">
        <f t="shared" si="21"/>
        <v>287907.75705075008</v>
      </c>
      <c r="Y99" s="3">
        <f t="shared" si="22"/>
        <v>20731.659999999974</v>
      </c>
      <c r="Z99" s="3">
        <f t="shared" si="23"/>
        <v>-98.169999999998254</v>
      </c>
      <c r="AA99" s="3">
        <f t="shared" si="24"/>
        <v>267274.2670507502</v>
      </c>
      <c r="AB99" s="3">
        <f t="shared" si="25"/>
        <v>0</v>
      </c>
      <c r="AC99" s="2">
        <f t="shared" si="26"/>
        <v>204.94427650244506</v>
      </c>
    </row>
    <row r="100" spans="1:29" x14ac:dyDescent="0.3">
      <c r="A100" s="1" t="s">
        <v>103</v>
      </c>
      <c r="B100" s="1" t="s">
        <v>104</v>
      </c>
      <c r="C100" s="16">
        <v>471.8</v>
      </c>
      <c r="D100" s="6">
        <v>3562253.25</v>
      </c>
      <c r="E100" s="7">
        <v>-468436.77038971963</v>
      </c>
      <c r="F100" s="6">
        <v>3093816.4796102801</v>
      </c>
      <c r="G100" s="6">
        <v>286631.98</v>
      </c>
      <c r="H100" s="6">
        <v>31606.41</v>
      </c>
      <c r="I100" s="6">
        <v>2775578.08961028</v>
      </c>
      <c r="J100" s="6">
        <v>0</v>
      </c>
      <c r="K100" s="14">
        <v>6557.4745222769816</v>
      </c>
      <c r="L100" s="15">
        <v>427.4</v>
      </c>
      <c r="M100" s="5">
        <v>3256310.7399999998</v>
      </c>
      <c r="N100" s="3">
        <v>-422249.0158425913</v>
      </c>
      <c r="O100" s="5">
        <v>2834061.7241574083</v>
      </c>
      <c r="P100" s="5">
        <v>269151.71999999997</v>
      </c>
      <c r="Q100" s="5">
        <v>25835.17</v>
      </c>
      <c r="R100" s="5">
        <v>2539074.8341574082</v>
      </c>
      <c r="S100" s="5">
        <v>0</v>
      </c>
      <c r="T100" s="14">
        <v>6630.9352460397949</v>
      </c>
      <c r="U100" s="4">
        <f t="shared" ref="U100:U131" si="27">L100-C100</f>
        <v>-44.400000000000034</v>
      </c>
      <c r="V100" s="3">
        <f t="shared" ref="V100:V131" si="28">M100-D100</f>
        <v>-305942.51000000024</v>
      </c>
      <c r="W100" s="3">
        <f t="shared" ref="W100:W131" si="29">N100-E100</f>
        <v>46187.754547128337</v>
      </c>
      <c r="X100" s="3">
        <f t="shared" ref="X100:X131" si="30">O100-F100</f>
        <v>-259754.75545287179</v>
      </c>
      <c r="Y100" s="3">
        <f t="shared" ref="Y100:Y131" si="31">P100-G100</f>
        <v>-17480.260000000009</v>
      </c>
      <c r="Z100" s="3">
        <f t="shared" ref="Z100:Z131" si="32">Q100-H100</f>
        <v>-5771.2400000000016</v>
      </c>
      <c r="AA100" s="3">
        <f t="shared" ref="AA100:AA131" si="33">R100-I100</f>
        <v>-236503.25545287179</v>
      </c>
      <c r="AB100" s="3">
        <f t="shared" ref="AB100:AB131" si="34">S100-J100</f>
        <v>0</v>
      </c>
      <c r="AC100" s="2">
        <f t="shared" ref="AC100:AC131" si="35">T100-K100</f>
        <v>73.460723762813359</v>
      </c>
    </row>
    <row r="101" spans="1:29" x14ac:dyDescent="0.3">
      <c r="A101" s="1" t="s">
        <v>103</v>
      </c>
      <c r="B101" s="1" t="s">
        <v>102</v>
      </c>
      <c r="C101" s="16">
        <v>50</v>
      </c>
      <c r="D101" s="6">
        <v>771634.8</v>
      </c>
      <c r="E101" s="7">
        <v>-101470.07757865537</v>
      </c>
      <c r="F101" s="6">
        <v>670164.72242134472</v>
      </c>
      <c r="G101" s="6">
        <v>152170.51</v>
      </c>
      <c r="H101" s="6">
        <v>16976.3</v>
      </c>
      <c r="I101" s="6">
        <v>501017.91242134472</v>
      </c>
      <c r="J101" s="6">
        <v>0</v>
      </c>
      <c r="K101" s="14">
        <v>13403.294448426894</v>
      </c>
      <c r="L101" s="15">
        <v>50</v>
      </c>
      <c r="M101" s="5">
        <v>777848.12</v>
      </c>
      <c r="N101" s="3">
        <v>-100864.33063971341</v>
      </c>
      <c r="O101" s="5">
        <v>676983.78936028655</v>
      </c>
      <c r="P101" s="5">
        <v>160578.09</v>
      </c>
      <c r="Q101" s="5">
        <v>13156.93</v>
      </c>
      <c r="R101" s="5">
        <v>503248.76936028659</v>
      </c>
      <c r="S101" s="5">
        <v>0</v>
      </c>
      <c r="T101" s="14">
        <v>13539.675787205731</v>
      </c>
      <c r="U101" s="4">
        <f t="shared" si="27"/>
        <v>0</v>
      </c>
      <c r="V101" s="3">
        <f t="shared" si="28"/>
        <v>6213.3199999999488</v>
      </c>
      <c r="W101" s="3">
        <f t="shared" si="29"/>
        <v>605.74693894195661</v>
      </c>
      <c r="X101" s="3">
        <f t="shared" si="30"/>
        <v>6819.0669389418326</v>
      </c>
      <c r="Y101" s="3">
        <f t="shared" si="31"/>
        <v>8407.5799999999872</v>
      </c>
      <c r="Z101" s="3">
        <f t="shared" si="32"/>
        <v>-3819.369999999999</v>
      </c>
      <c r="AA101" s="3">
        <f t="shared" si="33"/>
        <v>2230.8569389418699</v>
      </c>
      <c r="AB101" s="3">
        <f t="shared" si="34"/>
        <v>0</v>
      </c>
      <c r="AC101" s="2">
        <f t="shared" si="35"/>
        <v>136.38133877883774</v>
      </c>
    </row>
    <row r="102" spans="1:29" x14ac:dyDescent="0.3">
      <c r="A102" s="1" t="s">
        <v>99</v>
      </c>
      <c r="B102" s="1" t="s">
        <v>101</v>
      </c>
      <c r="C102" s="16">
        <v>163.5</v>
      </c>
      <c r="D102" s="6">
        <v>2242955</v>
      </c>
      <c r="E102" s="7">
        <v>-294948.87718313502</v>
      </c>
      <c r="F102" s="6">
        <v>1948006.1228168649</v>
      </c>
      <c r="G102" s="6">
        <v>1457982.76</v>
      </c>
      <c r="H102" s="6">
        <v>95559.08</v>
      </c>
      <c r="I102" s="6">
        <v>394464.28281686484</v>
      </c>
      <c r="J102" s="6">
        <v>0</v>
      </c>
      <c r="K102" s="14">
        <v>11914.410537106207</v>
      </c>
      <c r="L102" s="15">
        <v>157.20000000000002</v>
      </c>
      <c r="M102" s="5">
        <v>2186146.75</v>
      </c>
      <c r="N102" s="3">
        <v>-12.599999999933061</v>
      </c>
      <c r="O102" s="5">
        <v>2186134.15</v>
      </c>
      <c r="P102" s="5">
        <v>2090575.07</v>
      </c>
      <c r="Q102" s="5">
        <v>95559.08</v>
      </c>
      <c r="R102" s="5">
        <v>-1.6007106751203537E-10</v>
      </c>
      <c r="S102" s="5">
        <v>0</v>
      </c>
      <c r="T102" s="14">
        <v>13906.705788804069</v>
      </c>
      <c r="U102" s="4">
        <f t="shared" si="27"/>
        <v>-6.2999999999999829</v>
      </c>
      <c r="V102" s="3">
        <f t="shared" si="28"/>
        <v>-56808.25</v>
      </c>
      <c r="W102" s="3">
        <f t="shared" si="29"/>
        <v>294936.2771831351</v>
      </c>
      <c r="X102" s="3">
        <f t="shared" si="30"/>
        <v>238128.02718313504</v>
      </c>
      <c r="Y102" s="3">
        <f t="shared" si="31"/>
        <v>632592.31000000006</v>
      </c>
      <c r="Z102" s="3">
        <f t="shared" si="32"/>
        <v>0</v>
      </c>
      <c r="AA102" s="3">
        <f t="shared" si="33"/>
        <v>-394464.28281686502</v>
      </c>
      <c r="AB102" s="3">
        <f t="shared" si="34"/>
        <v>0</v>
      </c>
      <c r="AC102" s="2">
        <f t="shared" si="35"/>
        <v>1992.2952516978621</v>
      </c>
    </row>
    <row r="103" spans="1:29" x14ac:dyDescent="0.3">
      <c r="A103" s="1" t="s">
        <v>99</v>
      </c>
      <c r="B103" s="1" t="s">
        <v>100</v>
      </c>
      <c r="C103" s="16">
        <v>467.70000000000005</v>
      </c>
      <c r="D103" s="6">
        <v>4123835.71</v>
      </c>
      <c r="E103" s="7">
        <v>-542284.9376613514</v>
      </c>
      <c r="F103" s="6">
        <v>3581550.7723386483</v>
      </c>
      <c r="G103" s="6">
        <v>1341093.1100000001</v>
      </c>
      <c r="H103" s="6">
        <v>99505.87</v>
      </c>
      <c r="I103" s="6">
        <v>2140951.7923386479</v>
      </c>
      <c r="J103" s="6">
        <v>0</v>
      </c>
      <c r="K103" s="14">
        <v>7657.7951086992689</v>
      </c>
      <c r="L103" s="15">
        <v>476.7</v>
      </c>
      <c r="M103" s="5">
        <v>4157685.89</v>
      </c>
      <c r="N103" s="3">
        <v>-539131.21793626132</v>
      </c>
      <c r="O103" s="5">
        <v>3618554.672063739</v>
      </c>
      <c r="P103" s="5">
        <v>1525601.44</v>
      </c>
      <c r="Q103" s="5">
        <v>120049.1</v>
      </c>
      <c r="R103" s="5">
        <v>1972904.132063739</v>
      </c>
      <c r="S103" s="5">
        <v>0</v>
      </c>
      <c r="T103" s="14">
        <v>7590.8426097414285</v>
      </c>
      <c r="U103" s="4">
        <f t="shared" si="27"/>
        <v>8.9999999999999432</v>
      </c>
      <c r="V103" s="3">
        <f t="shared" si="28"/>
        <v>33850.180000000168</v>
      </c>
      <c r="W103" s="3">
        <f t="shared" si="29"/>
        <v>3153.719725090079</v>
      </c>
      <c r="X103" s="3">
        <f t="shared" si="30"/>
        <v>37003.899725090712</v>
      </c>
      <c r="Y103" s="3">
        <f t="shared" si="31"/>
        <v>184508.32999999984</v>
      </c>
      <c r="Z103" s="3">
        <f t="shared" si="32"/>
        <v>20543.23000000001</v>
      </c>
      <c r="AA103" s="3">
        <f t="shared" si="33"/>
        <v>-168047.66027490888</v>
      </c>
      <c r="AB103" s="3">
        <f t="shared" si="34"/>
        <v>0</v>
      </c>
      <c r="AC103" s="2">
        <f t="shared" si="35"/>
        <v>-66.952498957840362</v>
      </c>
    </row>
    <row r="104" spans="1:29" x14ac:dyDescent="0.3">
      <c r="A104" s="1" t="s">
        <v>99</v>
      </c>
      <c r="B104" s="1" t="s">
        <v>98</v>
      </c>
      <c r="C104" s="16">
        <v>100.5</v>
      </c>
      <c r="D104" s="6">
        <v>1029794.7300000001</v>
      </c>
      <c r="E104" s="7">
        <v>-135418.14229113367</v>
      </c>
      <c r="F104" s="6">
        <v>894376.58770886646</v>
      </c>
      <c r="G104" s="6">
        <v>199896.43</v>
      </c>
      <c r="H104" s="6">
        <v>19168.32</v>
      </c>
      <c r="I104" s="6">
        <v>675311.83770886657</v>
      </c>
      <c r="J104" s="6">
        <v>0</v>
      </c>
      <c r="K104" s="14">
        <v>8899.2695294414571</v>
      </c>
      <c r="L104" s="15">
        <v>50</v>
      </c>
      <c r="M104" s="5">
        <v>820610.10000000009</v>
      </c>
      <c r="N104" s="3">
        <v>-106409.31863753595</v>
      </c>
      <c r="O104" s="5">
        <v>714200.78136246419</v>
      </c>
      <c r="P104" s="5">
        <v>174409.79</v>
      </c>
      <c r="Q104" s="5">
        <v>21353.25</v>
      </c>
      <c r="R104" s="5">
        <v>518437.74136246415</v>
      </c>
      <c r="S104" s="5">
        <v>0</v>
      </c>
      <c r="T104" s="14">
        <v>14284.015627249284</v>
      </c>
      <c r="U104" s="4">
        <f t="shared" si="27"/>
        <v>-50.5</v>
      </c>
      <c r="V104" s="3">
        <f t="shared" si="28"/>
        <v>-209184.63</v>
      </c>
      <c r="W104" s="3">
        <f t="shared" si="29"/>
        <v>29008.823653597719</v>
      </c>
      <c r="X104" s="3">
        <f t="shared" si="30"/>
        <v>-180175.80634640227</v>
      </c>
      <c r="Y104" s="3">
        <f t="shared" si="31"/>
        <v>-25486.639999999985</v>
      </c>
      <c r="Z104" s="3">
        <f t="shared" si="32"/>
        <v>2184.9300000000003</v>
      </c>
      <c r="AA104" s="3">
        <f t="shared" si="33"/>
        <v>-156874.09634640242</v>
      </c>
      <c r="AB104" s="3">
        <f t="shared" si="34"/>
        <v>0</v>
      </c>
      <c r="AC104" s="2">
        <f t="shared" si="35"/>
        <v>5384.746097807827</v>
      </c>
    </row>
    <row r="105" spans="1:29" x14ac:dyDescent="0.3">
      <c r="A105" s="1" t="s">
        <v>94</v>
      </c>
      <c r="B105" s="1" t="s">
        <v>97</v>
      </c>
      <c r="C105" s="16">
        <v>2197.1</v>
      </c>
      <c r="D105" s="6">
        <v>17018123.34</v>
      </c>
      <c r="E105" s="7">
        <v>-2237885.4550791718</v>
      </c>
      <c r="F105" s="6">
        <v>14780237.884920828</v>
      </c>
      <c r="G105" s="6">
        <v>4844283.2300000004</v>
      </c>
      <c r="H105" s="6">
        <v>495569.54</v>
      </c>
      <c r="I105" s="6">
        <v>9440385.1149208285</v>
      </c>
      <c r="J105" s="6">
        <v>0</v>
      </c>
      <c r="K105" s="14">
        <v>6727.157564480829</v>
      </c>
      <c r="L105" s="15">
        <v>2182.9</v>
      </c>
      <c r="M105" s="5">
        <v>16813261.07</v>
      </c>
      <c r="N105" s="3">
        <v>-2180192.0967505868</v>
      </c>
      <c r="O105" s="5">
        <v>14633068.973249413</v>
      </c>
      <c r="P105" s="5">
        <v>4629405.83</v>
      </c>
      <c r="Q105" s="5">
        <v>571128.78</v>
      </c>
      <c r="R105" s="5">
        <v>9432534.3632494137</v>
      </c>
      <c r="S105" s="5">
        <v>0</v>
      </c>
      <c r="T105" s="14">
        <v>6703.4994609232726</v>
      </c>
      <c r="U105" s="4">
        <f t="shared" si="27"/>
        <v>-14.199999999999818</v>
      </c>
      <c r="V105" s="3">
        <f t="shared" si="28"/>
        <v>-204862.26999999955</v>
      </c>
      <c r="W105" s="3">
        <f t="shared" si="29"/>
        <v>57693.358328585047</v>
      </c>
      <c r="X105" s="3">
        <f t="shared" si="30"/>
        <v>-147168.91167141497</v>
      </c>
      <c r="Y105" s="3">
        <f t="shared" si="31"/>
        <v>-214877.40000000037</v>
      </c>
      <c r="Z105" s="3">
        <f t="shared" si="32"/>
        <v>75559.240000000049</v>
      </c>
      <c r="AA105" s="3">
        <f t="shared" si="33"/>
        <v>-7850.7516714148223</v>
      </c>
      <c r="AB105" s="3">
        <f t="shared" si="34"/>
        <v>0</v>
      </c>
      <c r="AC105" s="2">
        <f t="shared" si="35"/>
        <v>-23.658103557556387</v>
      </c>
    </row>
    <row r="106" spans="1:29" x14ac:dyDescent="0.3">
      <c r="A106" s="1" t="s">
        <v>94</v>
      </c>
      <c r="B106" s="1" t="s">
        <v>96</v>
      </c>
      <c r="C106" s="16">
        <v>192.6</v>
      </c>
      <c r="D106" s="6">
        <v>2476263.64</v>
      </c>
      <c r="E106" s="7">
        <v>-325628.99399560975</v>
      </c>
      <c r="F106" s="6">
        <v>2150634.6460043904</v>
      </c>
      <c r="G106" s="6">
        <v>273733.62</v>
      </c>
      <c r="H106" s="6">
        <v>27159.33</v>
      </c>
      <c r="I106" s="6">
        <v>1849741.6960043903</v>
      </c>
      <c r="J106" s="6">
        <v>0</v>
      </c>
      <c r="K106" s="14">
        <v>11166.327341663502</v>
      </c>
      <c r="L106" s="15">
        <v>187.7</v>
      </c>
      <c r="M106" s="5">
        <v>2437589.75</v>
      </c>
      <c r="N106" s="3">
        <v>-316084.659956466</v>
      </c>
      <c r="O106" s="5">
        <v>2121505.0900435341</v>
      </c>
      <c r="P106" s="5">
        <v>365391</v>
      </c>
      <c r="Q106" s="5">
        <v>33058.74</v>
      </c>
      <c r="R106" s="5">
        <v>1723055.3500435341</v>
      </c>
      <c r="S106" s="5">
        <v>0</v>
      </c>
      <c r="T106" s="14">
        <v>11302.637666721013</v>
      </c>
      <c r="U106" s="4">
        <f t="shared" si="27"/>
        <v>-4.9000000000000057</v>
      </c>
      <c r="V106" s="3">
        <f t="shared" si="28"/>
        <v>-38673.89000000013</v>
      </c>
      <c r="W106" s="3">
        <f t="shared" si="29"/>
        <v>9544.3340391437523</v>
      </c>
      <c r="X106" s="3">
        <f t="shared" si="30"/>
        <v>-29129.555960856378</v>
      </c>
      <c r="Y106" s="3">
        <f t="shared" si="31"/>
        <v>91657.38</v>
      </c>
      <c r="Z106" s="3">
        <f t="shared" si="32"/>
        <v>5899.4099999999962</v>
      </c>
      <c r="AA106" s="3">
        <f t="shared" si="33"/>
        <v>-126686.34596085618</v>
      </c>
      <c r="AB106" s="3">
        <f t="shared" si="34"/>
        <v>0</v>
      </c>
      <c r="AC106" s="2">
        <f t="shared" si="35"/>
        <v>136.31032505751136</v>
      </c>
    </row>
    <row r="107" spans="1:29" x14ac:dyDescent="0.3">
      <c r="A107" s="1" t="s">
        <v>94</v>
      </c>
      <c r="B107" s="1" t="s">
        <v>95</v>
      </c>
      <c r="C107" s="16">
        <v>314.60000000000002</v>
      </c>
      <c r="D107" s="6">
        <v>3271625.5700000003</v>
      </c>
      <c r="E107" s="7">
        <v>-430219.19228657475</v>
      </c>
      <c r="F107" s="6">
        <v>2841406.3777134256</v>
      </c>
      <c r="G107" s="6">
        <v>497220.88</v>
      </c>
      <c r="H107" s="6">
        <v>45103.89</v>
      </c>
      <c r="I107" s="6">
        <v>2299081.6077134255</v>
      </c>
      <c r="J107" s="6">
        <v>0</v>
      </c>
      <c r="K107" s="14">
        <v>9031.8066678748419</v>
      </c>
      <c r="L107" s="15">
        <v>314.89999999999998</v>
      </c>
      <c r="M107" s="5">
        <v>3257095.52</v>
      </c>
      <c r="N107" s="3">
        <v>-422350.77903692733</v>
      </c>
      <c r="O107" s="5">
        <v>2834744.7409630725</v>
      </c>
      <c r="P107" s="5">
        <v>484006.56</v>
      </c>
      <c r="Q107" s="5">
        <v>56348.05</v>
      </c>
      <c r="R107" s="5">
        <v>2294390.1309630726</v>
      </c>
      <c r="S107" s="5">
        <v>0</v>
      </c>
      <c r="T107" s="14">
        <v>9002.0474466912437</v>
      </c>
      <c r="U107" s="4">
        <f t="shared" si="27"/>
        <v>0.29999999999995453</v>
      </c>
      <c r="V107" s="3">
        <f t="shared" si="28"/>
        <v>-14530.050000000279</v>
      </c>
      <c r="W107" s="3">
        <f t="shared" si="29"/>
        <v>7868.4132496474194</v>
      </c>
      <c r="X107" s="3">
        <f t="shared" si="30"/>
        <v>-6661.6367503530346</v>
      </c>
      <c r="Y107" s="3">
        <f t="shared" si="31"/>
        <v>-13214.320000000007</v>
      </c>
      <c r="Z107" s="3">
        <f t="shared" si="32"/>
        <v>11244.160000000003</v>
      </c>
      <c r="AA107" s="3">
        <f t="shared" si="33"/>
        <v>-4691.4767503528856</v>
      </c>
      <c r="AB107" s="3">
        <f t="shared" si="34"/>
        <v>0</v>
      </c>
      <c r="AC107" s="2">
        <f t="shared" si="35"/>
        <v>-29.759221183598129</v>
      </c>
    </row>
    <row r="108" spans="1:29" x14ac:dyDescent="0.3">
      <c r="A108" s="1" t="s">
        <v>94</v>
      </c>
      <c r="B108" s="1" t="s">
        <v>93</v>
      </c>
      <c r="C108" s="16">
        <v>182.50000000000003</v>
      </c>
      <c r="D108" s="6">
        <v>2402168.0700000003</v>
      </c>
      <c r="E108" s="7">
        <v>-315885.41680581134</v>
      </c>
      <c r="F108" s="6">
        <v>2086282.6531941891</v>
      </c>
      <c r="G108" s="6">
        <v>1022593.67</v>
      </c>
      <c r="H108" s="6">
        <v>116655.36</v>
      </c>
      <c r="I108" s="6">
        <v>947033.62319418916</v>
      </c>
      <c r="J108" s="6">
        <v>0</v>
      </c>
      <c r="K108" s="14">
        <v>11431.685770927061</v>
      </c>
      <c r="L108" s="15">
        <v>177.7</v>
      </c>
      <c r="M108" s="5">
        <v>2362189.7200000002</v>
      </c>
      <c r="N108" s="3">
        <v>-306307.46391957864</v>
      </c>
      <c r="O108" s="5">
        <v>2055882.2560804216</v>
      </c>
      <c r="P108" s="5">
        <v>976683.87</v>
      </c>
      <c r="Q108" s="5">
        <v>132700.43</v>
      </c>
      <c r="R108" s="5">
        <v>946497.95608042157</v>
      </c>
      <c r="S108" s="5">
        <v>0</v>
      </c>
      <c r="T108" s="14">
        <v>11569.39930264728</v>
      </c>
      <c r="U108" s="4">
        <f t="shared" si="27"/>
        <v>-4.8000000000000398</v>
      </c>
      <c r="V108" s="3">
        <f t="shared" si="28"/>
        <v>-39978.350000000093</v>
      </c>
      <c r="W108" s="3">
        <f t="shared" si="29"/>
        <v>9577.9528862326988</v>
      </c>
      <c r="X108" s="3">
        <f t="shared" si="30"/>
        <v>-30400.397113767453</v>
      </c>
      <c r="Y108" s="3">
        <f t="shared" si="31"/>
        <v>-45909.800000000047</v>
      </c>
      <c r="Z108" s="3">
        <f t="shared" si="32"/>
        <v>16045.069999999992</v>
      </c>
      <c r="AA108" s="3">
        <f t="shared" si="33"/>
        <v>-535.66711376758758</v>
      </c>
      <c r="AB108" s="3">
        <f t="shared" si="34"/>
        <v>0</v>
      </c>
      <c r="AC108" s="2">
        <f t="shared" si="35"/>
        <v>137.71353172021918</v>
      </c>
    </row>
    <row r="109" spans="1:29" x14ac:dyDescent="0.3">
      <c r="A109" s="1" t="s">
        <v>90</v>
      </c>
      <c r="B109" s="1" t="s">
        <v>92</v>
      </c>
      <c r="C109" s="16">
        <v>133.5</v>
      </c>
      <c r="D109" s="6">
        <v>1946456.91</v>
      </c>
      <c r="E109" s="7">
        <v>-255959.33939372591</v>
      </c>
      <c r="F109" s="6">
        <v>1690497.5706062741</v>
      </c>
      <c r="G109" s="6">
        <v>1477084.51</v>
      </c>
      <c r="H109" s="6">
        <v>92962.04</v>
      </c>
      <c r="I109" s="6">
        <v>120451.02060627406</v>
      </c>
      <c r="J109" s="6">
        <v>0</v>
      </c>
      <c r="K109" s="14">
        <v>12662.903150608794</v>
      </c>
      <c r="L109" s="15">
        <v>139</v>
      </c>
      <c r="M109" s="5">
        <v>2017462.11</v>
      </c>
      <c r="N109" s="3">
        <v>-261606.29573307178</v>
      </c>
      <c r="O109" s="5">
        <v>1755855.8142669282</v>
      </c>
      <c r="P109" s="5">
        <v>1387418.67</v>
      </c>
      <c r="Q109" s="5">
        <v>97376.91</v>
      </c>
      <c r="R109" s="5">
        <v>271060.23426692828</v>
      </c>
      <c r="S109" s="5">
        <v>0</v>
      </c>
      <c r="T109" s="14">
        <v>12632.056217747686</v>
      </c>
      <c r="U109" s="4">
        <f t="shared" si="27"/>
        <v>5.5</v>
      </c>
      <c r="V109" s="3">
        <f t="shared" si="28"/>
        <v>71005.200000000186</v>
      </c>
      <c r="W109" s="3">
        <f t="shared" si="29"/>
        <v>-5646.9563393458666</v>
      </c>
      <c r="X109" s="3">
        <f t="shared" si="30"/>
        <v>65358.243660654174</v>
      </c>
      <c r="Y109" s="3">
        <f t="shared" si="31"/>
        <v>-89665.840000000084</v>
      </c>
      <c r="Z109" s="3">
        <f t="shared" si="32"/>
        <v>4414.8700000000099</v>
      </c>
      <c r="AA109" s="3">
        <f t="shared" si="33"/>
        <v>150609.2136606542</v>
      </c>
      <c r="AB109" s="3">
        <f t="shared" si="34"/>
        <v>0</v>
      </c>
      <c r="AC109" s="2">
        <f t="shared" si="35"/>
        <v>-30.846932861108144</v>
      </c>
    </row>
    <row r="110" spans="1:29" x14ac:dyDescent="0.3">
      <c r="A110" s="1" t="s">
        <v>90</v>
      </c>
      <c r="B110" s="1" t="s">
        <v>91</v>
      </c>
      <c r="C110" s="16">
        <v>441.4</v>
      </c>
      <c r="D110" s="6">
        <v>3951273.75</v>
      </c>
      <c r="E110" s="7">
        <v>-519593.01724987588</v>
      </c>
      <c r="F110" s="6">
        <v>3431680.7327501243</v>
      </c>
      <c r="G110" s="6">
        <v>1705968.87</v>
      </c>
      <c r="H110" s="6">
        <v>300303.95</v>
      </c>
      <c r="I110" s="6">
        <v>1425407.9127501242</v>
      </c>
      <c r="J110" s="6">
        <v>0</v>
      </c>
      <c r="K110" s="14">
        <v>7774.5372287044056</v>
      </c>
      <c r="L110" s="15">
        <v>449.4</v>
      </c>
      <c r="M110" s="5">
        <v>4011387.96</v>
      </c>
      <c r="N110" s="3">
        <v>-520160.62148688553</v>
      </c>
      <c r="O110" s="5">
        <v>3491227.3385131145</v>
      </c>
      <c r="P110" s="5">
        <v>1694430.2</v>
      </c>
      <c r="Q110" s="5">
        <v>259495.41</v>
      </c>
      <c r="R110" s="5">
        <v>1537301.7285131146</v>
      </c>
      <c r="S110" s="5">
        <v>0</v>
      </c>
      <c r="T110" s="14">
        <v>7768.6411626905092</v>
      </c>
      <c r="U110" s="4">
        <f t="shared" si="27"/>
        <v>8</v>
      </c>
      <c r="V110" s="3">
        <f t="shared" si="28"/>
        <v>60114.209999999963</v>
      </c>
      <c r="W110" s="3">
        <f t="shared" si="29"/>
        <v>-567.60423700965475</v>
      </c>
      <c r="X110" s="3">
        <f t="shared" si="30"/>
        <v>59546.605762990192</v>
      </c>
      <c r="Y110" s="3">
        <f t="shared" si="31"/>
        <v>-11538.670000000158</v>
      </c>
      <c r="Z110" s="3">
        <f t="shared" si="32"/>
        <v>-40808.540000000008</v>
      </c>
      <c r="AA110" s="3">
        <f t="shared" si="33"/>
        <v>111893.81576299039</v>
      </c>
      <c r="AB110" s="3">
        <f t="shared" si="34"/>
        <v>0</v>
      </c>
      <c r="AC110" s="2">
        <f t="shared" si="35"/>
        <v>-5.8960660138964158</v>
      </c>
    </row>
    <row r="111" spans="1:29" x14ac:dyDescent="0.3">
      <c r="A111" s="1" t="s">
        <v>90</v>
      </c>
      <c r="B111" s="1" t="s">
        <v>89</v>
      </c>
      <c r="C111" s="16">
        <v>21720.400000000001</v>
      </c>
      <c r="D111" s="6">
        <v>166574426.41</v>
      </c>
      <c r="E111" s="7">
        <v>-21904558.957738452</v>
      </c>
      <c r="F111" s="6">
        <v>144669867.45226154</v>
      </c>
      <c r="G111" s="6">
        <v>39540446.43</v>
      </c>
      <c r="H111" s="6">
        <v>5204269.53</v>
      </c>
      <c r="I111" s="6">
        <v>99925151.492261529</v>
      </c>
      <c r="J111" s="6">
        <v>0</v>
      </c>
      <c r="K111" s="14">
        <v>6660.552634954307</v>
      </c>
      <c r="L111" s="15">
        <v>21677.200000000001</v>
      </c>
      <c r="M111" s="5">
        <v>166055332.76200002</v>
      </c>
      <c r="N111" s="3">
        <v>-21532558.294534422</v>
      </c>
      <c r="O111" s="5">
        <v>144522774.46746561</v>
      </c>
      <c r="P111" s="5">
        <v>38363190.43</v>
      </c>
      <c r="Q111" s="5">
        <v>5247047.04</v>
      </c>
      <c r="R111" s="5">
        <v>100912536.9974656</v>
      </c>
      <c r="S111" s="5">
        <v>0</v>
      </c>
      <c r="T111" s="14">
        <v>6667.0406910240072</v>
      </c>
      <c r="U111" s="4">
        <f t="shared" si="27"/>
        <v>-43.200000000000728</v>
      </c>
      <c r="V111" s="3">
        <f t="shared" si="28"/>
        <v>-519093.64799997211</v>
      </c>
      <c r="W111" s="3">
        <f t="shared" si="29"/>
        <v>372000.6632040292</v>
      </c>
      <c r="X111" s="3">
        <f t="shared" si="30"/>
        <v>-147092.984795928</v>
      </c>
      <c r="Y111" s="3">
        <f t="shared" si="31"/>
        <v>-1177256</v>
      </c>
      <c r="Z111" s="3">
        <f t="shared" si="32"/>
        <v>42777.509999999776</v>
      </c>
      <c r="AA111" s="3">
        <f t="shared" si="33"/>
        <v>987385.50520406663</v>
      </c>
      <c r="AB111" s="3">
        <f t="shared" si="34"/>
        <v>0</v>
      </c>
      <c r="AC111" s="2">
        <f t="shared" si="35"/>
        <v>6.4880560697001783</v>
      </c>
    </row>
    <row r="112" spans="1:29" x14ac:dyDescent="0.3">
      <c r="A112" s="1" t="s">
        <v>88</v>
      </c>
      <c r="B112" s="1" t="s">
        <v>87</v>
      </c>
      <c r="C112" s="16">
        <v>83.8</v>
      </c>
      <c r="D112" s="6">
        <v>1366256.85</v>
      </c>
      <c r="E112" s="7">
        <v>-179662.95527608308</v>
      </c>
      <c r="F112" s="6">
        <v>1186593.8947239169</v>
      </c>
      <c r="G112" s="6">
        <v>817872.96</v>
      </c>
      <c r="H112" s="6">
        <v>79220.72</v>
      </c>
      <c r="I112" s="6">
        <v>289500.21472391696</v>
      </c>
      <c r="J112" s="6">
        <v>0</v>
      </c>
      <c r="K112" s="14">
        <v>14159.831679283019</v>
      </c>
      <c r="L112" s="15">
        <v>81.8</v>
      </c>
      <c r="M112" s="5">
        <v>1329695.3799999999</v>
      </c>
      <c r="N112" s="3">
        <v>-172422.90751878318</v>
      </c>
      <c r="O112" s="5">
        <v>1157272.4724812168</v>
      </c>
      <c r="P112" s="5">
        <v>796278.45</v>
      </c>
      <c r="Q112" s="5">
        <v>88883.73</v>
      </c>
      <c r="R112" s="5">
        <v>272110.29248121683</v>
      </c>
      <c r="S112" s="5">
        <v>0</v>
      </c>
      <c r="T112" s="14">
        <v>14147.585238156686</v>
      </c>
      <c r="U112" s="4">
        <f t="shared" si="27"/>
        <v>-2</v>
      </c>
      <c r="V112" s="3">
        <f t="shared" si="28"/>
        <v>-36561.470000000205</v>
      </c>
      <c r="W112" s="3">
        <f t="shared" si="29"/>
        <v>7240.047757299908</v>
      </c>
      <c r="X112" s="3">
        <f t="shared" si="30"/>
        <v>-29321.422242700122</v>
      </c>
      <c r="Y112" s="3">
        <f t="shared" si="31"/>
        <v>-21594.510000000009</v>
      </c>
      <c r="Z112" s="3">
        <f t="shared" si="32"/>
        <v>9663.0099999999948</v>
      </c>
      <c r="AA112" s="3">
        <f t="shared" si="33"/>
        <v>-17389.922242700122</v>
      </c>
      <c r="AB112" s="3">
        <f t="shared" si="34"/>
        <v>0</v>
      </c>
      <c r="AC112" s="2">
        <f t="shared" si="35"/>
        <v>-12.246441126333593</v>
      </c>
    </row>
    <row r="113" spans="1:29" x14ac:dyDescent="0.3">
      <c r="A113" s="1" t="s">
        <v>40</v>
      </c>
      <c r="B113" s="1" t="s">
        <v>40</v>
      </c>
      <c r="C113" s="16">
        <v>2133.5</v>
      </c>
      <c r="D113" s="6">
        <v>16362472.890000001</v>
      </c>
      <c r="E113" s="7">
        <v>-2151667.3347637318</v>
      </c>
      <c r="F113" s="6">
        <v>14210805.555236269</v>
      </c>
      <c r="G113" s="6">
        <v>9589449.2799999993</v>
      </c>
      <c r="H113" s="6">
        <v>673755.39</v>
      </c>
      <c r="I113" s="6">
        <v>3947600.8852362693</v>
      </c>
      <c r="J113" s="6">
        <v>0</v>
      </c>
      <c r="K113" s="14">
        <v>6660.7947294287642</v>
      </c>
      <c r="L113" s="15">
        <v>2144.5</v>
      </c>
      <c r="M113" s="5">
        <v>16427963.695</v>
      </c>
      <c r="N113" s="3">
        <v>-2130230.2072410849</v>
      </c>
      <c r="O113" s="5">
        <v>14297733.487758916</v>
      </c>
      <c r="P113" s="5">
        <v>9661423.4800000004</v>
      </c>
      <c r="Q113" s="5">
        <v>797627.46</v>
      </c>
      <c r="R113" s="5">
        <v>3838682.5477589155</v>
      </c>
      <c r="S113" s="5">
        <v>0</v>
      </c>
      <c r="T113" s="14">
        <v>6667.1641351172375</v>
      </c>
      <c r="U113" s="4">
        <f t="shared" si="27"/>
        <v>11</v>
      </c>
      <c r="V113" s="3">
        <f t="shared" si="28"/>
        <v>65490.804999999702</v>
      </c>
      <c r="W113" s="3">
        <f t="shared" si="29"/>
        <v>21437.127522646915</v>
      </c>
      <c r="X113" s="3">
        <f t="shared" si="30"/>
        <v>86927.932522647083</v>
      </c>
      <c r="Y113" s="3">
        <f t="shared" si="31"/>
        <v>71974.200000001118</v>
      </c>
      <c r="Z113" s="3">
        <f t="shared" si="32"/>
        <v>123872.06999999995</v>
      </c>
      <c r="AA113" s="3">
        <f t="shared" si="33"/>
        <v>-108918.33747735387</v>
      </c>
      <c r="AB113" s="3">
        <f t="shared" si="34"/>
        <v>0</v>
      </c>
      <c r="AC113" s="2">
        <f t="shared" si="35"/>
        <v>6.3694056884733072</v>
      </c>
    </row>
    <row r="114" spans="1:29" x14ac:dyDescent="0.3">
      <c r="A114" s="1" t="s">
        <v>85</v>
      </c>
      <c r="B114" s="1" t="s">
        <v>85</v>
      </c>
      <c r="C114" s="16">
        <v>2725.9</v>
      </c>
      <c r="D114" s="6">
        <v>21126728.100000001</v>
      </c>
      <c r="E114" s="7">
        <v>-2778167.520814456</v>
      </c>
      <c r="F114" s="6">
        <v>18348560.579185545</v>
      </c>
      <c r="G114" s="6">
        <v>11298422.890000001</v>
      </c>
      <c r="H114" s="6">
        <v>772334.83</v>
      </c>
      <c r="I114" s="6">
        <v>6277802.8591855448</v>
      </c>
      <c r="J114" s="6">
        <v>0</v>
      </c>
      <c r="K114" s="14">
        <v>6731.1935798032009</v>
      </c>
      <c r="L114" s="15">
        <v>2728.9</v>
      </c>
      <c r="M114" s="5">
        <v>21210626.129999999</v>
      </c>
      <c r="N114" s="3">
        <v>-2750402.7483561509</v>
      </c>
      <c r="O114" s="5">
        <v>18460223.381643847</v>
      </c>
      <c r="P114" s="5">
        <v>11296626.58</v>
      </c>
      <c r="Q114" s="5">
        <v>907861.61</v>
      </c>
      <c r="R114" s="5">
        <v>6255735.1916438462</v>
      </c>
      <c r="S114" s="5">
        <v>0</v>
      </c>
      <c r="T114" s="14">
        <v>6764.7122949334334</v>
      </c>
      <c r="U114" s="4">
        <f t="shared" si="27"/>
        <v>3</v>
      </c>
      <c r="V114" s="3">
        <f t="shared" si="28"/>
        <v>83898.029999997467</v>
      </c>
      <c r="W114" s="3">
        <f t="shared" si="29"/>
        <v>27764.772458305117</v>
      </c>
      <c r="X114" s="3">
        <f t="shared" si="30"/>
        <v>111662.80245830119</v>
      </c>
      <c r="Y114" s="3">
        <f t="shared" si="31"/>
        <v>-1796.3100000005215</v>
      </c>
      <c r="Z114" s="3">
        <f t="shared" si="32"/>
        <v>135526.78000000003</v>
      </c>
      <c r="AA114" s="3">
        <f t="shared" si="33"/>
        <v>-22067.667541698553</v>
      </c>
      <c r="AB114" s="3">
        <f t="shared" si="34"/>
        <v>0</v>
      </c>
      <c r="AC114" s="2">
        <f t="shared" si="35"/>
        <v>33.518715130232522</v>
      </c>
    </row>
    <row r="115" spans="1:29" x14ac:dyDescent="0.3">
      <c r="A115" s="1" t="s">
        <v>85</v>
      </c>
      <c r="B115" s="1" t="s">
        <v>86</v>
      </c>
      <c r="C115" s="16">
        <v>726.6</v>
      </c>
      <c r="D115" s="6">
        <v>6184765.5</v>
      </c>
      <c r="E115" s="7">
        <v>-813297.47581471351</v>
      </c>
      <c r="F115" s="6">
        <v>5371468.0241852868</v>
      </c>
      <c r="G115" s="6">
        <v>1149893.8600000001</v>
      </c>
      <c r="H115" s="6">
        <v>103045.06</v>
      </c>
      <c r="I115" s="6">
        <v>4118529.1041852864</v>
      </c>
      <c r="J115" s="6">
        <v>0</v>
      </c>
      <c r="K115" s="14">
        <v>7392.6066944471331</v>
      </c>
      <c r="L115" s="15">
        <v>725.2</v>
      </c>
      <c r="M115" s="5">
        <v>6232569.7800000003</v>
      </c>
      <c r="N115" s="3">
        <v>-808183.45234929142</v>
      </c>
      <c r="O115" s="5">
        <v>5424386.3276507091</v>
      </c>
      <c r="P115" s="5">
        <v>1153335.51</v>
      </c>
      <c r="Q115" s="5">
        <v>106969.83</v>
      </c>
      <c r="R115" s="5">
        <v>4164080.9876507092</v>
      </c>
      <c r="S115" s="5">
        <v>0</v>
      </c>
      <c r="T115" s="14">
        <v>7479.848769512836</v>
      </c>
      <c r="U115" s="4">
        <f t="shared" si="27"/>
        <v>-1.3999999999999773</v>
      </c>
      <c r="V115" s="3">
        <f t="shared" si="28"/>
        <v>47804.280000000261</v>
      </c>
      <c r="W115" s="3">
        <f t="shared" si="29"/>
        <v>5114.0234654220985</v>
      </c>
      <c r="X115" s="3">
        <f t="shared" si="30"/>
        <v>52918.303465422243</v>
      </c>
      <c r="Y115" s="3">
        <f t="shared" si="31"/>
        <v>3441.6499999999069</v>
      </c>
      <c r="Z115" s="3">
        <f t="shared" si="32"/>
        <v>3924.7700000000041</v>
      </c>
      <c r="AA115" s="3">
        <f t="shared" si="33"/>
        <v>45551.883465422783</v>
      </c>
      <c r="AB115" s="3">
        <f t="shared" si="34"/>
        <v>0</v>
      </c>
      <c r="AC115" s="2">
        <f t="shared" si="35"/>
        <v>87.24207506570292</v>
      </c>
    </row>
    <row r="116" spans="1:29" x14ac:dyDescent="0.3">
      <c r="A116" s="1" t="s">
        <v>85</v>
      </c>
      <c r="B116" s="1" t="s">
        <v>84</v>
      </c>
      <c r="C116" s="16">
        <v>389.5</v>
      </c>
      <c r="D116" s="6">
        <v>3788864.6500000004</v>
      </c>
      <c r="E116" s="7">
        <v>-498236.19926229992</v>
      </c>
      <c r="F116" s="6">
        <v>3290628.4507377003</v>
      </c>
      <c r="G116" s="6">
        <v>749424.79</v>
      </c>
      <c r="H116" s="6">
        <v>63098.21</v>
      </c>
      <c r="I116" s="6">
        <v>2478105.4507377003</v>
      </c>
      <c r="J116" s="6">
        <v>0</v>
      </c>
      <c r="K116" s="14">
        <v>8448.3400532418491</v>
      </c>
      <c r="L116" s="15">
        <v>421.5</v>
      </c>
      <c r="M116" s="5">
        <v>3954725.49</v>
      </c>
      <c r="N116" s="3">
        <v>-512813.1432813165</v>
      </c>
      <c r="O116" s="5">
        <v>3441912.3467186838</v>
      </c>
      <c r="P116" s="5">
        <v>737995.67</v>
      </c>
      <c r="Q116" s="5">
        <v>66724.259999999995</v>
      </c>
      <c r="R116" s="5">
        <v>2637192.4167186841</v>
      </c>
      <c r="S116" s="5">
        <v>0</v>
      </c>
      <c r="T116" s="14">
        <v>8165.8655912661534</v>
      </c>
      <c r="U116" s="4">
        <f t="shared" si="27"/>
        <v>32</v>
      </c>
      <c r="V116" s="3">
        <f t="shared" si="28"/>
        <v>165860.83999999985</v>
      </c>
      <c r="W116" s="3">
        <f t="shared" si="29"/>
        <v>-14576.944019016577</v>
      </c>
      <c r="X116" s="3">
        <f t="shared" si="30"/>
        <v>151283.89598098351</v>
      </c>
      <c r="Y116" s="3">
        <f t="shared" si="31"/>
        <v>-11429.119999999995</v>
      </c>
      <c r="Z116" s="3">
        <f t="shared" si="32"/>
        <v>3626.0499999999956</v>
      </c>
      <c r="AA116" s="3">
        <f t="shared" si="33"/>
        <v>159086.9659809838</v>
      </c>
      <c r="AB116" s="3">
        <f t="shared" si="34"/>
        <v>0</v>
      </c>
      <c r="AC116" s="2">
        <f t="shared" si="35"/>
        <v>-282.4744619756957</v>
      </c>
    </row>
    <row r="117" spans="1:29" x14ac:dyDescent="0.3">
      <c r="A117" s="1" t="s">
        <v>83</v>
      </c>
      <c r="B117" s="1" t="s">
        <v>83</v>
      </c>
      <c r="C117" s="16">
        <v>5906.2000000000007</v>
      </c>
      <c r="D117" s="6">
        <v>47321302.460000001</v>
      </c>
      <c r="E117" s="7">
        <v>-6222757.490640929</v>
      </c>
      <c r="F117" s="6">
        <v>41098544.96935907</v>
      </c>
      <c r="G117" s="6">
        <v>10099747.08</v>
      </c>
      <c r="H117" s="6">
        <v>1205799.72</v>
      </c>
      <c r="I117" s="6">
        <v>29792998.169359073</v>
      </c>
      <c r="J117" s="6">
        <v>0</v>
      </c>
      <c r="K117" s="14">
        <v>6958.5427126340228</v>
      </c>
      <c r="L117" s="15">
        <v>5891.7</v>
      </c>
      <c r="M117" s="5">
        <v>47038831.07</v>
      </c>
      <c r="N117" s="3">
        <v>-6099571.4818338891</v>
      </c>
      <c r="O117" s="5">
        <v>40939259.58816611</v>
      </c>
      <c r="P117" s="5">
        <v>9984938.1500000004</v>
      </c>
      <c r="Q117" s="5">
        <v>1300035.22</v>
      </c>
      <c r="R117" s="5">
        <v>29654286.218166113</v>
      </c>
      <c r="S117" s="5">
        <v>0</v>
      </c>
      <c r="T117" s="14">
        <v>6948.6327525444458</v>
      </c>
      <c r="U117" s="4">
        <f t="shared" si="27"/>
        <v>-14.500000000000909</v>
      </c>
      <c r="V117" s="3">
        <f t="shared" si="28"/>
        <v>-282471.3900000006</v>
      </c>
      <c r="W117" s="3">
        <f t="shared" si="29"/>
        <v>123186.00880703982</v>
      </c>
      <c r="X117" s="3">
        <f t="shared" si="30"/>
        <v>-159285.38119295985</v>
      </c>
      <c r="Y117" s="3">
        <f t="shared" si="31"/>
        <v>-114808.9299999997</v>
      </c>
      <c r="Z117" s="3">
        <f t="shared" si="32"/>
        <v>94235.5</v>
      </c>
      <c r="AA117" s="3">
        <f t="shared" si="33"/>
        <v>-138711.95119296014</v>
      </c>
      <c r="AB117" s="3">
        <f t="shared" si="34"/>
        <v>0</v>
      </c>
      <c r="AC117" s="2">
        <f t="shared" si="35"/>
        <v>-9.9099600895769981</v>
      </c>
    </row>
    <row r="118" spans="1:29" x14ac:dyDescent="0.3">
      <c r="A118" s="1" t="s">
        <v>83</v>
      </c>
      <c r="B118" s="1" t="s">
        <v>82</v>
      </c>
      <c r="C118" s="16">
        <v>270.89999999999998</v>
      </c>
      <c r="D118" s="6">
        <v>3307263.47</v>
      </c>
      <c r="E118" s="7">
        <v>-434905.58081874088</v>
      </c>
      <c r="F118" s="6">
        <v>2872357.8891812591</v>
      </c>
      <c r="G118" s="6">
        <v>862051.22</v>
      </c>
      <c r="H118" s="6">
        <v>95476.800000000003</v>
      </c>
      <c r="I118" s="6">
        <v>1914829.8691812591</v>
      </c>
      <c r="J118" s="6">
        <v>0</v>
      </c>
      <c r="K118" s="14">
        <v>10603.019155338719</v>
      </c>
      <c r="L118" s="15">
        <v>273.7</v>
      </c>
      <c r="M118" s="5">
        <v>3456023.02</v>
      </c>
      <c r="N118" s="3">
        <v>-448145.90358300396</v>
      </c>
      <c r="O118" s="5">
        <v>3007877.1164169959</v>
      </c>
      <c r="P118" s="5">
        <v>829651.12</v>
      </c>
      <c r="Q118" s="5">
        <v>103002.35</v>
      </c>
      <c r="R118" s="5">
        <v>2075223.6464169957</v>
      </c>
      <c r="S118" s="5">
        <v>0</v>
      </c>
      <c r="T118" s="14">
        <v>10989.686212703675</v>
      </c>
      <c r="U118" s="4">
        <f t="shared" si="27"/>
        <v>2.8000000000000114</v>
      </c>
      <c r="V118" s="3">
        <f t="shared" si="28"/>
        <v>148759.54999999981</v>
      </c>
      <c r="W118" s="3">
        <f t="shared" si="29"/>
        <v>-13240.322764263081</v>
      </c>
      <c r="X118" s="3">
        <f t="shared" si="30"/>
        <v>135519.22723573679</v>
      </c>
      <c r="Y118" s="3">
        <f t="shared" si="31"/>
        <v>-32400.099999999977</v>
      </c>
      <c r="Z118" s="3">
        <f t="shared" si="32"/>
        <v>7525.5500000000029</v>
      </c>
      <c r="AA118" s="3">
        <f t="shared" si="33"/>
        <v>160393.7772357366</v>
      </c>
      <c r="AB118" s="3">
        <f t="shared" si="34"/>
        <v>0</v>
      </c>
      <c r="AC118" s="2">
        <f t="shared" si="35"/>
        <v>386.66705736495533</v>
      </c>
    </row>
    <row r="119" spans="1:29" x14ac:dyDescent="0.3">
      <c r="A119" s="1" t="s">
        <v>78</v>
      </c>
      <c r="B119" s="1" t="s">
        <v>81</v>
      </c>
      <c r="C119" s="16">
        <v>1515.1</v>
      </c>
      <c r="D119" s="6">
        <v>12397192.48</v>
      </c>
      <c r="E119" s="7">
        <v>-1630232.4398836379</v>
      </c>
      <c r="F119" s="6">
        <v>10766960.040116362</v>
      </c>
      <c r="G119" s="6">
        <v>5016847.33</v>
      </c>
      <c r="H119" s="6">
        <v>548470.91</v>
      </c>
      <c r="I119" s="6">
        <v>5201641.8001163621</v>
      </c>
      <c r="J119" s="6">
        <v>0</v>
      </c>
      <c r="K119" s="14">
        <v>7106.4352452751391</v>
      </c>
      <c r="L119" s="15">
        <v>1453.6</v>
      </c>
      <c r="M119" s="5">
        <v>11934943.310000001</v>
      </c>
      <c r="N119" s="3">
        <v>-1547615.8355773564</v>
      </c>
      <c r="O119" s="5">
        <v>10387327.474422645</v>
      </c>
      <c r="P119" s="5">
        <v>5393910.2300000004</v>
      </c>
      <c r="Q119" s="5">
        <v>607364.61</v>
      </c>
      <c r="R119" s="5">
        <v>4386052.634422644</v>
      </c>
      <c r="S119" s="5">
        <v>0</v>
      </c>
      <c r="T119" s="14">
        <v>7145.9324947871801</v>
      </c>
      <c r="U119" s="4">
        <f t="shared" si="27"/>
        <v>-61.5</v>
      </c>
      <c r="V119" s="3">
        <f t="shared" si="28"/>
        <v>-462249.16999999993</v>
      </c>
      <c r="W119" s="3">
        <f t="shared" si="29"/>
        <v>82616.604306281544</v>
      </c>
      <c r="X119" s="3">
        <f t="shared" si="30"/>
        <v>-379632.56569371745</v>
      </c>
      <c r="Y119" s="3">
        <f t="shared" si="31"/>
        <v>377062.90000000037</v>
      </c>
      <c r="Z119" s="3">
        <f t="shared" si="32"/>
        <v>58893.699999999953</v>
      </c>
      <c r="AA119" s="3">
        <f t="shared" si="33"/>
        <v>-815589.16569371801</v>
      </c>
      <c r="AB119" s="3">
        <f t="shared" si="34"/>
        <v>0</v>
      </c>
      <c r="AC119" s="2">
        <f t="shared" si="35"/>
        <v>39.49724951204098</v>
      </c>
    </row>
    <row r="120" spans="1:29" x14ac:dyDescent="0.3">
      <c r="A120" s="1" t="s">
        <v>78</v>
      </c>
      <c r="B120" s="1" t="s">
        <v>80</v>
      </c>
      <c r="C120" s="16">
        <v>2975.1000000000004</v>
      </c>
      <c r="D120" s="6">
        <v>24129382.210000001</v>
      </c>
      <c r="E120" s="7">
        <v>-3173016.9307731157</v>
      </c>
      <c r="F120" s="6">
        <v>20956365.279226884</v>
      </c>
      <c r="G120" s="6">
        <v>5539336.6399999997</v>
      </c>
      <c r="H120" s="6">
        <v>592966</v>
      </c>
      <c r="I120" s="6">
        <v>14824062.639226884</v>
      </c>
      <c r="J120" s="6">
        <v>0</v>
      </c>
      <c r="K120" s="14">
        <v>7043.919625971188</v>
      </c>
      <c r="L120" s="15">
        <v>2991.2</v>
      </c>
      <c r="M120" s="5">
        <v>24152197.32</v>
      </c>
      <c r="N120" s="3">
        <v>-3131839.1772420565</v>
      </c>
      <c r="O120" s="5">
        <v>21020358.142757945</v>
      </c>
      <c r="P120" s="5">
        <v>5990486.2199999997</v>
      </c>
      <c r="Q120" s="5">
        <v>606869.12</v>
      </c>
      <c r="R120" s="5">
        <v>14423002.802757947</v>
      </c>
      <c r="S120" s="5">
        <v>0</v>
      </c>
      <c r="T120" s="14">
        <v>7027.3997535296694</v>
      </c>
      <c r="U120" s="4">
        <f t="shared" si="27"/>
        <v>16.099999999999454</v>
      </c>
      <c r="V120" s="3">
        <f t="shared" si="28"/>
        <v>22815.109999999404</v>
      </c>
      <c r="W120" s="3">
        <f t="shared" si="29"/>
        <v>41177.75353105925</v>
      </c>
      <c r="X120" s="3">
        <f t="shared" si="30"/>
        <v>63992.863531060517</v>
      </c>
      <c r="Y120" s="3">
        <f t="shared" si="31"/>
        <v>451149.58000000007</v>
      </c>
      <c r="Z120" s="3">
        <f t="shared" si="32"/>
        <v>13903.119999999995</v>
      </c>
      <c r="AA120" s="3">
        <f t="shared" si="33"/>
        <v>-401059.83646893688</v>
      </c>
      <c r="AB120" s="3">
        <f t="shared" si="34"/>
        <v>0</v>
      </c>
      <c r="AC120" s="2">
        <f t="shared" si="35"/>
        <v>-16.519872441518601</v>
      </c>
    </row>
    <row r="121" spans="1:29" x14ac:dyDescent="0.3">
      <c r="A121" s="1" t="s">
        <v>78</v>
      </c>
      <c r="B121" s="1" t="s">
        <v>79</v>
      </c>
      <c r="C121" s="16">
        <v>203.1</v>
      </c>
      <c r="D121" s="6">
        <v>2659864.2600000002</v>
      </c>
      <c r="E121" s="7">
        <v>-349772.49964736268</v>
      </c>
      <c r="F121" s="6">
        <v>2310091.7603526376</v>
      </c>
      <c r="G121" s="6">
        <v>476362.76</v>
      </c>
      <c r="H121" s="6">
        <v>41432.32</v>
      </c>
      <c r="I121" s="6">
        <v>1792296.6803526375</v>
      </c>
      <c r="J121" s="6">
        <v>0</v>
      </c>
      <c r="K121" s="14">
        <v>11374.1593321154</v>
      </c>
      <c r="L121" s="15">
        <v>219.4</v>
      </c>
      <c r="M121" s="5">
        <v>2775715.6799999997</v>
      </c>
      <c r="N121" s="3">
        <v>-359929.78180542099</v>
      </c>
      <c r="O121" s="5">
        <v>2415785.8981945785</v>
      </c>
      <c r="P121" s="5">
        <v>435039.12</v>
      </c>
      <c r="Q121" s="5">
        <v>49188.72</v>
      </c>
      <c r="R121" s="5">
        <v>1931558.0581945784</v>
      </c>
      <c r="S121" s="5">
        <v>0</v>
      </c>
      <c r="T121" s="14">
        <v>11010.87464992971</v>
      </c>
      <c r="U121" s="4">
        <f t="shared" si="27"/>
        <v>16.300000000000011</v>
      </c>
      <c r="V121" s="3">
        <f t="shared" si="28"/>
        <v>115851.41999999946</v>
      </c>
      <c r="W121" s="3">
        <f t="shared" si="29"/>
        <v>-10157.282158058311</v>
      </c>
      <c r="X121" s="3">
        <f t="shared" si="30"/>
        <v>105694.13784194086</v>
      </c>
      <c r="Y121" s="3">
        <f t="shared" si="31"/>
        <v>-41323.640000000014</v>
      </c>
      <c r="Z121" s="3">
        <f t="shared" si="32"/>
        <v>7756.4000000000015</v>
      </c>
      <c r="AA121" s="3">
        <f t="shared" si="33"/>
        <v>139261.37784194085</v>
      </c>
      <c r="AB121" s="3">
        <f t="shared" si="34"/>
        <v>0</v>
      </c>
      <c r="AC121" s="2">
        <f t="shared" si="35"/>
        <v>-363.28468218568923</v>
      </c>
    </row>
    <row r="122" spans="1:29" x14ac:dyDescent="0.3">
      <c r="A122" s="1" t="s">
        <v>78</v>
      </c>
      <c r="B122" s="1" t="s">
        <v>77</v>
      </c>
      <c r="C122" s="16">
        <v>504.29999999999995</v>
      </c>
      <c r="D122" s="6">
        <v>4524659.6000000006</v>
      </c>
      <c r="E122" s="7">
        <v>-594993.33185725659</v>
      </c>
      <c r="F122" s="6">
        <v>3929666.268142744</v>
      </c>
      <c r="G122" s="6">
        <v>2290197.9700000002</v>
      </c>
      <c r="H122" s="6">
        <v>119188.52</v>
      </c>
      <c r="I122" s="6">
        <v>1520279.7781427437</v>
      </c>
      <c r="J122" s="6">
        <v>0</v>
      </c>
      <c r="K122" s="14">
        <v>7792.3185963568203</v>
      </c>
      <c r="L122" s="15">
        <v>524.9</v>
      </c>
      <c r="M122" s="5">
        <v>4676956.46</v>
      </c>
      <c r="N122" s="3">
        <v>-606465.54338780639</v>
      </c>
      <c r="O122" s="5">
        <v>4070490.9166121935</v>
      </c>
      <c r="P122" s="5">
        <v>3330704.23</v>
      </c>
      <c r="Q122" s="5">
        <v>171650.79</v>
      </c>
      <c r="R122" s="5">
        <v>568135.89661219344</v>
      </c>
      <c r="S122" s="5">
        <v>0</v>
      </c>
      <c r="T122" s="14">
        <v>7754.7931350965773</v>
      </c>
      <c r="U122" s="4">
        <f t="shared" si="27"/>
        <v>20.600000000000023</v>
      </c>
      <c r="V122" s="3">
        <f t="shared" si="28"/>
        <v>152296.8599999994</v>
      </c>
      <c r="W122" s="3">
        <f t="shared" si="29"/>
        <v>-11472.211530549801</v>
      </c>
      <c r="X122" s="3">
        <f t="shared" si="30"/>
        <v>140824.64846944949</v>
      </c>
      <c r="Y122" s="3">
        <f t="shared" si="31"/>
        <v>1040506.2599999998</v>
      </c>
      <c r="Z122" s="3">
        <f t="shared" si="32"/>
        <v>52462.270000000004</v>
      </c>
      <c r="AA122" s="3">
        <f t="shared" si="33"/>
        <v>-952143.88153055031</v>
      </c>
      <c r="AB122" s="3">
        <f t="shared" si="34"/>
        <v>0</v>
      </c>
      <c r="AC122" s="2">
        <f t="shared" si="35"/>
        <v>-37.525461260242992</v>
      </c>
    </row>
    <row r="123" spans="1:29" x14ac:dyDescent="0.3">
      <c r="A123" s="1" t="s">
        <v>71</v>
      </c>
      <c r="B123" s="1" t="s">
        <v>76</v>
      </c>
      <c r="C123" s="16">
        <v>1340.8</v>
      </c>
      <c r="D123" s="6">
        <v>11293790.909999998</v>
      </c>
      <c r="E123" s="7">
        <v>-1485134.9884619156</v>
      </c>
      <c r="F123" s="6">
        <v>9808655.9215380829</v>
      </c>
      <c r="G123" s="6">
        <v>1412852.72</v>
      </c>
      <c r="H123" s="6">
        <v>283242.19</v>
      </c>
      <c r="I123" s="6">
        <v>8112561.0115380818</v>
      </c>
      <c r="J123" s="6">
        <v>0</v>
      </c>
      <c r="K123" s="14">
        <v>7315.525001147138</v>
      </c>
      <c r="L123" s="15">
        <v>1322.5</v>
      </c>
      <c r="M123" s="5">
        <v>11194938.620000001</v>
      </c>
      <c r="N123" s="3">
        <v>-1451658.699720168</v>
      </c>
      <c r="O123" s="5">
        <v>9743279.9202798326</v>
      </c>
      <c r="P123" s="5">
        <v>1422959.79</v>
      </c>
      <c r="Q123" s="5">
        <v>270075.56</v>
      </c>
      <c r="R123" s="5">
        <v>8050244.5702798329</v>
      </c>
      <c r="S123" s="5">
        <v>0</v>
      </c>
      <c r="T123" s="14">
        <v>7367.3194104195327</v>
      </c>
      <c r="U123" s="4">
        <f t="shared" si="27"/>
        <v>-18.299999999999955</v>
      </c>
      <c r="V123" s="3">
        <f t="shared" si="28"/>
        <v>-98852.289999997243</v>
      </c>
      <c r="W123" s="3">
        <f t="shared" si="29"/>
        <v>33476.288741747616</v>
      </c>
      <c r="X123" s="3">
        <f t="shared" si="30"/>
        <v>-65376.001258250326</v>
      </c>
      <c r="Y123" s="3">
        <f t="shared" si="31"/>
        <v>10107.070000000065</v>
      </c>
      <c r="Z123" s="3">
        <f t="shared" si="32"/>
        <v>-13166.630000000005</v>
      </c>
      <c r="AA123" s="3">
        <f t="shared" si="33"/>
        <v>-62316.441258248873</v>
      </c>
      <c r="AB123" s="3">
        <f t="shared" si="34"/>
        <v>0</v>
      </c>
      <c r="AC123" s="2">
        <f t="shared" si="35"/>
        <v>51.79440927239466</v>
      </c>
    </row>
    <row r="124" spans="1:29" x14ac:dyDescent="0.3">
      <c r="A124" s="1" t="s">
        <v>71</v>
      </c>
      <c r="B124" s="1" t="s">
        <v>75</v>
      </c>
      <c r="C124" s="16">
        <v>812</v>
      </c>
      <c r="D124" s="6">
        <v>7163177.3600000003</v>
      </c>
      <c r="E124" s="7">
        <v>-941958.76395008084</v>
      </c>
      <c r="F124" s="6">
        <v>6221218.5960499197</v>
      </c>
      <c r="G124" s="6">
        <v>965656.16</v>
      </c>
      <c r="H124" s="6">
        <v>137505.72</v>
      </c>
      <c r="I124" s="6">
        <v>5118056.7160499198</v>
      </c>
      <c r="J124" s="6">
        <v>0</v>
      </c>
      <c r="K124" s="14">
        <v>7661.5992562191132</v>
      </c>
      <c r="L124" s="15">
        <v>800.1</v>
      </c>
      <c r="M124" s="5">
        <v>7100965.2400000002</v>
      </c>
      <c r="N124" s="3">
        <v>-920789.14560913504</v>
      </c>
      <c r="O124" s="5">
        <v>6180176.0943908654</v>
      </c>
      <c r="P124" s="5">
        <v>869387.63</v>
      </c>
      <c r="Q124" s="5">
        <v>183462.32</v>
      </c>
      <c r="R124" s="5">
        <v>5127326.1443908652</v>
      </c>
      <c r="S124" s="5">
        <v>0</v>
      </c>
      <c r="T124" s="14">
        <v>7724.2545861653107</v>
      </c>
      <c r="U124" s="4">
        <f t="shared" si="27"/>
        <v>-11.899999999999977</v>
      </c>
      <c r="V124" s="3">
        <f t="shared" si="28"/>
        <v>-62212.120000000112</v>
      </c>
      <c r="W124" s="3">
        <f t="shared" si="29"/>
        <v>21169.618340945803</v>
      </c>
      <c r="X124" s="3">
        <f t="shared" si="30"/>
        <v>-41042.501659054309</v>
      </c>
      <c r="Y124" s="3">
        <f t="shared" si="31"/>
        <v>-96268.530000000028</v>
      </c>
      <c r="Z124" s="3">
        <f t="shared" si="32"/>
        <v>45956.600000000006</v>
      </c>
      <c r="AA124" s="3">
        <f t="shared" si="33"/>
        <v>9269.4283409453928</v>
      </c>
      <c r="AB124" s="3">
        <f t="shared" si="34"/>
        <v>0</v>
      </c>
      <c r="AC124" s="2">
        <f t="shared" si="35"/>
        <v>62.655329946197526</v>
      </c>
    </row>
    <row r="125" spans="1:29" x14ac:dyDescent="0.3">
      <c r="A125" s="1" t="s">
        <v>71</v>
      </c>
      <c r="B125" s="1" t="s">
        <v>74</v>
      </c>
      <c r="C125" s="16">
        <v>143.30000000000001</v>
      </c>
      <c r="D125" s="6">
        <v>2117588.2600000002</v>
      </c>
      <c r="E125" s="7">
        <v>-278463.13440224557</v>
      </c>
      <c r="F125" s="6">
        <v>1839125.1255977547</v>
      </c>
      <c r="G125" s="6">
        <v>176966.65</v>
      </c>
      <c r="H125" s="6">
        <v>28929.37</v>
      </c>
      <c r="I125" s="6">
        <v>1633229.1055977547</v>
      </c>
      <c r="J125" s="6">
        <v>0</v>
      </c>
      <c r="K125" s="14">
        <v>12834.09019956563</v>
      </c>
      <c r="L125" s="15">
        <v>144.6</v>
      </c>
      <c r="M125" s="5">
        <v>2127315.2399999998</v>
      </c>
      <c r="N125" s="3">
        <v>-275851.05912740558</v>
      </c>
      <c r="O125" s="5">
        <v>1851464.1808725942</v>
      </c>
      <c r="P125" s="5">
        <v>187480.14</v>
      </c>
      <c r="Q125" s="5">
        <v>37379.61</v>
      </c>
      <c r="R125" s="5">
        <v>1626604.4308725942</v>
      </c>
      <c r="S125" s="5">
        <v>0</v>
      </c>
      <c r="T125" s="14">
        <v>12804.039978372022</v>
      </c>
      <c r="U125" s="4">
        <f t="shared" si="27"/>
        <v>1.2999999999999829</v>
      </c>
      <c r="V125" s="3">
        <f t="shared" si="28"/>
        <v>9726.9799999995157</v>
      </c>
      <c r="W125" s="3">
        <f t="shared" si="29"/>
        <v>2612.0752748399973</v>
      </c>
      <c r="X125" s="3">
        <f t="shared" si="30"/>
        <v>12339.055274839513</v>
      </c>
      <c r="Y125" s="3">
        <f t="shared" si="31"/>
        <v>10513.49000000002</v>
      </c>
      <c r="Z125" s="3">
        <f t="shared" si="32"/>
        <v>8450.2400000000016</v>
      </c>
      <c r="AA125" s="3">
        <f t="shared" si="33"/>
        <v>-6624.6747251604684</v>
      </c>
      <c r="AB125" s="3">
        <f t="shared" si="34"/>
        <v>0</v>
      </c>
      <c r="AC125" s="2">
        <f t="shared" si="35"/>
        <v>-30.050221193607285</v>
      </c>
    </row>
    <row r="126" spans="1:29" x14ac:dyDescent="0.3">
      <c r="A126" s="1" t="s">
        <v>71</v>
      </c>
      <c r="B126" s="1" t="s">
        <v>73</v>
      </c>
      <c r="C126" s="16">
        <v>411.1</v>
      </c>
      <c r="D126" s="6">
        <v>3806662.3</v>
      </c>
      <c r="E126" s="7">
        <v>-500576.59257558454</v>
      </c>
      <c r="F126" s="6">
        <v>3306085.7074244153</v>
      </c>
      <c r="G126" s="6">
        <v>555697.39</v>
      </c>
      <c r="H126" s="6">
        <v>76341.320000000007</v>
      </c>
      <c r="I126" s="6">
        <v>2674046.9974244153</v>
      </c>
      <c r="J126" s="6">
        <v>0</v>
      </c>
      <c r="K126" s="14">
        <v>8042.0474517743005</v>
      </c>
      <c r="L126" s="15">
        <v>408.40000000000003</v>
      </c>
      <c r="M126" s="5">
        <v>3816039.4</v>
      </c>
      <c r="N126" s="3">
        <v>-494829.58161006239</v>
      </c>
      <c r="O126" s="5">
        <v>3321209.8183899373</v>
      </c>
      <c r="P126" s="5">
        <v>559125.64</v>
      </c>
      <c r="Q126" s="5">
        <v>91315.74</v>
      </c>
      <c r="R126" s="5">
        <v>2670768.4383899369</v>
      </c>
      <c r="S126" s="5">
        <v>0</v>
      </c>
      <c r="T126" s="14">
        <v>8132.2473515914226</v>
      </c>
      <c r="U126" s="4">
        <f t="shared" si="27"/>
        <v>-2.6999999999999886</v>
      </c>
      <c r="V126" s="3">
        <f t="shared" si="28"/>
        <v>9377.1000000000931</v>
      </c>
      <c r="W126" s="3">
        <f t="shared" si="29"/>
        <v>5747.0109655221459</v>
      </c>
      <c r="X126" s="3">
        <f t="shared" si="30"/>
        <v>15124.110965522006</v>
      </c>
      <c r="Y126" s="3">
        <f t="shared" si="31"/>
        <v>3428.25</v>
      </c>
      <c r="Z126" s="3">
        <f t="shared" si="32"/>
        <v>14974.419999999998</v>
      </c>
      <c r="AA126" s="3">
        <f t="shared" si="33"/>
        <v>-3278.559034478385</v>
      </c>
      <c r="AB126" s="3">
        <f t="shared" si="34"/>
        <v>0</v>
      </c>
      <c r="AC126" s="2">
        <f t="shared" si="35"/>
        <v>90.199899817122059</v>
      </c>
    </row>
    <row r="127" spans="1:29" x14ac:dyDescent="0.3">
      <c r="A127" s="1" t="s">
        <v>71</v>
      </c>
      <c r="B127" s="1" t="s">
        <v>72</v>
      </c>
      <c r="C127" s="16">
        <v>211.5</v>
      </c>
      <c r="D127" s="6">
        <v>2660540.9300000002</v>
      </c>
      <c r="E127" s="7">
        <v>-349861.4818412647</v>
      </c>
      <c r="F127" s="6">
        <v>2310679.4481587354</v>
      </c>
      <c r="G127" s="6">
        <v>120662.82</v>
      </c>
      <c r="H127" s="6">
        <v>21718.58</v>
      </c>
      <c r="I127" s="6">
        <v>2168298.0481587355</v>
      </c>
      <c r="J127" s="6">
        <v>0</v>
      </c>
      <c r="K127" s="14">
        <v>10925.198336447922</v>
      </c>
      <c r="L127" s="15">
        <v>208.4</v>
      </c>
      <c r="M127" s="5">
        <v>2627399.71</v>
      </c>
      <c r="N127" s="3">
        <v>-340697.50412474759</v>
      </c>
      <c r="O127" s="5">
        <v>2286702.2058752524</v>
      </c>
      <c r="P127" s="5">
        <v>137776.17000000001</v>
      </c>
      <c r="Q127" s="5">
        <v>28320.7</v>
      </c>
      <c r="R127" s="5">
        <v>2120605.3358752523</v>
      </c>
      <c r="S127" s="5">
        <v>0</v>
      </c>
      <c r="T127" s="14">
        <v>10972.659337213303</v>
      </c>
      <c r="U127" s="4">
        <f t="shared" si="27"/>
        <v>-3.0999999999999943</v>
      </c>
      <c r="V127" s="3">
        <f t="shared" si="28"/>
        <v>-33141.220000000205</v>
      </c>
      <c r="W127" s="3">
        <f t="shared" si="29"/>
        <v>9163.9777165171108</v>
      </c>
      <c r="X127" s="3">
        <f t="shared" si="30"/>
        <v>-23977.242283483036</v>
      </c>
      <c r="Y127" s="3">
        <f t="shared" si="31"/>
        <v>17113.350000000006</v>
      </c>
      <c r="Z127" s="3">
        <f t="shared" si="32"/>
        <v>6602.119999999999</v>
      </c>
      <c r="AA127" s="3">
        <f t="shared" si="33"/>
        <v>-47692.712283483241</v>
      </c>
      <c r="AB127" s="3">
        <f t="shared" si="34"/>
        <v>0</v>
      </c>
      <c r="AC127" s="2">
        <f t="shared" si="35"/>
        <v>47.461000765380959</v>
      </c>
    </row>
    <row r="128" spans="1:29" x14ac:dyDescent="0.3">
      <c r="A128" s="1" t="s">
        <v>71</v>
      </c>
      <c r="B128" s="1" t="s">
        <v>70</v>
      </c>
      <c r="C128" s="16">
        <v>341.2</v>
      </c>
      <c r="D128" s="6">
        <v>3464253.19</v>
      </c>
      <c r="E128" s="7">
        <v>-455549.74962430977</v>
      </c>
      <c r="F128" s="6">
        <v>3008703.4403756903</v>
      </c>
      <c r="G128" s="6">
        <v>343109.17</v>
      </c>
      <c r="H128" s="6">
        <v>65200.74</v>
      </c>
      <c r="I128" s="6">
        <v>2600393.5303756902</v>
      </c>
      <c r="J128" s="6">
        <v>0</v>
      </c>
      <c r="K128" s="14">
        <v>8818.0053938326218</v>
      </c>
      <c r="L128" s="15">
        <v>343.9</v>
      </c>
      <c r="M128" s="5">
        <v>3479540.99</v>
      </c>
      <c r="N128" s="3">
        <v>-451195.50187997601</v>
      </c>
      <c r="O128" s="5">
        <v>3028345.4881200241</v>
      </c>
      <c r="P128" s="5">
        <v>351562.7</v>
      </c>
      <c r="Q128" s="5">
        <v>78745.210000000006</v>
      </c>
      <c r="R128" s="5">
        <v>2598037.5781200239</v>
      </c>
      <c r="S128" s="5">
        <v>0</v>
      </c>
      <c r="T128" s="14">
        <v>8805.8897589997796</v>
      </c>
      <c r="U128" s="4">
        <f t="shared" si="27"/>
        <v>2.6999999999999886</v>
      </c>
      <c r="V128" s="3">
        <f t="shared" si="28"/>
        <v>15287.800000000279</v>
      </c>
      <c r="W128" s="3">
        <f t="shared" si="29"/>
        <v>4354.2477443337557</v>
      </c>
      <c r="X128" s="3">
        <f t="shared" si="30"/>
        <v>19642.047744333744</v>
      </c>
      <c r="Y128" s="3">
        <f t="shared" si="31"/>
        <v>8453.5300000000279</v>
      </c>
      <c r="Z128" s="3">
        <f t="shared" si="32"/>
        <v>13544.470000000008</v>
      </c>
      <c r="AA128" s="3">
        <f t="shared" si="33"/>
        <v>-2355.952255666256</v>
      </c>
      <c r="AB128" s="3">
        <f t="shared" si="34"/>
        <v>0</v>
      </c>
      <c r="AC128" s="2">
        <f t="shared" si="35"/>
        <v>-12.115634832842261</v>
      </c>
    </row>
    <row r="129" spans="1:29" x14ac:dyDescent="0.3">
      <c r="A129" s="1" t="s">
        <v>69</v>
      </c>
      <c r="B129" s="1" t="s">
        <v>69</v>
      </c>
      <c r="C129" s="16">
        <v>183.60000000000002</v>
      </c>
      <c r="D129" s="6">
        <v>2723010.83</v>
      </c>
      <c r="E129" s="7">
        <v>-358076.28189866338</v>
      </c>
      <c r="F129" s="6">
        <v>2364934.5481013367</v>
      </c>
      <c r="G129" s="6">
        <v>986168.67</v>
      </c>
      <c r="H129" s="6">
        <v>55150.36</v>
      </c>
      <c r="I129" s="6">
        <v>1323615.5181013367</v>
      </c>
      <c r="J129" s="6">
        <v>0</v>
      </c>
      <c r="K129" s="14">
        <v>12880.907124734948</v>
      </c>
      <c r="L129" s="15">
        <v>180.79999999999998</v>
      </c>
      <c r="M129" s="5">
        <v>2707072.19</v>
      </c>
      <c r="N129" s="3">
        <v>-351028.71295457153</v>
      </c>
      <c r="O129" s="5">
        <v>2356043.4770454285</v>
      </c>
      <c r="P129" s="5">
        <v>988346.62</v>
      </c>
      <c r="Q129" s="5">
        <v>44375.88</v>
      </c>
      <c r="R129" s="5">
        <v>1323320.9770454285</v>
      </c>
      <c r="S129" s="5">
        <v>0</v>
      </c>
      <c r="T129" s="14">
        <v>13031.213921711442</v>
      </c>
      <c r="U129" s="4">
        <f t="shared" si="27"/>
        <v>-2.8000000000000398</v>
      </c>
      <c r="V129" s="3">
        <f t="shared" si="28"/>
        <v>-15938.64000000013</v>
      </c>
      <c r="W129" s="3">
        <f t="shared" si="29"/>
        <v>7047.5689440918504</v>
      </c>
      <c r="X129" s="3">
        <f t="shared" si="30"/>
        <v>-8891.0710559082218</v>
      </c>
      <c r="Y129" s="3">
        <f t="shared" si="31"/>
        <v>2177.9499999999534</v>
      </c>
      <c r="Z129" s="3">
        <f t="shared" si="32"/>
        <v>-10774.480000000003</v>
      </c>
      <c r="AA129" s="3">
        <f t="shared" si="33"/>
        <v>-294.54105590819381</v>
      </c>
      <c r="AB129" s="3">
        <f t="shared" si="34"/>
        <v>0</v>
      </c>
      <c r="AC129" s="2">
        <f t="shared" si="35"/>
        <v>150.3067969764943</v>
      </c>
    </row>
    <row r="130" spans="1:29" x14ac:dyDescent="0.3">
      <c r="A130" s="1" t="s">
        <v>69</v>
      </c>
      <c r="B130" s="1" t="s">
        <v>68</v>
      </c>
      <c r="C130" s="16">
        <v>321.90000000000003</v>
      </c>
      <c r="D130" s="6">
        <v>3657989.73</v>
      </c>
      <c r="E130" s="7">
        <v>-481026.13008773659</v>
      </c>
      <c r="F130" s="6">
        <v>3176963.5999122635</v>
      </c>
      <c r="G130" s="6">
        <v>1253828.46</v>
      </c>
      <c r="H130" s="6">
        <v>105308.43</v>
      </c>
      <c r="I130" s="6">
        <v>1817826.7099122636</v>
      </c>
      <c r="J130" s="6">
        <v>0</v>
      </c>
      <c r="K130" s="14">
        <v>9869.4116182425078</v>
      </c>
      <c r="L130" s="15">
        <v>339.6</v>
      </c>
      <c r="M130" s="5">
        <v>3767126.04</v>
      </c>
      <c r="N130" s="3">
        <v>-488486.93811850349</v>
      </c>
      <c r="O130" s="5">
        <v>3278639.1018814966</v>
      </c>
      <c r="P130" s="5">
        <v>1246267.99</v>
      </c>
      <c r="Q130" s="5">
        <v>105406.12</v>
      </c>
      <c r="R130" s="5">
        <v>1926964.9918814967</v>
      </c>
      <c r="S130" s="5">
        <v>0</v>
      </c>
      <c r="T130" s="14">
        <v>9654.4143164943944</v>
      </c>
      <c r="U130" s="4">
        <f t="shared" si="27"/>
        <v>17.699999999999989</v>
      </c>
      <c r="V130" s="3">
        <f t="shared" si="28"/>
        <v>109136.31000000006</v>
      </c>
      <c r="W130" s="3">
        <f t="shared" si="29"/>
        <v>-7460.8080307669006</v>
      </c>
      <c r="X130" s="3">
        <f t="shared" si="30"/>
        <v>101675.50196923316</v>
      </c>
      <c r="Y130" s="3">
        <f t="shared" si="31"/>
        <v>-7560.4699999999721</v>
      </c>
      <c r="Z130" s="3">
        <f t="shared" si="32"/>
        <v>97.690000000002328</v>
      </c>
      <c r="AA130" s="3">
        <f t="shared" si="33"/>
        <v>109138.28196923318</v>
      </c>
      <c r="AB130" s="3">
        <f t="shared" si="34"/>
        <v>0</v>
      </c>
      <c r="AC130" s="2">
        <f t="shared" si="35"/>
        <v>-214.99730174811339</v>
      </c>
    </row>
    <row r="131" spans="1:29" x14ac:dyDescent="0.3">
      <c r="A131" s="1" t="s">
        <v>66</v>
      </c>
      <c r="B131" s="1" t="s">
        <v>67</v>
      </c>
      <c r="C131" s="16">
        <v>1004.3</v>
      </c>
      <c r="D131" s="6">
        <v>8540736.0899999999</v>
      </c>
      <c r="E131" s="7">
        <v>-1123107.9179310235</v>
      </c>
      <c r="F131" s="6">
        <v>7417628.1720689759</v>
      </c>
      <c r="G131" s="6">
        <v>1891762.67</v>
      </c>
      <c r="H131" s="6">
        <v>193476.91</v>
      </c>
      <c r="I131" s="6">
        <v>5332388.5920689758</v>
      </c>
      <c r="J131" s="6">
        <v>0</v>
      </c>
      <c r="K131" s="14">
        <v>7385.8689356456998</v>
      </c>
      <c r="L131" s="15">
        <v>999.3</v>
      </c>
      <c r="M131" s="5">
        <v>8482109.540000001</v>
      </c>
      <c r="N131" s="3">
        <v>-1099883.4851780932</v>
      </c>
      <c r="O131" s="5">
        <v>7382226.0548219075</v>
      </c>
      <c r="P131" s="5">
        <v>1935880.51</v>
      </c>
      <c r="Q131" s="5">
        <v>218148.35</v>
      </c>
      <c r="R131" s="5">
        <v>5228197.1948219081</v>
      </c>
      <c r="S131" s="5">
        <v>0</v>
      </c>
      <c r="T131" s="14">
        <v>7387.3972328849277</v>
      </c>
      <c r="U131" s="4">
        <f t="shared" si="27"/>
        <v>-5</v>
      </c>
      <c r="V131" s="3">
        <f t="shared" si="28"/>
        <v>-58626.549999998882</v>
      </c>
      <c r="W131" s="3">
        <f t="shared" si="29"/>
        <v>23224.432752930326</v>
      </c>
      <c r="X131" s="3">
        <f t="shared" si="30"/>
        <v>-35402.117247068323</v>
      </c>
      <c r="Y131" s="3">
        <f t="shared" si="31"/>
        <v>44117.840000000084</v>
      </c>
      <c r="Z131" s="3">
        <f t="shared" si="32"/>
        <v>24671.440000000002</v>
      </c>
      <c r="AA131" s="3">
        <f t="shared" si="33"/>
        <v>-104191.39724706765</v>
      </c>
      <c r="AB131" s="3">
        <f t="shared" si="34"/>
        <v>0</v>
      </c>
      <c r="AC131" s="2">
        <f t="shared" si="35"/>
        <v>1.528297239227868</v>
      </c>
    </row>
    <row r="132" spans="1:29" x14ac:dyDescent="0.3">
      <c r="A132" s="1" t="s">
        <v>66</v>
      </c>
      <c r="B132" s="1" t="s">
        <v>66</v>
      </c>
      <c r="C132" s="16">
        <v>545</v>
      </c>
      <c r="D132" s="6">
        <v>5014995.51</v>
      </c>
      <c r="E132" s="7">
        <v>-659472.56844339881</v>
      </c>
      <c r="F132" s="6">
        <v>4355522.9415566009</v>
      </c>
      <c r="G132" s="6">
        <v>3533082.96</v>
      </c>
      <c r="H132" s="6">
        <v>420193.95</v>
      </c>
      <c r="I132" s="6">
        <v>402246.03155660088</v>
      </c>
      <c r="J132" s="6">
        <v>0</v>
      </c>
      <c r="K132" s="14">
        <v>7991.7852138653225</v>
      </c>
      <c r="L132" s="15">
        <v>580.29999999999995</v>
      </c>
      <c r="M132" s="5">
        <v>5299471.9700000007</v>
      </c>
      <c r="N132" s="3">
        <v>-687187.74173803173</v>
      </c>
      <c r="O132" s="5">
        <v>4612284.2282619691</v>
      </c>
      <c r="P132" s="5">
        <v>3485574.85</v>
      </c>
      <c r="Q132" s="5">
        <v>461975.43</v>
      </c>
      <c r="R132" s="5">
        <v>664733.94826196902</v>
      </c>
      <c r="S132" s="5">
        <v>0</v>
      </c>
      <c r="T132" s="14">
        <v>7948.1030988488183</v>
      </c>
      <c r="U132" s="4">
        <f t="shared" ref="U132:U163" si="36">L132-C132</f>
        <v>35.299999999999955</v>
      </c>
      <c r="V132" s="3">
        <f t="shared" ref="V132:V163" si="37">M132-D132</f>
        <v>284476.46000000089</v>
      </c>
      <c r="W132" s="3">
        <f t="shared" ref="W132:W163" si="38">N132-E132</f>
        <v>-27715.173294632928</v>
      </c>
      <c r="X132" s="3">
        <f t="shared" ref="X132:X163" si="39">O132-F132</f>
        <v>256761.2867053682</v>
      </c>
      <c r="Y132" s="3">
        <f t="shared" ref="Y132:Y163" si="40">P132-G132</f>
        <v>-47508.10999999987</v>
      </c>
      <c r="Z132" s="3">
        <f t="shared" ref="Z132:Z163" si="41">Q132-H132</f>
        <v>41781.479999999981</v>
      </c>
      <c r="AA132" s="3">
        <f t="shared" ref="AA132:AA163" si="42">R132-I132</f>
        <v>262487.91670536814</v>
      </c>
      <c r="AB132" s="3">
        <f t="shared" ref="AB132:AB163" si="43">S132-J132</f>
        <v>0</v>
      </c>
      <c r="AC132" s="2">
        <f t="shared" ref="AC132:AC163" si="44">T132-K132</f>
        <v>-43.682115016504213</v>
      </c>
    </row>
    <row r="133" spans="1:29" x14ac:dyDescent="0.3">
      <c r="A133" s="1" t="s">
        <v>64</v>
      </c>
      <c r="B133" s="1" t="s">
        <v>65</v>
      </c>
      <c r="C133" s="16">
        <v>582</v>
      </c>
      <c r="D133" s="6">
        <v>4932221.8600000003</v>
      </c>
      <c r="E133" s="7">
        <v>-648587.82259345986</v>
      </c>
      <c r="F133" s="6">
        <v>4283634.0374065405</v>
      </c>
      <c r="G133" s="6">
        <v>1786790.75</v>
      </c>
      <c r="H133" s="6">
        <v>185291.33</v>
      </c>
      <c r="I133" s="6">
        <v>2311551.9574065404</v>
      </c>
      <c r="J133" s="6">
        <v>0</v>
      </c>
      <c r="K133" s="14">
        <v>7360.195940561066</v>
      </c>
      <c r="L133" s="15">
        <v>588.5</v>
      </c>
      <c r="M133" s="5">
        <v>5019108.84</v>
      </c>
      <c r="N133" s="3">
        <v>-650832.7789677867</v>
      </c>
      <c r="O133" s="5">
        <v>4368276.0610322133</v>
      </c>
      <c r="P133" s="5">
        <v>1718019.64</v>
      </c>
      <c r="Q133" s="5">
        <v>226525.26</v>
      </c>
      <c r="R133" s="5">
        <v>2423731.1610322138</v>
      </c>
      <c r="S133" s="5">
        <v>0</v>
      </c>
      <c r="T133" s="14">
        <v>7422.7290756707107</v>
      </c>
      <c r="U133" s="4">
        <f t="shared" si="36"/>
        <v>6.5</v>
      </c>
      <c r="V133" s="3">
        <f t="shared" si="37"/>
        <v>86886.979999999516</v>
      </c>
      <c r="W133" s="3">
        <f t="shared" si="38"/>
        <v>-2244.9563743268372</v>
      </c>
      <c r="X133" s="3">
        <f t="shared" si="39"/>
        <v>84642.023625672795</v>
      </c>
      <c r="Y133" s="3">
        <f t="shared" si="40"/>
        <v>-68771.110000000102</v>
      </c>
      <c r="Z133" s="3">
        <f t="shared" si="41"/>
        <v>41233.930000000022</v>
      </c>
      <c r="AA133" s="3">
        <f t="shared" si="42"/>
        <v>112179.20362567343</v>
      </c>
      <c r="AB133" s="3">
        <f t="shared" si="43"/>
        <v>0</v>
      </c>
      <c r="AC133" s="2">
        <f t="shared" si="44"/>
        <v>62.533135109644718</v>
      </c>
    </row>
    <row r="134" spans="1:29" x14ac:dyDescent="0.3">
      <c r="A134" s="1" t="s">
        <v>64</v>
      </c>
      <c r="B134" s="1" t="s">
        <v>63</v>
      </c>
      <c r="C134" s="16">
        <v>292.5</v>
      </c>
      <c r="D134" s="6">
        <v>2984655.45</v>
      </c>
      <c r="E134" s="7">
        <v>-392482.58380396606</v>
      </c>
      <c r="F134" s="6">
        <v>2592172.866196034</v>
      </c>
      <c r="G134" s="6">
        <v>682877.17</v>
      </c>
      <c r="H134" s="6">
        <v>75973.240000000005</v>
      </c>
      <c r="I134" s="6">
        <v>1833322.4561960341</v>
      </c>
      <c r="J134" s="6">
        <v>0</v>
      </c>
      <c r="K134" s="14">
        <v>8862.1294570804585</v>
      </c>
      <c r="L134" s="15">
        <v>302.2</v>
      </c>
      <c r="M134" s="5">
        <v>3057749.45</v>
      </c>
      <c r="N134" s="3">
        <v>-396501.3781073378</v>
      </c>
      <c r="O134" s="5">
        <v>2661248.0718926624</v>
      </c>
      <c r="P134" s="5">
        <v>671814.21</v>
      </c>
      <c r="Q134" s="5">
        <v>74621.11</v>
      </c>
      <c r="R134" s="5">
        <v>1914812.7518926624</v>
      </c>
      <c r="S134" s="5">
        <v>0</v>
      </c>
      <c r="T134" s="14">
        <v>8806.247756097493</v>
      </c>
      <c r="U134" s="4">
        <f t="shared" si="36"/>
        <v>9.6999999999999886</v>
      </c>
      <c r="V134" s="3">
        <f t="shared" si="37"/>
        <v>73094</v>
      </c>
      <c r="W134" s="3">
        <f t="shared" si="38"/>
        <v>-4018.7943033717456</v>
      </c>
      <c r="X134" s="3">
        <f t="shared" si="39"/>
        <v>69075.205696628429</v>
      </c>
      <c r="Y134" s="3">
        <f t="shared" si="40"/>
        <v>-11062.960000000079</v>
      </c>
      <c r="Z134" s="3">
        <f t="shared" si="41"/>
        <v>-1352.1300000000047</v>
      </c>
      <c r="AA134" s="3">
        <f t="shared" si="42"/>
        <v>81490.29569662828</v>
      </c>
      <c r="AB134" s="3">
        <f t="shared" si="43"/>
        <v>0</v>
      </c>
      <c r="AC134" s="2">
        <f t="shared" si="44"/>
        <v>-55.881700982965413</v>
      </c>
    </row>
    <row r="135" spans="1:29" x14ac:dyDescent="0.3">
      <c r="A135" s="1" t="s">
        <v>62</v>
      </c>
      <c r="B135" s="1" t="s">
        <v>61</v>
      </c>
      <c r="C135" s="16">
        <v>1650.1000000000001</v>
      </c>
      <c r="D135" s="6">
        <v>17247319.199999999</v>
      </c>
      <c r="E135" s="7">
        <v>-2268024.7407813026</v>
      </c>
      <c r="F135" s="6">
        <v>14979294.459218696</v>
      </c>
      <c r="G135" s="6">
        <v>10746800.300000001</v>
      </c>
      <c r="H135" s="6">
        <v>356731.89</v>
      </c>
      <c r="I135" s="6">
        <v>3875762.2692186949</v>
      </c>
      <c r="J135" s="6">
        <v>0</v>
      </c>
      <c r="K135" s="14">
        <v>9077.8101080047836</v>
      </c>
      <c r="L135" s="15">
        <v>1678.3</v>
      </c>
      <c r="M135" s="5">
        <v>17487470.440000001</v>
      </c>
      <c r="N135" s="3">
        <v>-2267617.4887616555</v>
      </c>
      <c r="O135" s="5">
        <v>15219852.951238345</v>
      </c>
      <c r="P135" s="5">
        <v>10671452.380000001</v>
      </c>
      <c r="Q135" s="5">
        <v>379657.58</v>
      </c>
      <c r="R135" s="5">
        <v>4168742.9912383445</v>
      </c>
      <c r="S135" s="5">
        <v>0</v>
      </c>
      <c r="T135" s="14">
        <v>9068.6128530288661</v>
      </c>
      <c r="U135" s="4">
        <f t="shared" si="36"/>
        <v>28.199999999999818</v>
      </c>
      <c r="V135" s="3">
        <f t="shared" si="37"/>
        <v>240151.24000000209</v>
      </c>
      <c r="W135" s="3">
        <f t="shared" si="38"/>
        <v>407.2520196470432</v>
      </c>
      <c r="X135" s="3">
        <f t="shared" si="39"/>
        <v>240558.4920196496</v>
      </c>
      <c r="Y135" s="3">
        <f t="shared" si="40"/>
        <v>-75347.919999999925</v>
      </c>
      <c r="Z135" s="3">
        <f t="shared" si="41"/>
        <v>22925.690000000002</v>
      </c>
      <c r="AA135" s="3">
        <f t="shared" si="42"/>
        <v>292980.72201964958</v>
      </c>
      <c r="AB135" s="3">
        <f t="shared" si="43"/>
        <v>0</v>
      </c>
      <c r="AC135" s="2">
        <f t="shared" si="44"/>
        <v>-9.1972549759175308</v>
      </c>
    </row>
    <row r="136" spans="1:29" x14ac:dyDescent="0.3">
      <c r="A136" s="1" t="s">
        <v>57</v>
      </c>
      <c r="B136" s="1" t="s">
        <v>60</v>
      </c>
      <c r="C136" s="16">
        <v>217</v>
      </c>
      <c r="D136" s="6">
        <v>2594071.5</v>
      </c>
      <c r="E136" s="7">
        <v>-341120.74306340114</v>
      </c>
      <c r="F136" s="6">
        <v>2252950.756936599</v>
      </c>
      <c r="G136" s="6">
        <v>348545.93</v>
      </c>
      <c r="H136" s="6">
        <v>41068.15</v>
      </c>
      <c r="I136" s="6">
        <v>1863336.6769365992</v>
      </c>
      <c r="J136" s="6">
        <v>0</v>
      </c>
      <c r="K136" s="14">
        <v>10382.261552703221</v>
      </c>
      <c r="L136" s="15">
        <v>206</v>
      </c>
      <c r="M136" s="5">
        <v>2530437.7300000004</v>
      </c>
      <c r="N136" s="3">
        <v>-328124.34882779676</v>
      </c>
      <c r="O136" s="5">
        <v>2202313.3811722035</v>
      </c>
      <c r="P136" s="5">
        <v>330968.89</v>
      </c>
      <c r="Q136" s="5">
        <v>52169.5</v>
      </c>
      <c r="R136" s="5">
        <v>1819174.9911722033</v>
      </c>
      <c r="S136" s="5">
        <v>0</v>
      </c>
      <c r="T136" s="14">
        <v>10690.841656175746</v>
      </c>
      <c r="U136" s="4">
        <f t="shared" si="36"/>
        <v>-11</v>
      </c>
      <c r="V136" s="3">
        <f t="shared" si="37"/>
        <v>-63633.769999999553</v>
      </c>
      <c r="W136" s="3">
        <f t="shared" si="38"/>
        <v>12996.394235604384</v>
      </c>
      <c r="X136" s="3">
        <f t="shared" si="39"/>
        <v>-50637.375764395576</v>
      </c>
      <c r="Y136" s="3">
        <f t="shared" si="40"/>
        <v>-17577.039999999979</v>
      </c>
      <c r="Z136" s="3">
        <f t="shared" si="41"/>
        <v>11101.349999999999</v>
      </c>
      <c r="AA136" s="3">
        <f t="shared" si="42"/>
        <v>-44161.685764395865</v>
      </c>
      <c r="AB136" s="3">
        <f t="shared" si="43"/>
        <v>0</v>
      </c>
      <c r="AC136" s="2">
        <f t="shared" si="44"/>
        <v>308.58010347252457</v>
      </c>
    </row>
    <row r="137" spans="1:29" x14ac:dyDescent="0.3">
      <c r="A137" s="1" t="s">
        <v>57</v>
      </c>
      <c r="B137" s="1" t="s">
        <v>59</v>
      </c>
      <c r="C137" s="16">
        <v>1566.5</v>
      </c>
      <c r="D137" s="6">
        <v>12598193.310000001</v>
      </c>
      <c r="E137" s="7">
        <v>-1656664.0754364592</v>
      </c>
      <c r="F137" s="6">
        <v>10941529.234563541</v>
      </c>
      <c r="G137" s="6">
        <v>1693548.5</v>
      </c>
      <c r="H137" s="6">
        <v>235831.67</v>
      </c>
      <c r="I137" s="6">
        <v>9012149.0645635407</v>
      </c>
      <c r="J137" s="6">
        <v>0</v>
      </c>
      <c r="K137" s="14">
        <v>6984.6978835388063</v>
      </c>
      <c r="L137" s="15">
        <v>1544.6000000000001</v>
      </c>
      <c r="M137" s="5">
        <v>12444290.93</v>
      </c>
      <c r="N137" s="3">
        <v>-1613663.4423443831</v>
      </c>
      <c r="O137" s="5">
        <v>10830627.487655617</v>
      </c>
      <c r="P137" s="5">
        <v>1597978.38</v>
      </c>
      <c r="Q137" s="5">
        <v>293564.23</v>
      </c>
      <c r="R137" s="5">
        <v>8939084.8776556179</v>
      </c>
      <c r="S137" s="5">
        <v>0</v>
      </c>
      <c r="T137" s="14">
        <v>7011.9302652179313</v>
      </c>
      <c r="U137" s="4">
        <f t="shared" si="36"/>
        <v>-21.899999999999864</v>
      </c>
      <c r="V137" s="3">
        <f t="shared" si="37"/>
        <v>-153902.38000000082</v>
      </c>
      <c r="W137" s="3">
        <f t="shared" si="38"/>
        <v>43000.633092076052</v>
      </c>
      <c r="X137" s="3">
        <f t="shared" si="39"/>
        <v>-110901.74690792337</v>
      </c>
      <c r="Y137" s="3">
        <f t="shared" si="40"/>
        <v>-95570.120000000112</v>
      </c>
      <c r="Z137" s="3">
        <f t="shared" si="41"/>
        <v>57732.559999999969</v>
      </c>
      <c r="AA137" s="3">
        <f t="shared" si="42"/>
        <v>-73064.186907922849</v>
      </c>
      <c r="AB137" s="3">
        <f t="shared" si="43"/>
        <v>0</v>
      </c>
      <c r="AC137" s="2">
        <f t="shared" si="44"/>
        <v>27.232381679124956</v>
      </c>
    </row>
    <row r="138" spans="1:29" x14ac:dyDescent="0.3">
      <c r="A138" s="1" t="s">
        <v>57</v>
      </c>
      <c r="B138" s="1" t="s">
        <v>58</v>
      </c>
      <c r="C138" s="16">
        <v>277.5</v>
      </c>
      <c r="D138" s="6">
        <v>2885708.86</v>
      </c>
      <c r="E138" s="7">
        <v>-379471.09421919944</v>
      </c>
      <c r="F138" s="6">
        <v>2506237.7657808005</v>
      </c>
      <c r="G138" s="6">
        <v>516815.86</v>
      </c>
      <c r="H138" s="6">
        <v>64235.62</v>
      </c>
      <c r="I138" s="6">
        <v>1925186.2857808005</v>
      </c>
      <c r="J138" s="6">
        <v>0</v>
      </c>
      <c r="K138" s="14">
        <v>9031.4874442551372</v>
      </c>
      <c r="L138" s="15">
        <v>278.3</v>
      </c>
      <c r="M138" s="5">
        <v>2894268.8600000003</v>
      </c>
      <c r="N138" s="3">
        <v>-375302.68923869927</v>
      </c>
      <c r="O138" s="5">
        <v>2518966.1707613012</v>
      </c>
      <c r="P138" s="5">
        <v>512388.98</v>
      </c>
      <c r="Q138" s="5">
        <v>82534.77</v>
      </c>
      <c r="R138" s="5">
        <v>1924042.4207613012</v>
      </c>
      <c r="S138" s="5">
        <v>0</v>
      </c>
      <c r="T138" s="14">
        <v>9051.261842476828</v>
      </c>
      <c r="U138" s="4">
        <f t="shared" si="36"/>
        <v>0.80000000000001137</v>
      </c>
      <c r="V138" s="3">
        <f t="shared" si="37"/>
        <v>8560.0000000004657</v>
      </c>
      <c r="W138" s="3">
        <f t="shared" si="38"/>
        <v>4168.4049805001705</v>
      </c>
      <c r="X138" s="3">
        <f t="shared" si="39"/>
        <v>12728.404980500694</v>
      </c>
      <c r="Y138" s="3">
        <f t="shared" si="40"/>
        <v>-4426.8800000000047</v>
      </c>
      <c r="Z138" s="3">
        <f t="shared" si="41"/>
        <v>18299.150000000001</v>
      </c>
      <c r="AA138" s="3">
        <f t="shared" si="42"/>
        <v>-1143.8650194993243</v>
      </c>
      <c r="AB138" s="3">
        <f t="shared" si="43"/>
        <v>0</v>
      </c>
      <c r="AC138" s="2">
        <f t="shared" si="44"/>
        <v>19.774398221690717</v>
      </c>
    </row>
    <row r="139" spans="1:29" x14ac:dyDescent="0.3">
      <c r="A139" s="1" t="s">
        <v>57</v>
      </c>
      <c r="B139" s="1" t="s">
        <v>56</v>
      </c>
      <c r="C139" s="16">
        <v>218.00000000000003</v>
      </c>
      <c r="D139" s="6">
        <v>2588199.89</v>
      </c>
      <c r="E139" s="7">
        <v>-340348.62557697931</v>
      </c>
      <c r="F139" s="6">
        <v>2247851.2644230206</v>
      </c>
      <c r="G139" s="6">
        <v>270433.86</v>
      </c>
      <c r="H139" s="6">
        <v>36642.01</v>
      </c>
      <c r="I139" s="6">
        <v>1940775.3944230208</v>
      </c>
      <c r="J139" s="6">
        <v>0</v>
      </c>
      <c r="K139" s="14">
        <v>10311.244332215691</v>
      </c>
      <c r="L139" s="15">
        <v>228.2</v>
      </c>
      <c r="M139" s="5">
        <v>2688288.93</v>
      </c>
      <c r="N139" s="3">
        <v>-348593.06915931276</v>
      </c>
      <c r="O139" s="5">
        <v>2339695.8608406875</v>
      </c>
      <c r="P139" s="5">
        <v>290543.02</v>
      </c>
      <c r="Q139" s="5">
        <v>43251.11</v>
      </c>
      <c r="R139" s="5">
        <v>2005901.7308406874</v>
      </c>
      <c r="S139" s="5">
        <v>0</v>
      </c>
      <c r="T139" s="14">
        <v>10252.830240318526</v>
      </c>
      <c r="U139" s="4">
        <f t="shared" si="36"/>
        <v>10.19999999999996</v>
      </c>
      <c r="V139" s="3">
        <f t="shared" si="37"/>
        <v>100089.04000000004</v>
      </c>
      <c r="W139" s="3">
        <f t="shared" si="38"/>
        <v>-8244.4435823334497</v>
      </c>
      <c r="X139" s="3">
        <f t="shared" si="39"/>
        <v>91844.596417666879</v>
      </c>
      <c r="Y139" s="3">
        <f t="shared" si="40"/>
        <v>20109.160000000033</v>
      </c>
      <c r="Z139" s="3">
        <f t="shared" si="41"/>
        <v>6609.0999999999985</v>
      </c>
      <c r="AA139" s="3">
        <f t="shared" si="42"/>
        <v>65126.336417666636</v>
      </c>
      <c r="AB139" s="3">
        <f t="shared" si="43"/>
        <v>0</v>
      </c>
      <c r="AC139" s="2">
        <f t="shared" si="44"/>
        <v>-58.414091897164326</v>
      </c>
    </row>
    <row r="140" spans="1:29" x14ac:dyDescent="0.3">
      <c r="A140" s="1" t="s">
        <v>54</v>
      </c>
      <c r="B140" s="1" t="s">
        <v>55</v>
      </c>
      <c r="C140" s="16">
        <v>17102.7</v>
      </c>
      <c r="D140" s="6">
        <v>136523690.84999999</v>
      </c>
      <c r="E140" s="7">
        <v>-17952883.283483148</v>
      </c>
      <c r="F140" s="6">
        <v>118570807.56651685</v>
      </c>
      <c r="G140" s="6">
        <v>27297599.219999999</v>
      </c>
      <c r="H140" s="6">
        <v>1995815.15</v>
      </c>
      <c r="I140" s="6">
        <v>89277393.196516842</v>
      </c>
      <c r="J140" s="6">
        <v>0</v>
      </c>
      <c r="K140" s="14">
        <v>6932.8706909737548</v>
      </c>
      <c r="L140" s="15">
        <v>17221.2</v>
      </c>
      <c r="M140" s="5">
        <v>138834852.90000001</v>
      </c>
      <c r="N140" s="3">
        <v>-18002851.902787369</v>
      </c>
      <c r="O140" s="5">
        <v>120832000.99721263</v>
      </c>
      <c r="P140" s="5">
        <v>26557593.530000001</v>
      </c>
      <c r="Q140" s="5">
        <v>2093123.94</v>
      </c>
      <c r="R140" s="5">
        <v>92181283.527212635</v>
      </c>
      <c r="S140" s="5">
        <v>0</v>
      </c>
      <c r="T140" s="14">
        <v>7016.4681321401895</v>
      </c>
      <c r="U140" s="4">
        <f t="shared" si="36"/>
        <v>118.5</v>
      </c>
      <c r="V140" s="3">
        <f t="shared" si="37"/>
        <v>2311162.0500000119</v>
      </c>
      <c r="W140" s="3">
        <f t="shared" si="38"/>
        <v>-49968.619304221123</v>
      </c>
      <c r="X140" s="3">
        <f t="shared" si="39"/>
        <v>2261193.4306957871</v>
      </c>
      <c r="Y140" s="3">
        <f t="shared" si="40"/>
        <v>-740005.68999999762</v>
      </c>
      <c r="Z140" s="3">
        <f t="shared" si="41"/>
        <v>97308.790000000037</v>
      </c>
      <c r="AA140" s="3">
        <f t="shared" si="42"/>
        <v>2903890.330695793</v>
      </c>
      <c r="AB140" s="3">
        <f t="shared" si="43"/>
        <v>0</v>
      </c>
      <c r="AC140" s="2">
        <f t="shared" si="44"/>
        <v>83.597441166434692</v>
      </c>
    </row>
    <row r="141" spans="1:29" x14ac:dyDescent="0.3">
      <c r="A141" s="1" t="s">
        <v>54</v>
      </c>
      <c r="B141" s="1" t="s">
        <v>53</v>
      </c>
      <c r="C141" s="16">
        <v>8945.2000000000007</v>
      </c>
      <c r="D141" s="6">
        <v>68603511.812000006</v>
      </c>
      <c r="E141" s="7">
        <v>-9021370.8165207691</v>
      </c>
      <c r="F141" s="6">
        <v>59582140.995479241</v>
      </c>
      <c r="G141" s="6">
        <v>17158497.579999998</v>
      </c>
      <c r="H141" s="6">
        <v>1323945.4099999999</v>
      </c>
      <c r="I141" s="6">
        <v>41099698.005479246</v>
      </c>
      <c r="J141" s="6">
        <v>0</v>
      </c>
      <c r="K141" s="14">
        <v>6660.7947273933769</v>
      </c>
      <c r="L141" s="15">
        <v>8919.9</v>
      </c>
      <c r="M141" s="5">
        <v>68328467.559</v>
      </c>
      <c r="N141" s="3">
        <v>-8860219.5811386779</v>
      </c>
      <c r="O141" s="5">
        <v>59468247.977861322</v>
      </c>
      <c r="P141" s="5">
        <v>17328829.18</v>
      </c>
      <c r="Q141" s="5">
        <v>1351219.16</v>
      </c>
      <c r="R141" s="5">
        <v>40788199.637861326</v>
      </c>
      <c r="S141" s="5">
        <v>0</v>
      </c>
      <c r="T141" s="14">
        <v>6666.918684947289</v>
      </c>
      <c r="U141" s="4">
        <f t="shared" si="36"/>
        <v>-25.300000000001091</v>
      </c>
      <c r="V141" s="3">
        <f t="shared" si="37"/>
        <v>-275044.25300000608</v>
      </c>
      <c r="W141" s="3">
        <f t="shared" si="38"/>
        <v>161151.23538209125</v>
      </c>
      <c r="X141" s="3">
        <f t="shared" si="39"/>
        <v>-113893.01761791855</v>
      </c>
      <c r="Y141" s="3">
        <f t="shared" si="40"/>
        <v>170331.60000000149</v>
      </c>
      <c r="Z141" s="3">
        <f t="shared" si="41"/>
        <v>27273.75</v>
      </c>
      <c r="AA141" s="3">
        <f t="shared" si="42"/>
        <v>-311498.36761792004</v>
      </c>
      <c r="AB141" s="3">
        <f t="shared" si="43"/>
        <v>0</v>
      </c>
      <c r="AC141" s="2">
        <f t="shared" si="44"/>
        <v>6.1239575539120779</v>
      </c>
    </row>
    <row r="142" spans="1:29" x14ac:dyDescent="0.3">
      <c r="A142" s="1" t="s">
        <v>51</v>
      </c>
      <c r="B142" s="1" t="s">
        <v>52</v>
      </c>
      <c r="C142" s="16">
        <v>647.4</v>
      </c>
      <c r="D142" s="6">
        <v>5417963.6299999999</v>
      </c>
      <c r="E142" s="7">
        <v>-537753.46999999951</v>
      </c>
      <c r="F142" s="6">
        <v>4880210.16</v>
      </c>
      <c r="G142" s="6">
        <v>4741957.2300000004</v>
      </c>
      <c r="H142" s="6">
        <v>138252.93</v>
      </c>
      <c r="I142" s="6">
        <v>-2.9103830456733704E-10</v>
      </c>
      <c r="J142" s="6">
        <v>174709.4591660169</v>
      </c>
      <c r="K142" s="14">
        <v>7268.305067707729</v>
      </c>
      <c r="L142" s="15">
        <v>643.79999999999995</v>
      </c>
      <c r="M142" s="5">
        <v>5398305.9899999993</v>
      </c>
      <c r="N142" s="3">
        <v>-700003.64630270679</v>
      </c>
      <c r="O142" s="5">
        <v>4698302.3436972927</v>
      </c>
      <c r="P142" s="5">
        <v>4221625.37</v>
      </c>
      <c r="Q142" s="5">
        <v>138310.24</v>
      </c>
      <c r="R142" s="5">
        <v>338366.73369729263</v>
      </c>
      <c r="S142" s="5">
        <v>0</v>
      </c>
      <c r="T142" s="14">
        <v>7297.7669209339747</v>
      </c>
      <c r="U142" s="4">
        <f t="shared" si="36"/>
        <v>-3.6000000000000227</v>
      </c>
      <c r="V142" s="3">
        <f t="shared" si="37"/>
        <v>-19657.640000000596</v>
      </c>
      <c r="W142" s="3">
        <f t="shared" si="38"/>
        <v>-162250.17630270729</v>
      </c>
      <c r="X142" s="3">
        <f t="shared" si="39"/>
        <v>-181907.81630270742</v>
      </c>
      <c r="Y142" s="3">
        <f t="shared" si="40"/>
        <v>-520331.86000000034</v>
      </c>
      <c r="Z142" s="3">
        <f t="shared" si="41"/>
        <v>57.309999999997672</v>
      </c>
      <c r="AA142" s="3">
        <f t="shared" si="42"/>
        <v>338366.73369729292</v>
      </c>
      <c r="AB142" s="3">
        <f t="shared" si="43"/>
        <v>-174709.4591660169</v>
      </c>
      <c r="AC142" s="2">
        <f t="shared" si="44"/>
        <v>29.461853226245694</v>
      </c>
    </row>
    <row r="143" spans="1:29" x14ac:dyDescent="0.3">
      <c r="A143" s="1" t="s">
        <v>51</v>
      </c>
      <c r="B143" s="1" t="s">
        <v>50</v>
      </c>
      <c r="C143" s="16">
        <v>502.8</v>
      </c>
      <c r="D143" s="6">
        <v>4234742.67</v>
      </c>
      <c r="E143" s="7">
        <v>-556869.21747249109</v>
      </c>
      <c r="F143" s="6">
        <v>3677873.4525275091</v>
      </c>
      <c r="G143" s="6">
        <v>897894.96</v>
      </c>
      <c r="H143" s="6">
        <v>50043.42</v>
      </c>
      <c r="I143" s="6">
        <v>2729935.0725275092</v>
      </c>
      <c r="J143" s="6">
        <v>0</v>
      </c>
      <c r="K143" s="14">
        <v>7314.7841140165256</v>
      </c>
      <c r="L143" s="15">
        <v>496.7</v>
      </c>
      <c r="M143" s="5">
        <v>4204600.24</v>
      </c>
      <c r="N143" s="3">
        <v>-545214.64783533628</v>
      </c>
      <c r="O143" s="5">
        <v>3659385.5921646641</v>
      </c>
      <c r="P143" s="5">
        <v>944200.19</v>
      </c>
      <c r="Q143" s="5">
        <v>53729.74</v>
      </c>
      <c r="R143" s="5">
        <v>2661455.6621646639</v>
      </c>
      <c r="S143" s="5">
        <v>0</v>
      </c>
      <c r="T143" s="14">
        <v>7367.3959979155707</v>
      </c>
      <c r="U143" s="4">
        <f t="shared" si="36"/>
        <v>-6.1000000000000227</v>
      </c>
      <c r="V143" s="3">
        <f t="shared" si="37"/>
        <v>-30142.429999999702</v>
      </c>
      <c r="W143" s="3">
        <f t="shared" si="38"/>
        <v>11654.569637154811</v>
      </c>
      <c r="X143" s="3">
        <f t="shared" si="39"/>
        <v>-18487.860362845007</v>
      </c>
      <c r="Y143" s="3">
        <f t="shared" si="40"/>
        <v>46305.229999999981</v>
      </c>
      <c r="Z143" s="3">
        <f t="shared" si="41"/>
        <v>3686.3199999999997</v>
      </c>
      <c r="AA143" s="3">
        <f t="shared" si="42"/>
        <v>-68479.410362845287</v>
      </c>
      <c r="AB143" s="3">
        <f t="shared" si="43"/>
        <v>0</v>
      </c>
      <c r="AC143" s="2">
        <f t="shared" si="44"/>
        <v>52.611883899045097</v>
      </c>
    </row>
    <row r="144" spans="1:29" x14ac:dyDescent="0.3">
      <c r="A144" s="1" t="s">
        <v>47</v>
      </c>
      <c r="B144" s="1" t="s">
        <v>49</v>
      </c>
      <c r="C144" s="16">
        <v>503.4</v>
      </c>
      <c r="D144" s="6">
        <v>4462208.05</v>
      </c>
      <c r="E144" s="7">
        <v>-586780.9448272686</v>
      </c>
      <c r="F144" s="6">
        <v>3875427.105172731</v>
      </c>
      <c r="G144" s="6">
        <v>1487459.59</v>
      </c>
      <c r="H144" s="6">
        <v>149514.06</v>
      </c>
      <c r="I144" s="6">
        <v>2238453.4551727311</v>
      </c>
      <c r="J144" s="6">
        <v>0</v>
      </c>
      <c r="K144" s="14">
        <v>7698.5043805576697</v>
      </c>
      <c r="L144" s="15">
        <v>494.7</v>
      </c>
      <c r="M144" s="5">
        <v>4379747.0299999993</v>
      </c>
      <c r="N144" s="3">
        <v>-567926.10433026799</v>
      </c>
      <c r="O144" s="5">
        <v>3811820.9256697316</v>
      </c>
      <c r="P144" s="5">
        <v>1437803.9</v>
      </c>
      <c r="Q144" s="5">
        <v>188358.38</v>
      </c>
      <c r="R144" s="5">
        <v>2185658.6456697318</v>
      </c>
      <c r="S144" s="5">
        <v>0</v>
      </c>
      <c r="T144" s="14">
        <v>7705.3182245193684</v>
      </c>
      <c r="U144" s="4">
        <f t="shared" si="36"/>
        <v>-8.6999999999999886</v>
      </c>
      <c r="V144" s="3">
        <f t="shared" si="37"/>
        <v>-82461.020000000484</v>
      </c>
      <c r="W144" s="3">
        <f t="shared" si="38"/>
        <v>18854.840497000609</v>
      </c>
      <c r="X144" s="3">
        <f t="shared" si="39"/>
        <v>-63606.17950299941</v>
      </c>
      <c r="Y144" s="3">
        <f t="shared" si="40"/>
        <v>-49655.690000000177</v>
      </c>
      <c r="Z144" s="3">
        <f t="shared" si="41"/>
        <v>38844.320000000007</v>
      </c>
      <c r="AA144" s="3">
        <f t="shared" si="42"/>
        <v>-52794.809502999298</v>
      </c>
      <c r="AB144" s="3">
        <f t="shared" si="43"/>
        <v>0</v>
      </c>
      <c r="AC144" s="2">
        <f t="shared" si="44"/>
        <v>6.8138439616986943</v>
      </c>
    </row>
    <row r="145" spans="1:29" x14ac:dyDescent="0.3">
      <c r="A145" s="1" t="s">
        <v>47</v>
      </c>
      <c r="B145" s="1" t="s">
        <v>48</v>
      </c>
      <c r="C145" s="16">
        <v>1089.5999999999999</v>
      </c>
      <c r="D145" s="6">
        <v>8966224.9700000007</v>
      </c>
      <c r="E145" s="7">
        <v>-1179059.7615524558</v>
      </c>
      <c r="F145" s="6">
        <v>7787165.2084475448</v>
      </c>
      <c r="G145" s="6">
        <v>1319821.01</v>
      </c>
      <c r="H145" s="6">
        <v>159330.1</v>
      </c>
      <c r="I145" s="6">
        <v>6308014.0984475454</v>
      </c>
      <c r="J145" s="6">
        <v>0</v>
      </c>
      <c r="K145" s="14">
        <v>7146.8109475473066</v>
      </c>
      <c r="L145" s="15">
        <v>1091</v>
      </c>
      <c r="M145" s="5">
        <v>8958750.7599999998</v>
      </c>
      <c r="N145" s="3">
        <v>-1161690.0208943409</v>
      </c>
      <c r="O145" s="5">
        <v>7797060.7391056586</v>
      </c>
      <c r="P145" s="5">
        <v>1375793.56</v>
      </c>
      <c r="Q145" s="5">
        <v>171756.03</v>
      </c>
      <c r="R145" s="5">
        <v>6249511.1491056578</v>
      </c>
      <c r="S145" s="5">
        <v>0</v>
      </c>
      <c r="T145" s="14">
        <v>7146.7101183369923</v>
      </c>
      <c r="U145" s="4">
        <f t="shared" si="36"/>
        <v>1.4000000000000909</v>
      </c>
      <c r="V145" s="3">
        <f t="shared" si="37"/>
        <v>-7474.2100000008941</v>
      </c>
      <c r="W145" s="3">
        <f t="shared" si="38"/>
        <v>17369.740658114897</v>
      </c>
      <c r="X145" s="3">
        <f t="shared" si="39"/>
        <v>9895.5306581137702</v>
      </c>
      <c r="Y145" s="3">
        <f t="shared" si="40"/>
        <v>55972.550000000047</v>
      </c>
      <c r="Z145" s="3">
        <f t="shared" si="41"/>
        <v>12425.929999999993</v>
      </c>
      <c r="AA145" s="3">
        <f t="shared" si="42"/>
        <v>-58502.949341887608</v>
      </c>
      <c r="AB145" s="3">
        <f t="shared" si="43"/>
        <v>0</v>
      </c>
      <c r="AC145" s="2">
        <f t="shared" si="44"/>
        <v>-0.1008292103142594</v>
      </c>
    </row>
    <row r="146" spans="1:29" x14ac:dyDescent="0.3">
      <c r="A146" s="1" t="s">
        <v>47</v>
      </c>
      <c r="B146" s="1" t="s">
        <v>46</v>
      </c>
      <c r="C146" s="16">
        <v>459.2</v>
      </c>
      <c r="D146" s="6">
        <v>3921084.2399999998</v>
      </c>
      <c r="E146" s="7">
        <v>-515623.09271852812</v>
      </c>
      <c r="F146" s="6">
        <v>3405461.1472814716</v>
      </c>
      <c r="G146" s="6">
        <v>897338.6</v>
      </c>
      <c r="H146" s="6">
        <v>102420.24</v>
      </c>
      <c r="I146" s="6">
        <v>2405702.3072814713</v>
      </c>
      <c r="J146" s="6">
        <v>0</v>
      </c>
      <c r="K146" s="14">
        <v>7416.0739270066897</v>
      </c>
      <c r="L146" s="15">
        <v>451</v>
      </c>
      <c r="M146" s="5">
        <v>3901074.7399999998</v>
      </c>
      <c r="N146" s="3">
        <v>-505856.19776980887</v>
      </c>
      <c r="O146" s="5">
        <v>3395218.5422301907</v>
      </c>
      <c r="P146" s="5">
        <v>903506.64</v>
      </c>
      <c r="Q146" s="5">
        <v>99720.39</v>
      </c>
      <c r="R146" s="5">
        <v>2391991.5122301904</v>
      </c>
      <c r="S146" s="5">
        <v>0</v>
      </c>
      <c r="T146" s="14">
        <v>7528.2007588252563</v>
      </c>
      <c r="U146" s="4">
        <f t="shared" si="36"/>
        <v>-8.1999999999999886</v>
      </c>
      <c r="V146" s="3">
        <f t="shared" si="37"/>
        <v>-20009.5</v>
      </c>
      <c r="W146" s="3">
        <f t="shared" si="38"/>
        <v>9766.894948719244</v>
      </c>
      <c r="X146" s="3">
        <f t="shared" si="39"/>
        <v>-10242.605051280931</v>
      </c>
      <c r="Y146" s="3">
        <f t="shared" si="40"/>
        <v>6168.0400000000373</v>
      </c>
      <c r="Z146" s="3">
        <f t="shared" si="41"/>
        <v>-2699.8500000000058</v>
      </c>
      <c r="AA146" s="3">
        <f t="shared" si="42"/>
        <v>-13710.795051280875</v>
      </c>
      <c r="AB146" s="3">
        <f t="shared" si="43"/>
        <v>0</v>
      </c>
      <c r="AC146" s="2">
        <f t="shared" si="44"/>
        <v>112.12683181856664</v>
      </c>
    </row>
    <row r="147" spans="1:29" x14ac:dyDescent="0.3">
      <c r="A147" s="1" t="s">
        <v>43</v>
      </c>
      <c r="B147" s="1" t="s">
        <v>45</v>
      </c>
      <c r="C147" s="16">
        <v>374.69999999999993</v>
      </c>
      <c r="D147" s="6">
        <v>3936317.86</v>
      </c>
      <c r="E147" s="7">
        <v>-517626.31574994634</v>
      </c>
      <c r="F147" s="6">
        <v>3418691.5442500534</v>
      </c>
      <c r="G147" s="6">
        <v>2285064.75</v>
      </c>
      <c r="H147" s="6">
        <v>137545.47</v>
      </c>
      <c r="I147" s="6">
        <v>996081.32425005338</v>
      </c>
      <c r="J147" s="6">
        <v>0</v>
      </c>
      <c r="K147" s="14">
        <v>9123.8098325328374</v>
      </c>
      <c r="L147" s="15">
        <v>379.2</v>
      </c>
      <c r="M147" s="5">
        <v>3970291.37</v>
      </c>
      <c r="N147" s="3">
        <v>-514831.58624807216</v>
      </c>
      <c r="O147" s="5">
        <v>3455459.7837519278</v>
      </c>
      <c r="P147" s="5">
        <v>2130763.2999999998</v>
      </c>
      <c r="Q147" s="5">
        <v>133116.26</v>
      </c>
      <c r="R147" s="5">
        <v>1191580.223751928</v>
      </c>
      <c r="S147" s="5">
        <v>0</v>
      </c>
      <c r="T147" s="14">
        <v>9112.4994297255489</v>
      </c>
      <c r="U147" s="4">
        <f t="shared" si="36"/>
        <v>4.5000000000000568</v>
      </c>
      <c r="V147" s="3">
        <f t="shared" si="37"/>
        <v>33973.510000000242</v>
      </c>
      <c r="W147" s="3">
        <f t="shared" si="38"/>
        <v>2794.7295018741861</v>
      </c>
      <c r="X147" s="3">
        <f t="shared" si="39"/>
        <v>36768.239501874428</v>
      </c>
      <c r="Y147" s="3">
        <f t="shared" si="40"/>
        <v>-154301.45000000019</v>
      </c>
      <c r="Z147" s="3">
        <f t="shared" si="41"/>
        <v>-4429.2099999999919</v>
      </c>
      <c r="AA147" s="3">
        <f t="shared" si="42"/>
        <v>195498.89950187458</v>
      </c>
      <c r="AB147" s="3">
        <f t="shared" si="43"/>
        <v>0</v>
      </c>
      <c r="AC147" s="2">
        <f t="shared" si="44"/>
        <v>-11.310402807288483</v>
      </c>
    </row>
    <row r="148" spans="1:29" x14ac:dyDescent="0.3">
      <c r="A148" s="1" t="s">
        <v>43</v>
      </c>
      <c r="B148" s="1" t="s">
        <v>44</v>
      </c>
      <c r="C148" s="16">
        <v>2382.9</v>
      </c>
      <c r="D148" s="6">
        <v>19209039.75</v>
      </c>
      <c r="E148" s="7">
        <v>-2525991.2508403906</v>
      </c>
      <c r="F148" s="6">
        <v>16683048.49915961</v>
      </c>
      <c r="G148" s="6">
        <v>7949595.8300000001</v>
      </c>
      <c r="H148" s="6">
        <v>570091.98</v>
      </c>
      <c r="I148" s="6">
        <v>8163360.6891596094</v>
      </c>
      <c r="J148" s="6">
        <v>0</v>
      </c>
      <c r="K148" s="14">
        <v>7001.1534261444494</v>
      </c>
      <c r="L148" s="15">
        <v>2413.6999999999998</v>
      </c>
      <c r="M148" s="5">
        <v>19452733.989999998</v>
      </c>
      <c r="N148" s="3">
        <v>-2522455.1458885721</v>
      </c>
      <c r="O148" s="5">
        <v>16930278.844111428</v>
      </c>
      <c r="P148" s="5">
        <v>7804355.9500000002</v>
      </c>
      <c r="Q148" s="5">
        <v>577766.81999999995</v>
      </c>
      <c r="R148" s="5">
        <v>8548156.0741114281</v>
      </c>
      <c r="S148" s="5">
        <v>0</v>
      </c>
      <c r="T148" s="14">
        <v>7014.2432133701077</v>
      </c>
      <c r="U148" s="4">
        <f t="shared" si="36"/>
        <v>30.799999999999727</v>
      </c>
      <c r="V148" s="3">
        <f t="shared" si="37"/>
        <v>243694.23999999836</v>
      </c>
      <c r="W148" s="3">
        <f t="shared" si="38"/>
        <v>3536.1049518184736</v>
      </c>
      <c r="X148" s="3">
        <f t="shared" si="39"/>
        <v>247230.34495181777</v>
      </c>
      <c r="Y148" s="3">
        <f t="shared" si="40"/>
        <v>-145239.87999999989</v>
      </c>
      <c r="Z148" s="3">
        <f t="shared" si="41"/>
        <v>7674.8399999999674</v>
      </c>
      <c r="AA148" s="3">
        <f t="shared" si="42"/>
        <v>384795.38495181873</v>
      </c>
      <c r="AB148" s="3">
        <f t="shared" si="43"/>
        <v>0</v>
      </c>
      <c r="AC148" s="2">
        <f t="shared" si="44"/>
        <v>13.089787225658256</v>
      </c>
    </row>
    <row r="149" spans="1:29" x14ac:dyDescent="0.3">
      <c r="A149" s="1" t="s">
        <v>43</v>
      </c>
      <c r="B149" s="1" t="s">
        <v>42</v>
      </c>
      <c r="C149" s="16">
        <v>371.5</v>
      </c>
      <c r="D149" s="6">
        <v>3910166.86</v>
      </c>
      <c r="E149" s="7">
        <v>-514187.45581418474</v>
      </c>
      <c r="F149" s="6">
        <v>3395979.4041858152</v>
      </c>
      <c r="G149" s="6">
        <v>2294133.08</v>
      </c>
      <c r="H149" s="6">
        <v>170988.97</v>
      </c>
      <c r="I149" s="6">
        <v>930857.3541858152</v>
      </c>
      <c r="J149" s="6">
        <v>0</v>
      </c>
      <c r="K149" s="14">
        <v>9141.2635375122882</v>
      </c>
      <c r="L149" s="15">
        <v>373.5</v>
      </c>
      <c r="M149" s="5">
        <v>3926087.0700000003</v>
      </c>
      <c r="N149" s="3">
        <v>-509099.57119750284</v>
      </c>
      <c r="O149" s="5">
        <v>3416987.4988024975</v>
      </c>
      <c r="P149" s="5">
        <v>2138471.04</v>
      </c>
      <c r="Q149" s="5">
        <v>154621.37</v>
      </c>
      <c r="R149" s="5">
        <v>1123895.0888024974</v>
      </c>
      <c r="S149" s="5">
        <v>0</v>
      </c>
      <c r="T149" s="14">
        <v>9148.5609071017334</v>
      </c>
      <c r="U149" s="4">
        <f t="shared" si="36"/>
        <v>2</v>
      </c>
      <c r="V149" s="3">
        <f t="shared" si="37"/>
        <v>15920.210000000428</v>
      </c>
      <c r="W149" s="3">
        <f t="shared" si="38"/>
        <v>5087.8846166818985</v>
      </c>
      <c r="X149" s="3">
        <f t="shared" si="39"/>
        <v>21008.094616682269</v>
      </c>
      <c r="Y149" s="3">
        <f t="shared" si="40"/>
        <v>-155662.04000000004</v>
      </c>
      <c r="Z149" s="3">
        <f t="shared" si="41"/>
        <v>-16367.600000000006</v>
      </c>
      <c r="AA149" s="3">
        <f t="shared" si="42"/>
        <v>193037.73461668217</v>
      </c>
      <c r="AB149" s="3">
        <f t="shared" si="43"/>
        <v>0</v>
      </c>
      <c r="AC149" s="2">
        <f t="shared" si="44"/>
        <v>7.2973695894452248</v>
      </c>
    </row>
    <row r="150" spans="1:29" x14ac:dyDescent="0.3">
      <c r="A150" s="1" t="s">
        <v>39</v>
      </c>
      <c r="B150" s="1" t="s">
        <v>41</v>
      </c>
      <c r="C150" s="16">
        <v>122.39999999999999</v>
      </c>
      <c r="D150" s="6">
        <v>1823018.85</v>
      </c>
      <c r="E150" s="7">
        <v>-239727.21828622959</v>
      </c>
      <c r="F150" s="6">
        <v>1583291.6317137706</v>
      </c>
      <c r="G150" s="6">
        <v>412557.88</v>
      </c>
      <c r="H150" s="6">
        <v>35201.49</v>
      </c>
      <c r="I150" s="6">
        <v>1135532.2617137705</v>
      </c>
      <c r="J150" s="6">
        <v>0</v>
      </c>
      <c r="K150" s="14">
        <v>12935.389147988322</v>
      </c>
      <c r="L150" s="15">
        <v>128.19999999999999</v>
      </c>
      <c r="M150" s="5">
        <v>1880920.64</v>
      </c>
      <c r="N150" s="3">
        <v>-243900.82904619139</v>
      </c>
      <c r="O150" s="5">
        <v>1637019.8109538085</v>
      </c>
      <c r="P150" s="5">
        <v>406262.23</v>
      </c>
      <c r="Q150" s="5">
        <v>34699.31</v>
      </c>
      <c r="R150" s="5">
        <v>1196058.2709538084</v>
      </c>
      <c r="S150" s="5">
        <v>0</v>
      </c>
      <c r="T150" s="14">
        <v>12769.26529605155</v>
      </c>
      <c r="U150" s="4">
        <f t="shared" si="36"/>
        <v>5.7999999999999972</v>
      </c>
      <c r="V150" s="3">
        <f t="shared" si="37"/>
        <v>57901.789999999804</v>
      </c>
      <c r="W150" s="3">
        <f t="shared" si="38"/>
        <v>-4173.6107599617972</v>
      </c>
      <c r="X150" s="3">
        <f t="shared" si="39"/>
        <v>53728.17924003792</v>
      </c>
      <c r="Y150" s="3">
        <f t="shared" si="40"/>
        <v>-6295.6500000000233</v>
      </c>
      <c r="Z150" s="3">
        <f t="shared" si="41"/>
        <v>-502.18000000000029</v>
      </c>
      <c r="AA150" s="3">
        <f t="shared" si="42"/>
        <v>60526.009240037994</v>
      </c>
      <c r="AB150" s="3">
        <f t="shared" si="43"/>
        <v>0</v>
      </c>
      <c r="AC150" s="2">
        <f t="shared" si="44"/>
        <v>-166.12385193677255</v>
      </c>
    </row>
    <row r="151" spans="1:29" x14ac:dyDescent="0.3">
      <c r="A151" s="1" t="s">
        <v>39</v>
      </c>
      <c r="B151" s="1" t="s">
        <v>40</v>
      </c>
      <c r="C151" s="16">
        <v>186.60000000000002</v>
      </c>
      <c r="D151" s="6">
        <v>2746081.51</v>
      </c>
      <c r="E151" s="7">
        <v>-361110.07934972743</v>
      </c>
      <c r="F151" s="6">
        <v>2384971.4306502724</v>
      </c>
      <c r="G151" s="6">
        <v>714231.65</v>
      </c>
      <c r="H151" s="6">
        <v>56643.65</v>
      </c>
      <c r="I151" s="6">
        <v>1614096.1306502726</v>
      </c>
      <c r="J151" s="6">
        <v>0</v>
      </c>
      <c r="K151" s="14">
        <v>12781.197377547011</v>
      </c>
      <c r="L151" s="15">
        <v>187.79999999999998</v>
      </c>
      <c r="M151" s="5">
        <v>2828454.7899999996</v>
      </c>
      <c r="N151" s="3">
        <v>-366768.51406164118</v>
      </c>
      <c r="O151" s="5">
        <v>2461686.2759383582</v>
      </c>
      <c r="P151" s="5">
        <v>682920.53</v>
      </c>
      <c r="Q151" s="5">
        <v>45575.35</v>
      </c>
      <c r="R151" s="5">
        <v>1733190.395938358</v>
      </c>
      <c r="S151" s="5">
        <v>0</v>
      </c>
      <c r="T151" s="14">
        <v>13108.020638649406</v>
      </c>
      <c r="U151" s="4">
        <f t="shared" si="36"/>
        <v>1.1999999999999602</v>
      </c>
      <c r="V151" s="3">
        <f t="shared" si="37"/>
        <v>82373.279999999795</v>
      </c>
      <c r="W151" s="3">
        <f t="shared" si="38"/>
        <v>-5658.4347119137528</v>
      </c>
      <c r="X151" s="3">
        <f t="shared" si="39"/>
        <v>76714.845288085751</v>
      </c>
      <c r="Y151" s="3">
        <f t="shared" si="40"/>
        <v>-31311.119999999995</v>
      </c>
      <c r="Z151" s="3">
        <f t="shared" si="41"/>
        <v>-11068.300000000003</v>
      </c>
      <c r="AA151" s="3">
        <f t="shared" si="42"/>
        <v>119094.26528808544</v>
      </c>
      <c r="AB151" s="3">
        <f t="shared" si="43"/>
        <v>0</v>
      </c>
      <c r="AC151" s="2">
        <f t="shared" si="44"/>
        <v>326.82326110239592</v>
      </c>
    </row>
    <row r="152" spans="1:29" x14ac:dyDescent="0.3">
      <c r="A152" s="1" t="s">
        <v>39</v>
      </c>
      <c r="B152" s="1" t="s">
        <v>38</v>
      </c>
      <c r="C152" s="16">
        <v>638.6</v>
      </c>
      <c r="D152" s="6">
        <v>5895613.2799999993</v>
      </c>
      <c r="E152" s="7">
        <v>-775273.92089541687</v>
      </c>
      <c r="F152" s="6">
        <v>5120339.3591045821</v>
      </c>
      <c r="G152" s="6">
        <v>778765.55</v>
      </c>
      <c r="H152" s="6">
        <v>73932.800000000003</v>
      </c>
      <c r="I152" s="6">
        <v>4267641.0091045825</v>
      </c>
      <c r="J152" s="6">
        <v>0</v>
      </c>
      <c r="K152" s="14">
        <v>8018.0697762364262</v>
      </c>
      <c r="L152" s="15">
        <v>646.4</v>
      </c>
      <c r="M152" s="5">
        <v>5969917.4500000002</v>
      </c>
      <c r="N152" s="3">
        <v>-774125.06643147103</v>
      </c>
      <c r="O152" s="5">
        <v>5195792.383568529</v>
      </c>
      <c r="P152" s="5">
        <v>760195.18</v>
      </c>
      <c r="Q152" s="5">
        <v>98246.29</v>
      </c>
      <c r="R152" s="5">
        <v>4337350.9135685293</v>
      </c>
      <c r="S152" s="5">
        <v>0</v>
      </c>
      <c r="T152" s="14">
        <v>8038.0451478473533</v>
      </c>
      <c r="U152" s="4">
        <f t="shared" si="36"/>
        <v>7.7999999999999545</v>
      </c>
      <c r="V152" s="3">
        <f t="shared" si="37"/>
        <v>74304.170000000857</v>
      </c>
      <c r="W152" s="3">
        <f t="shared" si="38"/>
        <v>1148.8544639458414</v>
      </c>
      <c r="X152" s="3">
        <f t="shared" si="39"/>
        <v>75453.024463946931</v>
      </c>
      <c r="Y152" s="3">
        <f t="shared" si="40"/>
        <v>-18570.369999999995</v>
      </c>
      <c r="Z152" s="3">
        <f t="shared" si="41"/>
        <v>24313.489999999991</v>
      </c>
      <c r="AA152" s="3">
        <f t="shared" si="42"/>
        <v>69709.904463946819</v>
      </c>
      <c r="AB152" s="3">
        <f t="shared" si="43"/>
        <v>0</v>
      </c>
      <c r="AC152" s="2">
        <f t="shared" si="44"/>
        <v>19.975371610927141</v>
      </c>
    </row>
    <row r="153" spans="1:29" x14ac:dyDescent="0.3">
      <c r="A153" s="1" t="s">
        <v>37</v>
      </c>
      <c r="B153" s="1" t="s">
        <v>36</v>
      </c>
      <c r="C153" s="16">
        <v>67.7</v>
      </c>
      <c r="D153" s="6">
        <v>1149141.28</v>
      </c>
      <c r="E153" s="7">
        <v>-151112.22929608065</v>
      </c>
      <c r="F153" s="6">
        <v>998029.05070391938</v>
      </c>
      <c r="G153" s="6">
        <v>480279.85</v>
      </c>
      <c r="H153" s="6">
        <v>29483.21</v>
      </c>
      <c r="I153" s="6">
        <v>488265.99070391938</v>
      </c>
      <c r="J153" s="6">
        <v>0</v>
      </c>
      <c r="K153" s="14">
        <v>14741.935756335588</v>
      </c>
      <c r="L153" s="15">
        <v>65.699999999999989</v>
      </c>
      <c r="M153" s="5">
        <v>1125152.01</v>
      </c>
      <c r="N153" s="3">
        <v>-145899.56758727931</v>
      </c>
      <c r="O153" s="5">
        <v>979252.44241272076</v>
      </c>
      <c r="P153" s="5">
        <v>480799.98</v>
      </c>
      <c r="Q153" s="5">
        <v>38988.400000000001</v>
      </c>
      <c r="R153" s="5">
        <v>459464.06241272076</v>
      </c>
      <c r="S153" s="5">
        <v>0</v>
      </c>
      <c r="T153" s="14">
        <v>14904.90779928038</v>
      </c>
      <c r="U153" s="4">
        <f t="shared" si="36"/>
        <v>-2.0000000000000142</v>
      </c>
      <c r="V153" s="3">
        <f t="shared" si="37"/>
        <v>-23989.270000000019</v>
      </c>
      <c r="W153" s="3">
        <f t="shared" si="38"/>
        <v>5212.6617088013445</v>
      </c>
      <c r="X153" s="3">
        <f t="shared" si="39"/>
        <v>-18776.608291198616</v>
      </c>
      <c r="Y153" s="3">
        <f t="shared" si="40"/>
        <v>520.13000000000466</v>
      </c>
      <c r="Z153" s="3">
        <f t="shared" si="41"/>
        <v>9505.1900000000023</v>
      </c>
      <c r="AA153" s="3">
        <f t="shared" si="42"/>
        <v>-28801.928291198623</v>
      </c>
      <c r="AB153" s="3">
        <f t="shared" si="43"/>
        <v>0</v>
      </c>
      <c r="AC153" s="2">
        <f t="shared" si="44"/>
        <v>162.97204294479161</v>
      </c>
    </row>
    <row r="154" spans="1:29" x14ac:dyDescent="0.3">
      <c r="A154" s="1" t="s">
        <v>34</v>
      </c>
      <c r="B154" s="1" t="s">
        <v>35</v>
      </c>
      <c r="C154" s="16">
        <v>840.7</v>
      </c>
      <c r="D154" s="6">
        <v>9146744.9000000004</v>
      </c>
      <c r="E154" s="7">
        <v>-1202798.1560644626</v>
      </c>
      <c r="F154" s="6">
        <v>7943946.7439355375</v>
      </c>
      <c r="G154" s="6">
        <v>4145355.64</v>
      </c>
      <c r="H154" s="6">
        <v>163412.57999999999</v>
      </c>
      <c r="I154" s="6">
        <v>3635178.5239355373</v>
      </c>
      <c r="J154" s="6">
        <v>0</v>
      </c>
      <c r="K154" s="14">
        <v>9449.2051194665601</v>
      </c>
      <c r="L154" s="15">
        <v>868.8</v>
      </c>
      <c r="M154" s="5">
        <v>9381351.0300000012</v>
      </c>
      <c r="N154" s="3">
        <v>-1216489.0134813671</v>
      </c>
      <c r="O154" s="5">
        <v>8164862.0165186338</v>
      </c>
      <c r="P154" s="5">
        <v>4065507.44</v>
      </c>
      <c r="Q154" s="5">
        <v>169014.05</v>
      </c>
      <c r="R154" s="5">
        <v>3930340.5265186341</v>
      </c>
      <c r="S154" s="5">
        <v>0</v>
      </c>
      <c r="T154" s="14">
        <v>9397.861437061043</v>
      </c>
      <c r="U154" s="4">
        <f t="shared" si="36"/>
        <v>28.099999999999909</v>
      </c>
      <c r="V154" s="3">
        <f t="shared" si="37"/>
        <v>234606.13000000082</v>
      </c>
      <c r="W154" s="3">
        <f t="shared" si="38"/>
        <v>-13690.857416904531</v>
      </c>
      <c r="X154" s="3">
        <f t="shared" si="39"/>
        <v>220915.27258309629</v>
      </c>
      <c r="Y154" s="3">
        <f t="shared" si="40"/>
        <v>-79848.200000000186</v>
      </c>
      <c r="Z154" s="3">
        <f t="shared" si="41"/>
        <v>5601.4700000000012</v>
      </c>
      <c r="AA154" s="3">
        <f t="shared" si="42"/>
        <v>295162.00258309674</v>
      </c>
      <c r="AB154" s="3">
        <f t="shared" si="43"/>
        <v>0</v>
      </c>
      <c r="AC154" s="2">
        <f t="shared" si="44"/>
        <v>-51.343682405517029</v>
      </c>
    </row>
    <row r="155" spans="1:29" x14ac:dyDescent="0.3">
      <c r="A155" s="1" t="s">
        <v>34</v>
      </c>
      <c r="B155" s="1" t="s">
        <v>33</v>
      </c>
      <c r="C155" s="16">
        <v>263.3</v>
      </c>
      <c r="D155" s="6">
        <v>3202436.62</v>
      </c>
      <c r="E155" s="7">
        <v>-421120.8362714161</v>
      </c>
      <c r="F155" s="6">
        <v>2781315.7837285842</v>
      </c>
      <c r="G155" s="6">
        <v>238847.82</v>
      </c>
      <c r="H155" s="6">
        <v>9750.7800000000007</v>
      </c>
      <c r="I155" s="6">
        <v>2532717.1837285846</v>
      </c>
      <c r="J155" s="6">
        <v>0</v>
      </c>
      <c r="K155" s="14">
        <v>10563.295798437463</v>
      </c>
      <c r="L155" s="15">
        <v>264</v>
      </c>
      <c r="M155" s="5">
        <v>3188160.2899999996</v>
      </c>
      <c r="N155" s="3">
        <v>-413411.87997338682</v>
      </c>
      <c r="O155" s="5">
        <v>2774748.4100266127</v>
      </c>
      <c r="P155" s="5">
        <v>204031.82</v>
      </c>
      <c r="Q155" s="5">
        <v>10347.41</v>
      </c>
      <c r="R155" s="5">
        <v>2560369.1800266127</v>
      </c>
      <c r="S155" s="5">
        <v>0</v>
      </c>
      <c r="T155" s="14">
        <v>10510.410644040199</v>
      </c>
      <c r="U155" s="4">
        <f t="shared" si="36"/>
        <v>0.69999999999998863</v>
      </c>
      <c r="V155" s="3">
        <f t="shared" si="37"/>
        <v>-14276.33000000054</v>
      </c>
      <c r="W155" s="3">
        <f t="shared" si="38"/>
        <v>7708.9562980292831</v>
      </c>
      <c r="X155" s="3">
        <f t="shared" si="39"/>
        <v>-6567.3737019714899</v>
      </c>
      <c r="Y155" s="3">
        <f t="shared" si="40"/>
        <v>-34816</v>
      </c>
      <c r="Z155" s="3">
        <f t="shared" si="41"/>
        <v>596.6299999999992</v>
      </c>
      <c r="AA155" s="3">
        <f t="shared" si="42"/>
        <v>27651.996298028156</v>
      </c>
      <c r="AB155" s="3">
        <f t="shared" si="43"/>
        <v>0</v>
      </c>
      <c r="AC155" s="2">
        <f t="shared" si="44"/>
        <v>-52.88515439726325</v>
      </c>
    </row>
    <row r="156" spans="1:29" x14ac:dyDescent="0.3">
      <c r="A156" s="1" t="s">
        <v>31</v>
      </c>
      <c r="B156" s="1" t="s">
        <v>32</v>
      </c>
      <c r="C156" s="16">
        <v>914.9</v>
      </c>
      <c r="D156" s="6">
        <v>7204916</v>
      </c>
      <c r="E156" s="7">
        <v>-947447.4005937723</v>
      </c>
      <c r="F156" s="6">
        <v>6257468.5994062275</v>
      </c>
      <c r="G156" s="6">
        <v>846117.53</v>
      </c>
      <c r="H156" s="6">
        <v>75785.570000000007</v>
      </c>
      <c r="I156" s="6">
        <v>5335565.4994062269</v>
      </c>
      <c r="J156" s="6">
        <v>0</v>
      </c>
      <c r="K156" s="14">
        <v>6839.5109841580806</v>
      </c>
      <c r="L156" s="15">
        <v>766.5</v>
      </c>
      <c r="M156" s="5">
        <v>6002439.3700000001</v>
      </c>
      <c r="N156" s="3">
        <v>-778342.21577923605</v>
      </c>
      <c r="O156" s="5">
        <v>5224097.1542207636</v>
      </c>
      <c r="P156" s="5">
        <v>819568.26</v>
      </c>
      <c r="Q156" s="5">
        <v>107845.49</v>
      </c>
      <c r="R156" s="5">
        <v>4296683.4042207636</v>
      </c>
      <c r="S156" s="5">
        <v>0</v>
      </c>
      <c r="T156" s="14">
        <v>6815.5214014621833</v>
      </c>
      <c r="U156" s="4">
        <f t="shared" si="36"/>
        <v>-148.39999999999998</v>
      </c>
      <c r="V156" s="3">
        <f t="shared" si="37"/>
        <v>-1202476.6299999999</v>
      </c>
      <c r="W156" s="3">
        <f t="shared" si="38"/>
        <v>169105.18481453625</v>
      </c>
      <c r="X156" s="3">
        <f t="shared" si="39"/>
        <v>-1033371.4451854639</v>
      </c>
      <c r="Y156" s="3">
        <f t="shared" si="40"/>
        <v>-26549.270000000019</v>
      </c>
      <c r="Z156" s="3">
        <f t="shared" si="41"/>
        <v>32059.919999999998</v>
      </c>
      <c r="AA156" s="3">
        <f t="shared" si="42"/>
        <v>-1038882.0951854633</v>
      </c>
      <c r="AB156" s="3">
        <f t="shared" si="43"/>
        <v>0</v>
      </c>
      <c r="AC156" s="2">
        <f t="shared" si="44"/>
        <v>-23.989582695897298</v>
      </c>
    </row>
    <row r="157" spans="1:29" x14ac:dyDescent="0.3">
      <c r="A157" s="1" t="s">
        <v>31</v>
      </c>
      <c r="B157" s="1" t="s">
        <v>14</v>
      </c>
      <c r="C157" s="16">
        <v>121.3</v>
      </c>
      <c r="D157" s="6">
        <v>1785663.57</v>
      </c>
      <c r="E157" s="7">
        <v>-234814.99405843116</v>
      </c>
      <c r="F157" s="6">
        <v>1550848.5759415689</v>
      </c>
      <c r="G157" s="6">
        <v>602646.21</v>
      </c>
      <c r="H157" s="6">
        <v>52040.12</v>
      </c>
      <c r="I157" s="6">
        <v>896162.24594156898</v>
      </c>
      <c r="J157" s="6">
        <v>0</v>
      </c>
      <c r="K157" s="14">
        <v>12785.231458710379</v>
      </c>
      <c r="L157" s="15">
        <v>119.1</v>
      </c>
      <c r="M157" s="5">
        <v>1745215.75</v>
      </c>
      <c r="N157" s="3">
        <v>-226303.84251058605</v>
      </c>
      <c r="O157" s="5">
        <v>1518911.9074894139</v>
      </c>
      <c r="P157" s="5">
        <v>526985.31000000006</v>
      </c>
      <c r="Q157" s="5">
        <v>79553.52</v>
      </c>
      <c r="R157" s="5">
        <v>912373.07748941379</v>
      </c>
      <c r="S157" s="5">
        <v>0</v>
      </c>
      <c r="T157" s="14">
        <v>12753.248593529925</v>
      </c>
      <c r="U157" s="4">
        <f t="shared" si="36"/>
        <v>-2.2000000000000028</v>
      </c>
      <c r="V157" s="3">
        <f t="shared" si="37"/>
        <v>-40447.820000000065</v>
      </c>
      <c r="W157" s="3">
        <f t="shared" si="38"/>
        <v>8511.1515478451038</v>
      </c>
      <c r="X157" s="3">
        <f t="shared" si="39"/>
        <v>-31936.668452155078</v>
      </c>
      <c r="Y157" s="3">
        <f t="shared" si="40"/>
        <v>-75660.899999999907</v>
      </c>
      <c r="Z157" s="3">
        <f t="shared" si="41"/>
        <v>27513.4</v>
      </c>
      <c r="AA157" s="3">
        <f t="shared" si="42"/>
        <v>16210.831547844806</v>
      </c>
      <c r="AB157" s="3">
        <f t="shared" si="43"/>
        <v>0</v>
      </c>
      <c r="AC157" s="2">
        <f t="shared" si="44"/>
        <v>-31.98286518045461</v>
      </c>
    </row>
    <row r="158" spans="1:29" x14ac:dyDescent="0.3">
      <c r="A158" s="1" t="s">
        <v>30</v>
      </c>
      <c r="B158" s="1" t="s">
        <v>30</v>
      </c>
      <c r="C158" s="16">
        <v>3098.7</v>
      </c>
      <c r="D158" s="6">
        <v>26099490.350000001</v>
      </c>
      <c r="E158" s="7">
        <v>-3432086.4100191793</v>
      </c>
      <c r="F158" s="6">
        <v>22667403.939980824</v>
      </c>
      <c r="G158" s="6">
        <v>16638604.83</v>
      </c>
      <c r="H158" s="6">
        <v>906922.42</v>
      </c>
      <c r="I158" s="6">
        <v>5121876.6899808235</v>
      </c>
      <c r="J158" s="6">
        <v>0</v>
      </c>
      <c r="K158" s="14">
        <v>7315.1334236876191</v>
      </c>
      <c r="L158" s="15">
        <v>3141.9</v>
      </c>
      <c r="M158" s="5">
        <v>26415389.949999999</v>
      </c>
      <c r="N158" s="3">
        <v>-3425309.5911497003</v>
      </c>
      <c r="O158" s="5">
        <v>22990080.3588503</v>
      </c>
      <c r="P158" s="5">
        <v>16560624.42</v>
      </c>
      <c r="Q158" s="5">
        <v>1004087.08</v>
      </c>
      <c r="R158" s="5">
        <v>5425368.8588503003</v>
      </c>
      <c r="S158" s="5">
        <v>0</v>
      </c>
      <c r="T158" s="14">
        <v>7317.2540051721253</v>
      </c>
      <c r="U158" s="4">
        <f t="shared" si="36"/>
        <v>43.200000000000273</v>
      </c>
      <c r="V158" s="3">
        <f t="shared" si="37"/>
        <v>315899.59999999776</v>
      </c>
      <c r="W158" s="3">
        <f t="shared" si="38"/>
        <v>6776.8188694790006</v>
      </c>
      <c r="X158" s="3">
        <f t="shared" si="39"/>
        <v>322676.41886947677</v>
      </c>
      <c r="Y158" s="3">
        <f t="shared" si="40"/>
        <v>-77980.410000000149</v>
      </c>
      <c r="Z158" s="3">
        <f t="shared" si="41"/>
        <v>97164.659999999916</v>
      </c>
      <c r="AA158" s="3">
        <f t="shared" si="42"/>
        <v>303492.16886947677</v>
      </c>
      <c r="AB158" s="3">
        <f t="shared" si="43"/>
        <v>0</v>
      </c>
      <c r="AC158" s="2">
        <f t="shared" si="44"/>
        <v>2.1205814845061468</v>
      </c>
    </row>
    <row r="159" spans="1:29" x14ac:dyDescent="0.3">
      <c r="A159" s="1" t="s">
        <v>28</v>
      </c>
      <c r="B159" s="1" t="s">
        <v>29</v>
      </c>
      <c r="C159" s="16">
        <v>354.7</v>
      </c>
      <c r="D159" s="6">
        <v>3640312.15</v>
      </c>
      <c r="E159" s="7">
        <v>-114.65999999977066</v>
      </c>
      <c r="F159" s="6">
        <v>3640197.49</v>
      </c>
      <c r="G159" s="6">
        <v>3490283.41</v>
      </c>
      <c r="H159" s="6">
        <v>149914.07999999999</v>
      </c>
      <c r="I159" s="6">
        <v>0</v>
      </c>
      <c r="J159" s="6">
        <v>136.31000000002678</v>
      </c>
      <c r="K159" s="14">
        <v>10262.365886664787</v>
      </c>
      <c r="L159" s="15">
        <v>354.6</v>
      </c>
      <c r="M159" s="5">
        <v>3608794.88</v>
      </c>
      <c r="N159" s="3">
        <v>-201888.83999999994</v>
      </c>
      <c r="O159" s="5">
        <v>3406906.04</v>
      </c>
      <c r="P159" s="5">
        <v>3256991.96</v>
      </c>
      <c r="Q159" s="5">
        <v>149914.07999999999</v>
      </c>
      <c r="R159" s="5">
        <v>0</v>
      </c>
      <c r="S159" s="5">
        <v>13406.919999999998</v>
      </c>
      <c r="T159" s="14">
        <v>9569.935476593344</v>
      </c>
      <c r="U159" s="4">
        <f t="shared" si="36"/>
        <v>-9.9999999999965894E-2</v>
      </c>
      <c r="V159" s="3">
        <f t="shared" si="37"/>
        <v>-31517.270000000019</v>
      </c>
      <c r="W159" s="3">
        <f t="shared" si="38"/>
        <v>-201774.18000000017</v>
      </c>
      <c r="X159" s="3">
        <f t="shared" si="39"/>
        <v>-233291.45000000019</v>
      </c>
      <c r="Y159" s="3">
        <f t="shared" si="40"/>
        <v>-233291.45000000019</v>
      </c>
      <c r="Z159" s="3">
        <f t="shared" si="41"/>
        <v>0</v>
      </c>
      <c r="AA159" s="3">
        <f t="shared" si="42"/>
        <v>0</v>
      </c>
      <c r="AB159" s="3">
        <f t="shared" si="43"/>
        <v>13270.609999999971</v>
      </c>
      <c r="AC159" s="2">
        <f t="shared" si="44"/>
        <v>-692.43041007144348</v>
      </c>
    </row>
    <row r="160" spans="1:29" x14ac:dyDescent="0.3">
      <c r="A160" s="1" t="s">
        <v>28</v>
      </c>
      <c r="B160" s="1" t="s">
        <v>27</v>
      </c>
      <c r="C160" s="16">
        <v>2507.9</v>
      </c>
      <c r="D160" s="6">
        <v>19469902.830000002</v>
      </c>
      <c r="E160" s="7">
        <v>-2560294.7801330136</v>
      </c>
      <c r="F160" s="6">
        <v>16909608.049866989</v>
      </c>
      <c r="G160" s="6">
        <v>5275868.5999999996</v>
      </c>
      <c r="H160" s="6">
        <v>485296.29</v>
      </c>
      <c r="I160" s="6">
        <v>11148443.159866991</v>
      </c>
      <c r="J160" s="6">
        <v>0</v>
      </c>
      <c r="K160" s="14">
        <v>6742.5368036472701</v>
      </c>
      <c r="L160" s="15">
        <v>2484.6999999999998</v>
      </c>
      <c r="M160" s="5">
        <v>19237293.68</v>
      </c>
      <c r="N160" s="3">
        <v>-2494518.7890314492</v>
      </c>
      <c r="O160" s="5">
        <v>16742774.89096855</v>
      </c>
      <c r="P160" s="5">
        <v>5204096.4400000004</v>
      </c>
      <c r="Q160" s="5">
        <v>476511.19</v>
      </c>
      <c r="R160" s="5">
        <v>11062167.260968549</v>
      </c>
      <c r="S160" s="5">
        <v>0</v>
      </c>
      <c r="T160" s="14">
        <v>6738.3486501261932</v>
      </c>
      <c r="U160" s="4">
        <f t="shared" si="36"/>
        <v>-23.200000000000273</v>
      </c>
      <c r="V160" s="3">
        <f t="shared" si="37"/>
        <v>-232609.15000000224</v>
      </c>
      <c r="W160" s="3">
        <f t="shared" si="38"/>
        <v>65775.991101564374</v>
      </c>
      <c r="X160" s="3">
        <f t="shared" si="39"/>
        <v>-166833.15889843926</v>
      </c>
      <c r="Y160" s="3">
        <f t="shared" si="40"/>
        <v>-71772.159999999218</v>
      </c>
      <c r="Z160" s="3">
        <f t="shared" si="41"/>
        <v>-8785.0999999999767</v>
      </c>
      <c r="AA160" s="3">
        <f t="shared" si="42"/>
        <v>-86275.898898441344</v>
      </c>
      <c r="AB160" s="3">
        <f t="shared" si="43"/>
        <v>0</v>
      </c>
      <c r="AC160" s="2">
        <f t="shared" si="44"/>
        <v>-4.1881535210768561</v>
      </c>
    </row>
    <row r="161" spans="1:29" x14ac:dyDescent="0.3">
      <c r="A161" s="1" t="s">
        <v>22</v>
      </c>
      <c r="B161" s="1" t="s">
        <v>26</v>
      </c>
      <c r="C161" s="16">
        <v>345.2</v>
      </c>
      <c r="D161" s="6">
        <v>3492093.73</v>
      </c>
      <c r="E161" s="7">
        <v>-459210.78429204592</v>
      </c>
      <c r="F161" s="6">
        <v>3032882.945707954</v>
      </c>
      <c r="G161" s="6">
        <v>1106511.74</v>
      </c>
      <c r="H161" s="6">
        <v>105175.05</v>
      </c>
      <c r="I161" s="6">
        <v>1821196.155707954</v>
      </c>
      <c r="J161" s="6">
        <v>0</v>
      </c>
      <c r="K161" s="14">
        <v>8785.8718010079774</v>
      </c>
      <c r="L161" s="15">
        <v>345.7</v>
      </c>
      <c r="M161" s="5">
        <v>3502633.4899999998</v>
      </c>
      <c r="N161" s="3">
        <v>-454189.92906364973</v>
      </c>
      <c r="O161" s="5">
        <v>3048443.5609363499</v>
      </c>
      <c r="P161" s="5">
        <v>1023364.12</v>
      </c>
      <c r="Q161" s="5">
        <v>140967.49</v>
      </c>
      <c r="R161" s="5">
        <v>1884111.9509363498</v>
      </c>
      <c r="S161" s="5">
        <v>0</v>
      </c>
      <c r="T161" s="14">
        <v>8818.1763405737638</v>
      </c>
      <c r="U161" s="4">
        <f t="shared" si="36"/>
        <v>0.5</v>
      </c>
      <c r="V161" s="3">
        <f t="shared" si="37"/>
        <v>10539.759999999776</v>
      </c>
      <c r="W161" s="3">
        <f t="shared" si="38"/>
        <v>5020.8552283961908</v>
      </c>
      <c r="X161" s="3">
        <f t="shared" si="39"/>
        <v>15560.615228395909</v>
      </c>
      <c r="Y161" s="3">
        <f t="shared" si="40"/>
        <v>-83147.62</v>
      </c>
      <c r="Z161" s="3">
        <f t="shared" si="41"/>
        <v>35792.439999999988</v>
      </c>
      <c r="AA161" s="3">
        <f t="shared" si="42"/>
        <v>62915.795228395844</v>
      </c>
      <c r="AB161" s="3">
        <f t="shared" si="43"/>
        <v>0</v>
      </c>
      <c r="AC161" s="2">
        <f t="shared" si="44"/>
        <v>32.304539565786399</v>
      </c>
    </row>
    <row r="162" spans="1:29" x14ac:dyDescent="0.3">
      <c r="A162" s="1" t="s">
        <v>22</v>
      </c>
      <c r="B162" s="1" t="s">
        <v>25</v>
      </c>
      <c r="C162" s="16">
        <v>109.8</v>
      </c>
      <c r="D162" s="6">
        <v>1663756.9</v>
      </c>
      <c r="E162" s="7">
        <v>-218784.25093713135</v>
      </c>
      <c r="F162" s="6">
        <v>1444972.6490628687</v>
      </c>
      <c r="G162" s="6">
        <v>571933.61</v>
      </c>
      <c r="H162" s="6">
        <v>55103.18</v>
      </c>
      <c r="I162" s="6">
        <v>817935.85906286864</v>
      </c>
      <c r="J162" s="6">
        <v>0</v>
      </c>
      <c r="K162" s="14">
        <v>13160.042341191882</v>
      </c>
      <c r="L162" s="15">
        <v>108.6</v>
      </c>
      <c r="M162" s="5">
        <v>1647540.2899999998</v>
      </c>
      <c r="N162" s="3">
        <v>-213638.16956041407</v>
      </c>
      <c r="O162" s="5">
        <v>1433902.1204395858</v>
      </c>
      <c r="P162" s="5">
        <v>487434.62</v>
      </c>
      <c r="Q162" s="5">
        <v>71841.440000000002</v>
      </c>
      <c r="R162" s="5">
        <v>874626.06043958571</v>
      </c>
      <c r="S162" s="5">
        <v>0</v>
      </c>
      <c r="T162" s="14">
        <v>13203.518604416076</v>
      </c>
      <c r="U162" s="4">
        <f t="shared" si="36"/>
        <v>-1.2000000000000028</v>
      </c>
      <c r="V162" s="3">
        <f t="shared" si="37"/>
        <v>-16216.610000000102</v>
      </c>
      <c r="W162" s="3">
        <f t="shared" si="38"/>
        <v>5146.0813767172804</v>
      </c>
      <c r="X162" s="3">
        <f t="shared" si="39"/>
        <v>-11070.528623282909</v>
      </c>
      <c r="Y162" s="3">
        <f t="shared" si="40"/>
        <v>-84498.989999999991</v>
      </c>
      <c r="Z162" s="3">
        <f t="shared" si="41"/>
        <v>16738.260000000002</v>
      </c>
      <c r="AA162" s="3">
        <f t="shared" si="42"/>
        <v>56690.201376717072</v>
      </c>
      <c r="AB162" s="3">
        <f t="shared" si="43"/>
        <v>0</v>
      </c>
      <c r="AC162" s="2">
        <f t="shared" si="44"/>
        <v>43.476263224194554</v>
      </c>
    </row>
    <row r="163" spans="1:29" x14ac:dyDescent="0.3">
      <c r="A163" s="1" t="s">
        <v>22</v>
      </c>
      <c r="B163" s="1" t="s">
        <v>24</v>
      </c>
      <c r="C163" s="16">
        <v>193</v>
      </c>
      <c r="D163" s="6">
        <v>2511455.98</v>
      </c>
      <c r="E163" s="7">
        <v>-330256.79132923757</v>
      </c>
      <c r="F163" s="6">
        <v>2181199.1886707623</v>
      </c>
      <c r="G163" s="6">
        <v>471698.15</v>
      </c>
      <c r="H163" s="6">
        <v>37327.06</v>
      </c>
      <c r="I163" s="6">
        <v>1672173.9786707624</v>
      </c>
      <c r="J163" s="6">
        <v>0</v>
      </c>
      <c r="K163" s="14">
        <v>11301.550200366644</v>
      </c>
      <c r="L163" s="15">
        <v>211.2</v>
      </c>
      <c r="M163" s="5">
        <v>2658091.0099999998</v>
      </c>
      <c r="N163" s="3">
        <v>-344677.27517691982</v>
      </c>
      <c r="O163" s="5">
        <v>2313413.7348230798</v>
      </c>
      <c r="P163" s="5">
        <v>443508.35</v>
      </c>
      <c r="Q163" s="5">
        <v>60387.14</v>
      </c>
      <c r="R163" s="5">
        <v>1809518.2448230798</v>
      </c>
      <c r="S163" s="5">
        <v>0</v>
      </c>
      <c r="T163" s="14">
        <v>10953.663517154735</v>
      </c>
      <c r="U163" s="4">
        <f t="shared" si="36"/>
        <v>18.199999999999989</v>
      </c>
      <c r="V163" s="3">
        <f t="shared" si="37"/>
        <v>146635.0299999998</v>
      </c>
      <c r="W163" s="3">
        <f t="shared" si="38"/>
        <v>-14420.483847682248</v>
      </c>
      <c r="X163" s="3">
        <f t="shared" si="39"/>
        <v>132214.54615231743</v>
      </c>
      <c r="Y163" s="3">
        <f t="shared" si="40"/>
        <v>-28189.800000000047</v>
      </c>
      <c r="Z163" s="3">
        <f t="shared" si="41"/>
        <v>23060.080000000002</v>
      </c>
      <c r="AA163" s="3">
        <f t="shared" si="42"/>
        <v>137344.2661523174</v>
      </c>
      <c r="AB163" s="3">
        <f t="shared" si="43"/>
        <v>0</v>
      </c>
      <c r="AC163" s="2">
        <f t="shared" si="44"/>
        <v>-347.88668321190926</v>
      </c>
    </row>
    <row r="164" spans="1:29" x14ac:dyDescent="0.3">
      <c r="A164" s="1" t="s">
        <v>22</v>
      </c>
      <c r="B164" s="1" t="s">
        <v>23</v>
      </c>
      <c r="C164" s="16">
        <v>113.8</v>
      </c>
      <c r="D164" s="6">
        <v>1735213.66</v>
      </c>
      <c r="E164" s="7">
        <v>-228180.82426523857</v>
      </c>
      <c r="F164" s="6">
        <v>1507032.8357347613</v>
      </c>
      <c r="G164" s="6">
        <v>216473.11</v>
      </c>
      <c r="H164" s="6">
        <v>19367.46</v>
      </c>
      <c r="I164" s="6">
        <v>1271192.2657347615</v>
      </c>
      <c r="J164" s="6">
        <v>0</v>
      </c>
      <c r="K164" s="14">
        <v>13242.819294681558</v>
      </c>
      <c r="L164" s="15">
        <v>109.8</v>
      </c>
      <c r="M164" s="5">
        <v>1663279.39</v>
      </c>
      <c r="N164" s="3">
        <v>-215679.0741349106</v>
      </c>
      <c r="O164" s="5">
        <v>1447600.3158650892</v>
      </c>
      <c r="P164" s="5">
        <v>186266.14</v>
      </c>
      <c r="Q164" s="5">
        <v>23932.77</v>
      </c>
      <c r="R164" s="5">
        <v>1237401.405865089</v>
      </c>
      <c r="S164" s="5">
        <v>0</v>
      </c>
      <c r="T164" s="14">
        <v>13183.973732833236</v>
      </c>
      <c r="U164" s="4">
        <f t="shared" ref="U164:U181" si="45">L164-C164</f>
        <v>-4</v>
      </c>
      <c r="V164" s="3">
        <f t="shared" ref="V164:V181" si="46">M164-D164</f>
        <v>-71934.270000000019</v>
      </c>
      <c r="W164" s="3">
        <f t="shared" ref="W164:W181" si="47">N164-E164</f>
        <v>12501.750130327971</v>
      </c>
      <c r="X164" s="3">
        <f t="shared" ref="X164:X181" si="48">O164-F164</f>
        <v>-59432.519869672135</v>
      </c>
      <c r="Y164" s="3">
        <f t="shared" ref="Y164:Y181" si="49">P164-G164</f>
        <v>-30206.969999999972</v>
      </c>
      <c r="Z164" s="3">
        <f t="shared" ref="Z164:Z181" si="50">Q164-H164</f>
        <v>4565.3100000000013</v>
      </c>
      <c r="AA164" s="3">
        <f t="shared" ref="AA164:AA181" si="51">R164-I164</f>
        <v>-33790.859869672451</v>
      </c>
      <c r="AB164" s="3">
        <f t="shared" ref="AB164:AB181" si="52">S164-J164</f>
        <v>0</v>
      </c>
      <c r="AC164" s="2">
        <f t="shared" ref="AC164:AC181" si="53">T164-K164</f>
        <v>-58.845561848322177</v>
      </c>
    </row>
    <row r="165" spans="1:29" x14ac:dyDescent="0.3">
      <c r="A165" s="1" t="s">
        <v>22</v>
      </c>
      <c r="B165" s="1" t="s">
        <v>21</v>
      </c>
      <c r="C165" s="16">
        <v>87.1</v>
      </c>
      <c r="D165" s="6">
        <v>1343505.78</v>
      </c>
      <c r="E165" s="7">
        <v>-176671.18658200992</v>
      </c>
      <c r="F165" s="6">
        <v>1166834.59341799</v>
      </c>
      <c r="G165" s="6">
        <v>564318.11</v>
      </c>
      <c r="H165" s="6">
        <v>61491.44</v>
      </c>
      <c r="I165" s="6">
        <v>541025.04341798997</v>
      </c>
      <c r="J165" s="6">
        <v>0</v>
      </c>
      <c r="K165" s="14">
        <v>13396.493609850633</v>
      </c>
      <c r="L165" s="15">
        <v>89.8</v>
      </c>
      <c r="M165" s="5">
        <v>1416044.11</v>
      </c>
      <c r="N165" s="3">
        <v>-183619.83225138954</v>
      </c>
      <c r="O165" s="5">
        <v>1232424.2777486106</v>
      </c>
      <c r="P165" s="5">
        <v>535755.06000000006</v>
      </c>
      <c r="Q165" s="5">
        <v>83198.3</v>
      </c>
      <c r="R165" s="5">
        <v>613470.91774861049</v>
      </c>
      <c r="S165" s="5">
        <v>0</v>
      </c>
      <c r="T165" s="14">
        <v>13724.101088514595</v>
      </c>
      <c r="U165" s="4">
        <f t="shared" si="45"/>
        <v>2.7000000000000028</v>
      </c>
      <c r="V165" s="3">
        <f t="shared" si="46"/>
        <v>72538.330000000075</v>
      </c>
      <c r="W165" s="3">
        <f t="shared" si="47"/>
        <v>-6948.6456693796208</v>
      </c>
      <c r="X165" s="3">
        <f t="shared" si="48"/>
        <v>65589.68433062057</v>
      </c>
      <c r="Y165" s="3">
        <f t="shared" si="49"/>
        <v>-28563.04999999993</v>
      </c>
      <c r="Z165" s="3">
        <f t="shared" si="50"/>
        <v>21706.86</v>
      </c>
      <c r="AA165" s="3">
        <f t="shared" si="51"/>
        <v>72445.874330620514</v>
      </c>
      <c r="AB165" s="3">
        <f t="shared" si="52"/>
        <v>0</v>
      </c>
      <c r="AC165" s="2">
        <f t="shared" si="53"/>
        <v>327.60747866396196</v>
      </c>
    </row>
    <row r="166" spans="1:29" x14ac:dyDescent="0.3">
      <c r="A166" s="1" t="s">
        <v>9</v>
      </c>
      <c r="B166" s="1" t="s">
        <v>20</v>
      </c>
      <c r="C166" s="16">
        <v>1799.5</v>
      </c>
      <c r="D166" s="6">
        <v>14423330.370000001</v>
      </c>
      <c r="E166" s="7">
        <v>-1896669.8386159828</v>
      </c>
      <c r="F166" s="6">
        <v>12526660.531384017</v>
      </c>
      <c r="G166" s="6">
        <v>7440017.2599999998</v>
      </c>
      <c r="H166" s="6">
        <v>427750.63</v>
      </c>
      <c r="I166" s="6">
        <v>4658892.6413840177</v>
      </c>
      <c r="J166" s="6">
        <v>0</v>
      </c>
      <c r="K166" s="14">
        <v>6961.1895145229328</v>
      </c>
      <c r="L166" s="15">
        <v>1861.5</v>
      </c>
      <c r="M166" s="5">
        <v>14983945.219999999</v>
      </c>
      <c r="N166" s="3">
        <v>-1942982.911570749</v>
      </c>
      <c r="O166" s="5">
        <v>13040962.30842925</v>
      </c>
      <c r="P166" s="5">
        <v>8503755.5099999998</v>
      </c>
      <c r="Q166" s="5">
        <v>550672.27</v>
      </c>
      <c r="R166" s="5">
        <v>3986534.5284292507</v>
      </c>
      <c r="S166" s="5">
        <v>0</v>
      </c>
      <c r="T166" s="14">
        <v>7005.6203644529951</v>
      </c>
      <c r="U166" s="4">
        <f t="shared" si="45"/>
        <v>62</v>
      </c>
      <c r="V166" s="3">
        <f t="shared" si="46"/>
        <v>560614.84999999776</v>
      </c>
      <c r="W166" s="3">
        <f t="shared" si="47"/>
        <v>-46313.072954766219</v>
      </c>
      <c r="X166" s="3">
        <f t="shared" si="48"/>
        <v>514301.77704523318</v>
      </c>
      <c r="Y166" s="3">
        <f t="shared" si="49"/>
        <v>1063738.25</v>
      </c>
      <c r="Z166" s="3">
        <f t="shared" si="50"/>
        <v>122921.64000000001</v>
      </c>
      <c r="AA166" s="3">
        <f t="shared" si="51"/>
        <v>-672358.11295476696</v>
      </c>
      <c r="AB166" s="3">
        <f t="shared" si="52"/>
        <v>0</v>
      </c>
      <c r="AC166" s="2">
        <f t="shared" si="53"/>
        <v>44.430849930062323</v>
      </c>
    </row>
    <row r="167" spans="1:29" x14ac:dyDescent="0.3">
      <c r="A167" s="1" t="s">
        <v>9</v>
      </c>
      <c r="B167" s="1" t="s">
        <v>19</v>
      </c>
      <c r="C167" s="16">
        <v>1856.7</v>
      </c>
      <c r="D167" s="6">
        <v>14433038.17</v>
      </c>
      <c r="E167" s="7">
        <v>-1897946.4155914094</v>
      </c>
      <c r="F167" s="6">
        <v>12535091.75440859</v>
      </c>
      <c r="G167" s="6">
        <v>8867917.3499999996</v>
      </c>
      <c r="H167" s="6">
        <v>470940.78</v>
      </c>
      <c r="I167" s="6">
        <v>3196233.6244085906</v>
      </c>
      <c r="J167" s="6">
        <v>0</v>
      </c>
      <c r="K167" s="14">
        <v>6751.2747101893628</v>
      </c>
      <c r="L167" s="15">
        <v>1884.9</v>
      </c>
      <c r="M167" s="5">
        <v>14642444.91</v>
      </c>
      <c r="N167" s="3">
        <v>-1898700.2305489006</v>
      </c>
      <c r="O167" s="5">
        <v>12743744.679451101</v>
      </c>
      <c r="P167" s="5">
        <v>9621093.3200000003</v>
      </c>
      <c r="Q167" s="5">
        <v>621677.11</v>
      </c>
      <c r="R167" s="5">
        <v>2500974.2494511004</v>
      </c>
      <c r="S167" s="5">
        <v>0</v>
      </c>
      <c r="T167" s="14">
        <v>6760.965928935806</v>
      </c>
      <c r="U167" s="4">
        <f t="shared" si="45"/>
        <v>28.200000000000045</v>
      </c>
      <c r="V167" s="3">
        <f t="shared" si="46"/>
        <v>209406.74000000022</v>
      </c>
      <c r="W167" s="3">
        <f t="shared" si="47"/>
        <v>-753.81495749112219</v>
      </c>
      <c r="X167" s="3">
        <f t="shared" si="48"/>
        <v>208652.92504251003</v>
      </c>
      <c r="Y167" s="3">
        <f t="shared" si="49"/>
        <v>753175.97000000067</v>
      </c>
      <c r="Z167" s="3">
        <f t="shared" si="50"/>
        <v>150736.32999999996</v>
      </c>
      <c r="AA167" s="3">
        <f t="shared" si="51"/>
        <v>-695259.37495749025</v>
      </c>
      <c r="AB167" s="3">
        <f t="shared" si="52"/>
        <v>0</v>
      </c>
      <c r="AC167" s="2">
        <f t="shared" si="53"/>
        <v>9.6912187464431554</v>
      </c>
    </row>
    <row r="168" spans="1:29" x14ac:dyDescent="0.3">
      <c r="A168" s="1" t="s">
        <v>9</v>
      </c>
      <c r="B168" s="1" t="s">
        <v>18</v>
      </c>
      <c r="C168" s="16">
        <v>2211</v>
      </c>
      <c r="D168" s="6">
        <v>17384971.329999998</v>
      </c>
      <c r="E168" s="7">
        <v>-2286126.0139612667</v>
      </c>
      <c r="F168" s="6">
        <v>15098845.316038731</v>
      </c>
      <c r="G168" s="6">
        <v>9315187.1600000001</v>
      </c>
      <c r="H168" s="6">
        <v>412618.83</v>
      </c>
      <c r="I168" s="6">
        <v>5371039.3260387313</v>
      </c>
      <c r="J168" s="6">
        <v>0</v>
      </c>
      <c r="K168" s="14">
        <v>6828.9666739207287</v>
      </c>
      <c r="L168" s="15">
        <v>2250</v>
      </c>
      <c r="M168" s="5">
        <v>17638458.169999998</v>
      </c>
      <c r="N168" s="3">
        <v>-2287196.2161888806</v>
      </c>
      <c r="O168" s="5">
        <v>15351261.953811117</v>
      </c>
      <c r="P168" s="5">
        <v>14109965.439999999</v>
      </c>
      <c r="Q168" s="5">
        <v>560475.53</v>
      </c>
      <c r="R168" s="5">
        <v>680820.98381111701</v>
      </c>
      <c r="S168" s="5">
        <v>0</v>
      </c>
      <c r="T168" s="14">
        <v>6822.7830905827186</v>
      </c>
      <c r="U168" s="4">
        <f t="shared" si="45"/>
        <v>39</v>
      </c>
      <c r="V168" s="3">
        <f t="shared" si="46"/>
        <v>253486.83999999985</v>
      </c>
      <c r="W168" s="3">
        <f t="shared" si="47"/>
        <v>-1070.2022276138887</v>
      </c>
      <c r="X168" s="3">
        <f t="shared" si="48"/>
        <v>252416.63777238503</v>
      </c>
      <c r="Y168" s="3">
        <f t="shared" si="49"/>
        <v>4794778.2799999993</v>
      </c>
      <c r="Z168" s="3">
        <f t="shared" si="50"/>
        <v>147856.70000000001</v>
      </c>
      <c r="AA168" s="3">
        <f t="shared" si="51"/>
        <v>-4690218.3422276145</v>
      </c>
      <c r="AB168" s="3">
        <f t="shared" si="52"/>
        <v>0</v>
      </c>
      <c r="AC168" s="2">
        <f t="shared" si="53"/>
        <v>-6.1835833380100667</v>
      </c>
    </row>
    <row r="169" spans="1:29" x14ac:dyDescent="0.3">
      <c r="A169" s="1" t="s">
        <v>9</v>
      </c>
      <c r="B169" s="1" t="s">
        <v>17</v>
      </c>
      <c r="C169" s="16">
        <v>4685.2</v>
      </c>
      <c r="D169" s="6">
        <v>35932251.210000001</v>
      </c>
      <c r="E169" s="7">
        <v>-4725095.754953552</v>
      </c>
      <c r="F169" s="6">
        <v>31207155.455046449</v>
      </c>
      <c r="G169" s="6">
        <v>13329616.380000001</v>
      </c>
      <c r="H169" s="6">
        <v>1047768.49</v>
      </c>
      <c r="I169" s="6">
        <v>16829770.585046452</v>
      </c>
      <c r="J169" s="6">
        <v>0</v>
      </c>
      <c r="K169" s="14">
        <v>6660.794727022635</v>
      </c>
      <c r="L169" s="15">
        <v>4847.1000000000004</v>
      </c>
      <c r="M169" s="5">
        <v>37131258.020000003</v>
      </c>
      <c r="N169" s="3">
        <v>-4814846.7415435687</v>
      </c>
      <c r="O169" s="5">
        <v>32316411.278456435</v>
      </c>
      <c r="P169" s="5">
        <v>14124959.82</v>
      </c>
      <c r="Q169" s="5">
        <v>1058473.05</v>
      </c>
      <c r="R169" s="5">
        <v>17132978.408456434</v>
      </c>
      <c r="S169" s="5">
        <v>0</v>
      </c>
      <c r="T169" s="14">
        <v>6667.1641349376805</v>
      </c>
      <c r="U169" s="4">
        <f t="shared" si="45"/>
        <v>161.90000000000055</v>
      </c>
      <c r="V169" s="3">
        <f t="shared" si="46"/>
        <v>1199006.8100000024</v>
      </c>
      <c r="W169" s="3">
        <f t="shared" si="47"/>
        <v>-89750.986590016633</v>
      </c>
      <c r="X169" s="3">
        <f t="shared" si="48"/>
        <v>1109255.8234099858</v>
      </c>
      <c r="Y169" s="3">
        <f t="shared" si="49"/>
        <v>795343.43999999948</v>
      </c>
      <c r="Z169" s="3">
        <f t="shared" si="50"/>
        <v>10704.560000000056</v>
      </c>
      <c r="AA169" s="3">
        <f t="shared" si="51"/>
        <v>303207.82340998203</v>
      </c>
      <c r="AB169" s="3">
        <f t="shared" si="52"/>
        <v>0</v>
      </c>
      <c r="AC169" s="2">
        <f t="shared" si="53"/>
        <v>6.3694079150454854</v>
      </c>
    </row>
    <row r="170" spans="1:29" x14ac:dyDescent="0.3">
      <c r="A170" s="1" t="s">
        <v>9</v>
      </c>
      <c r="B170" s="1" t="s">
        <v>16</v>
      </c>
      <c r="C170" s="16">
        <v>3460</v>
      </c>
      <c r="D170" s="6">
        <v>26535812.600000001</v>
      </c>
      <c r="E170" s="7">
        <v>-3489462.8432189175</v>
      </c>
      <c r="F170" s="6">
        <v>23046349.756781083</v>
      </c>
      <c r="G170" s="6">
        <v>6110181.7999999998</v>
      </c>
      <c r="H170" s="6">
        <v>424235.74</v>
      </c>
      <c r="I170" s="6">
        <v>16511932.216781082</v>
      </c>
      <c r="J170" s="6">
        <v>0</v>
      </c>
      <c r="K170" s="14">
        <v>6660.7947273933769</v>
      </c>
      <c r="L170" s="15">
        <v>3512.2</v>
      </c>
      <c r="M170" s="5">
        <v>26905243.219999999</v>
      </c>
      <c r="N170" s="3">
        <v>-3488829.3463818971</v>
      </c>
      <c r="O170" s="5">
        <v>23416413.873618104</v>
      </c>
      <c r="P170" s="5">
        <v>6104871.75</v>
      </c>
      <c r="Q170" s="5">
        <v>461564.94</v>
      </c>
      <c r="R170" s="5">
        <v>16849977.183618102</v>
      </c>
      <c r="S170" s="5">
        <v>0</v>
      </c>
      <c r="T170" s="14">
        <v>6667.1641346216347</v>
      </c>
      <c r="U170" s="4">
        <f t="shared" si="45"/>
        <v>52.199999999999818</v>
      </c>
      <c r="V170" s="3">
        <f t="shared" si="46"/>
        <v>369430.61999999732</v>
      </c>
      <c r="W170" s="3">
        <f t="shared" si="47"/>
        <v>633.49683702038601</v>
      </c>
      <c r="X170" s="3">
        <f t="shared" si="48"/>
        <v>370064.11683702096</v>
      </c>
      <c r="Y170" s="3">
        <f t="shared" si="49"/>
        <v>-5310.0499999998137</v>
      </c>
      <c r="Z170" s="3">
        <f t="shared" si="50"/>
        <v>37329.200000000012</v>
      </c>
      <c r="AA170" s="3">
        <f t="shared" si="51"/>
        <v>338044.96683702059</v>
      </c>
      <c r="AB170" s="3">
        <f t="shared" si="52"/>
        <v>0</v>
      </c>
      <c r="AC170" s="2">
        <f t="shared" si="53"/>
        <v>6.3694072282578418</v>
      </c>
    </row>
    <row r="171" spans="1:29" x14ac:dyDescent="0.3">
      <c r="A171" s="1" t="s">
        <v>9</v>
      </c>
      <c r="B171" s="1" t="s">
        <v>15</v>
      </c>
      <c r="C171" s="16">
        <v>20421.400000000001</v>
      </c>
      <c r="D171" s="6">
        <v>162579703.55000001</v>
      </c>
      <c r="E171" s="7">
        <v>-21379252.376815163</v>
      </c>
      <c r="F171" s="6">
        <v>141200451.17318484</v>
      </c>
      <c r="G171" s="6">
        <v>27024022.02</v>
      </c>
      <c r="H171" s="6">
        <v>2065158.38</v>
      </c>
      <c r="I171" s="6">
        <v>112111270.77318485</v>
      </c>
      <c r="J171" s="6">
        <v>0</v>
      </c>
      <c r="K171" s="14">
        <v>6914.3374682041795</v>
      </c>
      <c r="L171" s="15">
        <v>20603.5</v>
      </c>
      <c r="M171" s="5">
        <v>162322407.53</v>
      </c>
      <c r="N171" s="3">
        <v>-21048506.208821625</v>
      </c>
      <c r="O171" s="5">
        <v>141273901.32117838</v>
      </c>
      <c r="P171" s="5">
        <v>26329697.73</v>
      </c>
      <c r="Q171" s="5">
        <v>2163561.2999999998</v>
      </c>
      <c r="R171" s="5">
        <v>112780642.29117838</v>
      </c>
      <c r="S171" s="5">
        <v>0</v>
      </c>
      <c r="T171" s="14">
        <v>6856.7913859867685</v>
      </c>
      <c r="U171" s="4">
        <f t="shared" si="45"/>
        <v>182.09999999999854</v>
      </c>
      <c r="V171" s="3">
        <f t="shared" si="46"/>
        <v>-257296.02000001073</v>
      </c>
      <c r="W171" s="3">
        <f t="shared" si="47"/>
        <v>330746.16799353808</v>
      </c>
      <c r="X171" s="3">
        <f t="shared" si="48"/>
        <v>73450.147993534803</v>
      </c>
      <c r="Y171" s="3">
        <f t="shared" si="49"/>
        <v>-694324.28999999911</v>
      </c>
      <c r="Z171" s="3">
        <f t="shared" si="50"/>
        <v>98402.919999999925</v>
      </c>
      <c r="AA171" s="3">
        <f t="shared" si="51"/>
        <v>669371.51799352467</v>
      </c>
      <c r="AB171" s="3">
        <f t="shared" si="52"/>
        <v>0</v>
      </c>
      <c r="AC171" s="2">
        <f t="shared" si="53"/>
        <v>-57.546082217410913</v>
      </c>
    </row>
    <row r="172" spans="1:29" x14ac:dyDescent="0.3">
      <c r="A172" s="1" t="s">
        <v>9</v>
      </c>
      <c r="B172" s="1" t="s">
        <v>14</v>
      </c>
      <c r="C172" s="16">
        <v>1134.1000000000001</v>
      </c>
      <c r="D172" s="6">
        <v>9251114.4600000009</v>
      </c>
      <c r="E172" s="7">
        <v>-476.84000000136439</v>
      </c>
      <c r="F172" s="6">
        <v>9250637.6199999992</v>
      </c>
      <c r="G172" s="6">
        <v>8809604.5199999996</v>
      </c>
      <c r="H172" s="6">
        <v>441033.1</v>
      </c>
      <c r="I172" s="6">
        <v>0</v>
      </c>
      <c r="J172" s="6">
        <v>542.25</v>
      </c>
      <c r="K172" s="14">
        <v>8156.331337624546</v>
      </c>
      <c r="L172" s="15">
        <v>1135.9000000000001</v>
      </c>
      <c r="M172" s="5">
        <v>9278223.2699999996</v>
      </c>
      <c r="N172" s="3">
        <v>-10.189999999478459</v>
      </c>
      <c r="O172" s="5">
        <v>9278213.0800000001</v>
      </c>
      <c r="P172" s="5">
        <v>8837227.0800000001</v>
      </c>
      <c r="Q172" s="5">
        <v>440986</v>
      </c>
      <c r="R172" s="5">
        <v>0</v>
      </c>
      <c r="S172" s="5">
        <v>652.28000000002794</v>
      </c>
      <c r="T172" s="14">
        <v>8167.5858790386474</v>
      </c>
      <c r="U172" s="4">
        <f t="shared" si="45"/>
        <v>1.7999999999999545</v>
      </c>
      <c r="V172" s="3">
        <f t="shared" si="46"/>
        <v>27108.809999998659</v>
      </c>
      <c r="W172" s="3">
        <f t="shared" si="47"/>
        <v>466.65000000188593</v>
      </c>
      <c r="X172" s="3">
        <f t="shared" si="48"/>
        <v>27575.460000000894</v>
      </c>
      <c r="Y172" s="3">
        <f t="shared" si="49"/>
        <v>27622.560000000522</v>
      </c>
      <c r="Z172" s="3">
        <f t="shared" si="50"/>
        <v>-47.099999999976717</v>
      </c>
      <c r="AA172" s="3">
        <f t="shared" si="51"/>
        <v>0</v>
      </c>
      <c r="AB172" s="3">
        <f t="shared" si="52"/>
        <v>110.03000000002794</v>
      </c>
      <c r="AC172" s="2">
        <f t="shared" si="53"/>
        <v>11.254541414101368</v>
      </c>
    </row>
    <row r="173" spans="1:29" x14ac:dyDescent="0.3">
      <c r="A173" s="1" t="s">
        <v>9</v>
      </c>
      <c r="B173" s="1" t="s">
        <v>13</v>
      </c>
      <c r="C173" s="16">
        <v>2259.9</v>
      </c>
      <c r="D173" s="6">
        <v>18577544.539999999</v>
      </c>
      <c r="E173" s="7">
        <v>-2442949.5477585061</v>
      </c>
      <c r="F173" s="6">
        <v>16134594.992241492</v>
      </c>
      <c r="G173" s="6">
        <v>7398164.9100000001</v>
      </c>
      <c r="H173" s="6">
        <v>395696.07</v>
      </c>
      <c r="I173" s="6">
        <v>8340734.012241492</v>
      </c>
      <c r="J173" s="6">
        <v>0</v>
      </c>
      <c r="K173" s="14">
        <v>7139.5172318427767</v>
      </c>
      <c r="L173" s="15">
        <v>2236.8000000000002</v>
      </c>
      <c r="M173" s="5">
        <v>18552658.149999999</v>
      </c>
      <c r="N173" s="3">
        <v>-2405741.4266003161</v>
      </c>
      <c r="O173" s="5">
        <v>16146916.723399682</v>
      </c>
      <c r="P173" s="5">
        <v>7492797.8399999999</v>
      </c>
      <c r="Q173" s="5">
        <v>526686.98</v>
      </c>
      <c r="R173" s="5">
        <v>8127431.9033996817</v>
      </c>
      <c r="S173" s="5">
        <v>0</v>
      </c>
      <c r="T173" s="14">
        <v>7218.7574764841202</v>
      </c>
      <c r="U173" s="4">
        <f t="shared" si="45"/>
        <v>-23.099999999999909</v>
      </c>
      <c r="V173" s="3">
        <f t="shared" si="46"/>
        <v>-24886.390000000596</v>
      </c>
      <c r="W173" s="3">
        <f t="shared" si="47"/>
        <v>37208.121158190072</v>
      </c>
      <c r="X173" s="3">
        <f t="shared" si="48"/>
        <v>12321.731158189476</v>
      </c>
      <c r="Y173" s="3">
        <f t="shared" si="49"/>
        <v>94632.929999999702</v>
      </c>
      <c r="Z173" s="3">
        <f t="shared" si="50"/>
        <v>130990.90999999997</v>
      </c>
      <c r="AA173" s="3">
        <f t="shared" si="51"/>
        <v>-213302.10884181038</v>
      </c>
      <c r="AB173" s="3">
        <f t="shared" si="52"/>
        <v>0</v>
      </c>
      <c r="AC173" s="2">
        <f t="shared" si="53"/>
        <v>79.240244641343452</v>
      </c>
    </row>
    <row r="174" spans="1:29" x14ac:dyDescent="0.3">
      <c r="A174" s="1" t="s">
        <v>9</v>
      </c>
      <c r="B174" s="1" t="s">
        <v>12</v>
      </c>
      <c r="C174" s="16">
        <v>788.4</v>
      </c>
      <c r="D174" s="6">
        <v>6769663.5500000007</v>
      </c>
      <c r="E174" s="7">
        <v>-890211.64623458614</v>
      </c>
      <c r="F174" s="6">
        <v>5879451.9037654148</v>
      </c>
      <c r="G174" s="6">
        <v>2800289.58</v>
      </c>
      <c r="H174" s="6">
        <v>210216.3</v>
      </c>
      <c r="I174" s="6">
        <v>2868946.023765415</v>
      </c>
      <c r="J174" s="6">
        <v>0</v>
      </c>
      <c r="K174" s="14">
        <v>7457.4478738779999</v>
      </c>
      <c r="L174" s="15">
        <v>784</v>
      </c>
      <c r="M174" s="5">
        <v>6684693.6299999999</v>
      </c>
      <c r="N174" s="3">
        <v>-866810.79658777872</v>
      </c>
      <c r="O174" s="5">
        <v>5817882.8334122207</v>
      </c>
      <c r="P174" s="5">
        <v>3040134.25</v>
      </c>
      <c r="Q174" s="5">
        <v>223102.94</v>
      </c>
      <c r="R174" s="5">
        <v>2554645.6434122208</v>
      </c>
      <c r="S174" s="5">
        <v>0</v>
      </c>
      <c r="T174" s="14">
        <v>7420.7689201686489</v>
      </c>
      <c r="U174" s="4">
        <f t="shared" si="45"/>
        <v>-4.3999999999999773</v>
      </c>
      <c r="V174" s="3">
        <f t="shared" si="46"/>
        <v>-84969.920000000857</v>
      </c>
      <c r="W174" s="3">
        <f t="shared" si="47"/>
        <v>23400.849646807415</v>
      </c>
      <c r="X174" s="3">
        <f t="shared" si="48"/>
        <v>-61569.07035319414</v>
      </c>
      <c r="Y174" s="3">
        <f t="shared" si="49"/>
        <v>239844.66999999993</v>
      </c>
      <c r="Z174" s="3">
        <f t="shared" si="50"/>
        <v>12886.640000000014</v>
      </c>
      <c r="AA174" s="3">
        <f t="shared" si="51"/>
        <v>-314300.3803531942</v>
      </c>
      <c r="AB174" s="3">
        <f t="shared" si="52"/>
        <v>0</v>
      </c>
      <c r="AC174" s="2">
        <f t="shared" si="53"/>
        <v>-36.678953709350935</v>
      </c>
    </row>
    <row r="175" spans="1:29" x14ac:dyDescent="0.3">
      <c r="A175" s="1" t="s">
        <v>9</v>
      </c>
      <c r="B175" s="1" t="s">
        <v>11</v>
      </c>
      <c r="C175" s="16">
        <v>152.79999999999998</v>
      </c>
      <c r="D175" s="6">
        <v>2163091.6</v>
      </c>
      <c r="E175" s="7">
        <v>-118.34999999990396</v>
      </c>
      <c r="F175" s="6">
        <v>2162973.25</v>
      </c>
      <c r="G175" s="6">
        <v>2126702.4500000002</v>
      </c>
      <c r="H175" s="6">
        <v>36270.800000000003</v>
      </c>
      <c r="I175" s="6">
        <v>-1.8917489796876907E-10</v>
      </c>
      <c r="J175" s="6">
        <v>42049.520000000004</v>
      </c>
      <c r="K175" s="14">
        <v>13880.390903141362</v>
      </c>
      <c r="L175" s="15">
        <v>164.2</v>
      </c>
      <c r="M175" s="5">
        <v>2280103.7399999998</v>
      </c>
      <c r="N175" s="3">
        <v>-137545.67999999982</v>
      </c>
      <c r="O175" s="5">
        <v>2142558.06</v>
      </c>
      <c r="P175" s="5">
        <v>2054080.93</v>
      </c>
      <c r="Q175" s="5">
        <v>88477.13</v>
      </c>
      <c r="R175" s="5">
        <v>1.1641532182693481E-10</v>
      </c>
      <c r="S175" s="5">
        <v>113230.68</v>
      </c>
      <c r="T175" s="14">
        <v>12358.87563946407</v>
      </c>
      <c r="U175" s="4">
        <f t="shared" si="45"/>
        <v>11.400000000000006</v>
      </c>
      <c r="V175" s="3">
        <f t="shared" si="46"/>
        <v>117012.13999999966</v>
      </c>
      <c r="W175" s="3">
        <f t="shared" si="47"/>
        <v>-137427.3299999999</v>
      </c>
      <c r="X175" s="3">
        <f t="shared" si="48"/>
        <v>-20415.189999999944</v>
      </c>
      <c r="Y175" s="3">
        <f t="shared" si="49"/>
        <v>-72621.520000000251</v>
      </c>
      <c r="Z175" s="3">
        <f t="shared" si="50"/>
        <v>52206.33</v>
      </c>
      <c r="AA175" s="3">
        <f t="shared" si="51"/>
        <v>3.0559021979570389E-10</v>
      </c>
      <c r="AB175" s="3">
        <f t="shared" si="52"/>
        <v>71181.159999999989</v>
      </c>
      <c r="AC175" s="2">
        <f t="shared" si="53"/>
        <v>-1521.5152636772928</v>
      </c>
    </row>
    <row r="176" spans="1:29" x14ac:dyDescent="0.3">
      <c r="A176" s="1" t="s">
        <v>9</v>
      </c>
      <c r="B176" s="1" t="s">
        <v>10</v>
      </c>
      <c r="C176" s="16">
        <v>187.9</v>
      </c>
      <c r="D176" s="6">
        <v>2438902.1500000004</v>
      </c>
      <c r="E176" s="7">
        <v>-51.310000000390573</v>
      </c>
      <c r="F176" s="6">
        <v>2438850.84</v>
      </c>
      <c r="G176" s="6">
        <v>2391487.98</v>
      </c>
      <c r="H176" s="6">
        <v>47362.86</v>
      </c>
      <c r="I176" s="6">
        <v>-1.3096723705530167E-10</v>
      </c>
      <c r="J176" s="6">
        <v>61944.249999999993</v>
      </c>
      <c r="K176" s="14">
        <v>12649.848802554548</v>
      </c>
      <c r="L176" s="15">
        <v>182.4</v>
      </c>
      <c r="M176" s="5">
        <v>2417015.9300000002</v>
      </c>
      <c r="N176" s="3">
        <v>-119.77000000019325</v>
      </c>
      <c r="O176" s="5">
        <v>2416896.16</v>
      </c>
      <c r="P176" s="5">
        <v>2307513.98</v>
      </c>
      <c r="Q176" s="5">
        <v>109382.18</v>
      </c>
      <c r="R176" s="5">
        <v>1.7462298274040222E-10</v>
      </c>
      <c r="S176" s="5">
        <v>95.419999999998254</v>
      </c>
      <c r="T176" s="14">
        <v>13250.004057017544</v>
      </c>
      <c r="U176" s="4">
        <f t="shared" si="45"/>
        <v>-5.5</v>
      </c>
      <c r="V176" s="3">
        <f t="shared" si="46"/>
        <v>-21886.220000000205</v>
      </c>
      <c r="W176" s="3">
        <f t="shared" si="47"/>
        <v>-68.459999999802676</v>
      </c>
      <c r="X176" s="3">
        <f t="shared" si="48"/>
        <v>-21954.679999999702</v>
      </c>
      <c r="Y176" s="3">
        <f t="shared" si="49"/>
        <v>-83974</v>
      </c>
      <c r="Z176" s="3">
        <f t="shared" si="50"/>
        <v>62019.319999999992</v>
      </c>
      <c r="AA176" s="3">
        <f t="shared" si="51"/>
        <v>3.0559021979570389E-10</v>
      </c>
      <c r="AB176" s="3">
        <f t="shared" si="52"/>
        <v>-61848.829999999994</v>
      </c>
      <c r="AC176" s="2">
        <f t="shared" si="53"/>
        <v>600.1552544629958</v>
      </c>
    </row>
    <row r="177" spans="1:32" x14ac:dyDescent="0.3">
      <c r="A177" s="1" t="s">
        <v>9</v>
      </c>
      <c r="B177" s="1" t="s">
        <v>8</v>
      </c>
      <c r="C177" s="16">
        <v>83.700000000000017</v>
      </c>
      <c r="D177" s="6">
        <v>1353245.86</v>
      </c>
      <c r="E177" s="7">
        <v>-182.66000000010536</v>
      </c>
      <c r="F177" s="6">
        <v>1353063.2</v>
      </c>
      <c r="G177" s="6">
        <v>1255333.75</v>
      </c>
      <c r="H177" s="6">
        <v>97729.45</v>
      </c>
      <c r="I177" s="6">
        <v>0</v>
      </c>
      <c r="J177" s="6">
        <v>50137.960000000006</v>
      </c>
      <c r="K177" s="14">
        <v>15566.609796893665</v>
      </c>
      <c r="L177" s="15">
        <v>80.399999999999991</v>
      </c>
      <c r="M177" s="5">
        <v>1296446.3</v>
      </c>
      <c r="N177" s="3">
        <v>-179.07000000002154</v>
      </c>
      <c r="O177" s="5">
        <v>1296267.23</v>
      </c>
      <c r="P177" s="5">
        <v>1198537.78</v>
      </c>
      <c r="Q177" s="5">
        <v>97729.45</v>
      </c>
      <c r="R177" s="5">
        <v>0</v>
      </c>
      <c r="S177" s="5">
        <v>0</v>
      </c>
      <c r="T177" s="14">
        <v>16122.726741293534</v>
      </c>
      <c r="U177" s="4">
        <f t="shared" si="45"/>
        <v>-3.3000000000000256</v>
      </c>
      <c r="V177" s="3">
        <f t="shared" si="46"/>
        <v>-56799.560000000056</v>
      </c>
      <c r="W177" s="3">
        <f t="shared" si="47"/>
        <v>3.590000000083819</v>
      </c>
      <c r="X177" s="3">
        <f t="shared" si="48"/>
        <v>-56795.969999999972</v>
      </c>
      <c r="Y177" s="3">
        <f t="shared" si="49"/>
        <v>-56795.969999999972</v>
      </c>
      <c r="Z177" s="3">
        <f t="shared" si="50"/>
        <v>0</v>
      </c>
      <c r="AA177" s="3">
        <f t="shared" si="51"/>
        <v>0</v>
      </c>
      <c r="AB177" s="3">
        <f t="shared" si="52"/>
        <v>-50137.960000000006</v>
      </c>
      <c r="AC177" s="2">
        <f t="shared" si="53"/>
        <v>556.11694439986968</v>
      </c>
    </row>
    <row r="178" spans="1:32" x14ac:dyDescent="0.3">
      <c r="A178" s="1" t="s">
        <v>4</v>
      </c>
      <c r="B178" s="1" t="s">
        <v>7</v>
      </c>
      <c r="C178" s="16">
        <v>772.9</v>
      </c>
      <c r="D178" s="6">
        <v>6970414.3799999999</v>
      </c>
      <c r="E178" s="7">
        <v>-916610.40675456182</v>
      </c>
      <c r="F178" s="6">
        <v>6053803.9732454382</v>
      </c>
      <c r="G178" s="6">
        <v>2056899.24</v>
      </c>
      <c r="H178" s="6">
        <v>219417.59</v>
      </c>
      <c r="I178" s="6">
        <v>3777487.1432454381</v>
      </c>
      <c r="J178" s="6">
        <v>0</v>
      </c>
      <c r="K178" s="14">
        <v>7832.5837407755707</v>
      </c>
      <c r="L178" s="15">
        <v>773.4</v>
      </c>
      <c r="M178" s="5">
        <v>6915270.7199999997</v>
      </c>
      <c r="N178" s="3">
        <v>-896709.95459268976</v>
      </c>
      <c r="O178" s="5">
        <v>6018560.7654073099</v>
      </c>
      <c r="P178" s="5">
        <v>2050429.09</v>
      </c>
      <c r="Q178" s="5">
        <v>257428.03</v>
      </c>
      <c r="R178" s="5">
        <v>3710703.6454073102</v>
      </c>
      <c r="S178" s="5">
        <v>0</v>
      </c>
      <c r="T178" s="14">
        <v>7781.9508215765582</v>
      </c>
      <c r="U178" s="4">
        <f t="shared" si="45"/>
        <v>0.5</v>
      </c>
      <c r="V178" s="3">
        <f t="shared" si="46"/>
        <v>-55143.660000000149</v>
      </c>
      <c r="W178" s="3">
        <f t="shared" si="47"/>
        <v>19900.452161872061</v>
      </c>
      <c r="X178" s="3">
        <f t="shared" si="48"/>
        <v>-35243.207838128321</v>
      </c>
      <c r="Y178" s="3">
        <f t="shared" si="49"/>
        <v>-6470.1499999999069</v>
      </c>
      <c r="Z178" s="3">
        <f t="shared" si="50"/>
        <v>38010.44</v>
      </c>
      <c r="AA178" s="3">
        <f t="shared" si="51"/>
        <v>-66783.497838127892</v>
      </c>
      <c r="AB178" s="3">
        <f t="shared" si="52"/>
        <v>0</v>
      </c>
      <c r="AC178" s="2">
        <f t="shared" si="53"/>
        <v>-50.632919199012576</v>
      </c>
    </row>
    <row r="179" spans="1:32" x14ac:dyDescent="0.3">
      <c r="A179" s="1" t="s">
        <v>4</v>
      </c>
      <c r="B179" s="1" t="s">
        <v>6</v>
      </c>
      <c r="C179" s="16">
        <v>677.4</v>
      </c>
      <c r="D179" s="6">
        <v>5846159.0300000003</v>
      </c>
      <c r="E179" s="7">
        <v>-768770.68052303581</v>
      </c>
      <c r="F179" s="6">
        <v>5077388.3494769642</v>
      </c>
      <c r="G179" s="6">
        <v>1290163.1599999999</v>
      </c>
      <c r="H179" s="6">
        <v>155909.01999999999</v>
      </c>
      <c r="I179" s="6">
        <v>3631316.169476964</v>
      </c>
      <c r="J179" s="6">
        <v>0</v>
      </c>
      <c r="K179" s="14">
        <v>7495.4064798892296</v>
      </c>
      <c r="L179" s="15">
        <v>664.5</v>
      </c>
      <c r="M179" s="5">
        <v>5676270.25</v>
      </c>
      <c r="N179" s="3">
        <v>-736047.54524105391</v>
      </c>
      <c r="O179" s="5">
        <v>4940222.7047589459</v>
      </c>
      <c r="P179" s="5">
        <v>1443326.19</v>
      </c>
      <c r="Q179" s="5">
        <v>176363.66</v>
      </c>
      <c r="R179" s="5">
        <v>3320532.8547589458</v>
      </c>
      <c r="S179" s="5">
        <v>0</v>
      </c>
      <c r="T179" s="14">
        <v>7434.4961696899109</v>
      </c>
      <c r="U179" s="4">
        <f t="shared" si="45"/>
        <v>-12.899999999999977</v>
      </c>
      <c r="V179" s="3">
        <f t="shared" si="46"/>
        <v>-169888.78000000026</v>
      </c>
      <c r="W179" s="3">
        <f t="shared" si="47"/>
        <v>32723.1352819819</v>
      </c>
      <c r="X179" s="3">
        <f t="shared" si="48"/>
        <v>-137165.64471801836</v>
      </c>
      <c r="Y179" s="3">
        <f t="shared" si="49"/>
        <v>153163.03000000003</v>
      </c>
      <c r="Z179" s="3">
        <f t="shared" si="50"/>
        <v>20454.640000000014</v>
      </c>
      <c r="AA179" s="3">
        <f t="shared" si="51"/>
        <v>-310783.31471801829</v>
      </c>
      <c r="AB179" s="3">
        <f t="shared" si="52"/>
        <v>0</v>
      </c>
      <c r="AC179" s="2">
        <f t="shared" si="53"/>
        <v>-60.910310199318701</v>
      </c>
    </row>
    <row r="180" spans="1:32" x14ac:dyDescent="0.3">
      <c r="A180" s="1" t="s">
        <v>4</v>
      </c>
      <c r="B180" s="1" t="s">
        <v>5</v>
      </c>
      <c r="C180" s="16">
        <v>153.69999999999999</v>
      </c>
      <c r="D180" s="6">
        <v>2201378.39</v>
      </c>
      <c r="E180" s="7">
        <v>-289481.54750573129</v>
      </c>
      <c r="F180" s="6">
        <v>1911896.8424942689</v>
      </c>
      <c r="G180" s="6">
        <v>367776.77</v>
      </c>
      <c r="H180" s="6">
        <v>39866.54</v>
      </c>
      <c r="I180" s="6">
        <v>1504253.5324942688</v>
      </c>
      <c r="J180" s="6">
        <v>0</v>
      </c>
      <c r="K180" s="14">
        <v>12439.146665545017</v>
      </c>
      <c r="L180" s="15">
        <v>172.8</v>
      </c>
      <c r="M180" s="5">
        <v>2403430.9200000004</v>
      </c>
      <c r="N180" s="3">
        <v>-311655.25087929843</v>
      </c>
      <c r="O180" s="5">
        <v>2091775.669120702</v>
      </c>
      <c r="P180" s="5">
        <v>352815.97</v>
      </c>
      <c r="Q180" s="5">
        <v>43975.42</v>
      </c>
      <c r="R180" s="5">
        <v>1694984.2791207021</v>
      </c>
      <c r="S180" s="5">
        <v>0</v>
      </c>
      <c r="T180" s="14">
        <v>12105.183270374431</v>
      </c>
      <c r="U180" s="4">
        <f t="shared" si="45"/>
        <v>19.100000000000023</v>
      </c>
      <c r="V180" s="3">
        <f t="shared" si="46"/>
        <v>202052.53000000026</v>
      </c>
      <c r="W180" s="3">
        <f t="shared" si="47"/>
        <v>-22173.703373567143</v>
      </c>
      <c r="X180" s="3">
        <f t="shared" si="48"/>
        <v>179878.82662643306</v>
      </c>
      <c r="Y180" s="3">
        <f t="shared" si="49"/>
        <v>-14960.800000000047</v>
      </c>
      <c r="Z180" s="3">
        <f t="shared" si="50"/>
        <v>4108.8799999999974</v>
      </c>
      <c r="AA180" s="3">
        <f t="shared" si="51"/>
        <v>190730.74662643322</v>
      </c>
      <c r="AB180" s="3">
        <f t="shared" si="52"/>
        <v>0</v>
      </c>
      <c r="AC180" s="2">
        <f t="shared" si="53"/>
        <v>-333.9633951705855</v>
      </c>
    </row>
    <row r="181" spans="1:32" x14ac:dyDescent="0.3">
      <c r="A181" s="1" t="s">
        <v>4</v>
      </c>
      <c r="B181" s="1" t="s">
        <v>3</v>
      </c>
      <c r="C181" s="16">
        <v>70.2</v>
      </c>
      <c r="D181" s="6">
        <v>1170820.6499999999</v>
      </c>
      <c r="E181" s="7">
        <v>-153963.06929935209</v>
      </c>
      <c r="F181" s="6">
        <v>1016857.5807006478</v>
      </c>
      <c r="G181" s="6">
        <v>425106.42</v>
      </c>
      <c r="H181" s="6">
        <v>39160.17</v>
      </c>
      <c r="I181" s="6">
        <v>552590.99070064782</v>
      </c>
      <c r="J181" s="6">
        <v>0</v>
      </c>
      <c r="K181" s="14">
        <v>14485.150722231449</v>
      </c>
      <c r="L181" s="15">
        <v>73.400000000000006</v>
      </c>
      <c r="M181" s="5">
        <v>1218873.5699999998</v>
      </c>
      <c r="N181" s="3">
        <v>-158052.53443626998</v>
      </c>
      <c r="O181" s="5">
        <v>1060821.0355637299</v>
      </c>
      <c r="P181" s="5">
        <v>390309.11</v>
      </c>
      <c r="Q181" s="5">
        <v>43395.46</v>
      </c>
      <c r="R181" s="5">
        <v>627116.46556372999</v>
      </c>
      <c r="S181" s="5">
        <v>0</v>
      </c>
      <c r="T181" s="14">
        <v>14452.602664355993</v>
      </c>
      <c r="U181" s="4">
        <f t="shared" si="45"/>
        <v>3.2000000000000028</v>
      </c>
      <c r="V181" s="3">
        <f t="shared" si="46"/>
        <v>48052.919999999925</v>
      </c>
      <c r="W181" s="3">
        <f t="shared" si="47"/>
        <v>-4089.46513691789</v>
      </c>
      <c r="X181" s="3">
        <f t="shared" si="48"/>
        <v>43963.454863082152</v>
      </c>
      <c r="Y181" s="3">
        <f t="shared" si="49"/>
        <v>-34797.31</v>
      </c>
      <c r="Z181" s="3">
        <f t="shared" si="50"/>
        <v>4235.2900000000009</v>
      </c>
      <c r="AA181" s="3">
        <f t="shared" si="51"/>
        <v>74525.47486308217</v>
      </c>
      <c r="AB181" s="3">
        <f t="shared" si="52"/>
        <v>0</v>
      </c>
      <c r="AC181" s="2">
        <f t="shared" si="53"/>
        <v>-32.548057875455925</v>
      </c>
    </row>
    <row r="182" spans="1:32" x14ac:dyDescent="0.3">
      <c r="B182" s="1" t="s">
        <v>2</v>
      </c>
      <c r="J182" s="6">
        <v>0</v>
      </c>
      <c r="K182" s="14"/>
      <c r="T182" s="13"/>
    </row>
    <row r="183" spans="1:32" x14ac:dyDescent="0.3">
      <c r="B183" s="12" t="s">
        <v>1</v>
      </c>
      <c r="C183" s="11">
        <f t="shared" ref="C183:J183" si="54">SUM(C4:C182)</f>
        <v>845136.00000000012</v>
      </c>
      <c r="D183" s="42">
        <f t="shared" si="54"/>
        <v>6827646455.9310017</v>
      </c>
      <c r="E183" s="42">
        <f t="shared" si="54"/>
        <v>-894202067.00000083</v>
      </c>
      <c r="F183" s="42">
        <f t="shared" si="54"/>
        <v>5933444388.9310055</v>
      </c>
      <c r="G183" s="42">
        <f t="shared" si="54"/>
        <v>1844493019.1200006</v>
      </c>
      <c r="H183" s="42">
        <f t="shared" si="54"/>
        <v>135444801.12999997</v>
      </c>
      <c r="I183" s="42">
        <f t="shared" si="54"/>
        <v>3953506568.6809993</v>
      </c>
      <c r="J183" s="42">
        <f t="shared" si="54"/>
        <v>513491.39916601701</v>
      </c>
      <c r="K183" s="41">
        <f>F183/C183</f>
        <v>7020.6977207585578</v>
      </c>
      <c r="L183" s="10">
        <f t="shared" ref="L183:S183" si="55">SUM(L4:L182)</f>
        <v>844546.39999999979</v>
      </c>
      <c r="M183" s="42">
        <f t="shared" si="55"/>
        <v>6813620534.7369986</v>
      </c>
      <c r="N183" s="42">
        <f t="shared" si="55"/>
        <v>-880176145.80699646</v>
      </c>
      <c r="O183" s="42">
        <f t="shared" si="55"/>
        <v>5933444388.9300041</v>
      </c>
      <c r="P183" s="42">
        <f t="shared" si="55"/>
        <v>1837512869.7299998</v>
      </c>
      <c r="Q183" s="42">
        <f t="shared" si="55"/>
        <v>145319037.07999998</v>
      </c>
      <c r="R183" s="42">
        <f t="shared" si="55"/>
        <v>3950612482.1200008</v>
      </c>
      <c r="S183" s="42">
        <f t="shared" si="55"/>
        <v>244008.25</v>
      </c>
      <c r="T183" s="43">
        <f>O183/L183</f>
        <v>7025.5990540365874</v>
      </c>
      <c r="U183" s="9">
        <f t="shared" ref="U183:AB183" si="56">SUM(U4:U182)</f>
        <v>-589.60000000001708</v>
      </c>
      <c r="V183" s="42">
        <f t="shared" si="56"/>
        <v>-14025921.193999885</v>
      </c>
      <c r="W183" s="42">
        <f t="shared" si="56"/>
        <v>14025921.193004126</v>
      </c>
      <c r="X183" s="42">
        <f t="shared" si="56"/>
        <v>-9.9575449712574482E-4</v>
      </c>
      <c r="Y183" s="42">
        <f t="shared" si="56"/>
        <v>-6980149.3899999624</v>
      </c>
      <c r="Z183" s="42">
        <f t="shared" si="56"/>
        <v>9874235.9500000011</v>
      </c>
      <c r="AA183" s="42">
        <f t="shared" si="56"/>
        <v>-2894086.5609959094</v>
      </c>
      <c r="AB183" s="42">
        <f t="shared" si="56"/>
        <v>-269483.1491660169</v>
      </c>
      <c r="AC183" s="41">
        <f>T183-K183</f>
        <v>4.9013332780295968</v>
      </c>
    </row>
    <row r="185" spans="1:32" ht="15" customHeight="1" x14ac:dyDescent="0.3">
      <c r="T185" s="8"/>
      <c r="U185" s="4" t="s">
        <v>0</v>
      </c>
      <c r="AD185" s="37"/>
      <c r="AE185" s="37"/>
      <c r="AF185" s="37"/>
    </row>
    <row r="186" spans="1:32" x14ac:dyDescent="0.3">
      <c r="K186" s="8"/>
      <c r="AD186" s="37"/>
      <c r="AE186" s="37"/>
      <c r="AF186" s="37"/>
    </row>
    <row r="187" spans="1:32" x14ac:dyDescent="0.3">
      <c r="AD187" s="37"/>
      <c r="AE187" s="37"/>
      <c r="AF187" s="37"/>
    </row>
    <row r="189" spans="1:32" ht="17.25" customHeight="1" x14ac:dyDescent="0.3">
      <c r="AD189" s="37"/>
      <c r="AE189" s="37"/>
      <c r="AF189" s="37"/>
    </row>
    <row r="190" spans="1:32" x14ac:dyDescent="0.3">
      <c r="AD190" s="37"/>
      <c r="AE190" s="37"/>
      <c r="AF190" s="37"/>
    </row>
  </sheetData>
  <autoFilter ref="A2:AC183"/>
  <mergeCells count="5">
    <mergeCell ref="AD189:AF190"/>
    <mergeCell ref="L1:T1"/>
    <mergeCell ref="U1:AC1"/>
    <mergeCell ref="C1:K1"/>
    <mergeCell ref="AD185:AF187"/>
  </mergeCells>
  <printOptions horizontalCentered="1" headings="1" gridLines="1"/>
  <pageMargins left="0.19" right="0.17" top="0.89" bottom="0.41" header="0.17" footer="0.17"/>
  <pageSetup scale="65" fitToWidth="3" fitToHeight="4" orientation="landscape" r:id="rId1"/>
  <headerFooter>
    <oddHeader xml:space="preserve">&amp;L&amp;G&amp;C&amp;"Museo Slab 500,Bold"
Illustration of 
FY2014-15 Total Program Funding per HB14-1298  AND
FY2014-15 Estimate Based on Governor's Supplemental Budget Request&amp;"-,Bold"
&amp;"-,Regular"
</oddHeader>
    <oddFooter>&amp;L&amp;F&amp;CPage &amp;P of &amp;N&amp;R&amp;D</oddFooter>
  </headerFooter>
  <colBreaks count="2" manualBreakCount="2">
    <brk id="11" max="189" man="1"/>
    <brk id="20" max="18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2014-15 Orig - 2014-15 Supp</vt:lpstr>
      <vt:lpstr>'2014-15 Orig - 2014-15 Supp'!Print_Area</vt:lpstr>
      <vt:lpstr>'2014-15 Orig - 2014-15 Supp'!Print_Titles</vt:lpstr>
    </vt:vector>
  </TitlesOfParts>
  <Company>CDE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Emm, Leanne</dc:creator>
  <cp:lastModifiedBy>Emm, Leanne</cp:lastModifiedBy>
  <cp:lastPrinted>2015-01-23T18:10:29Z</cp:lastPrinted>
  <dcterms:created xsi:type="dcterms:W3CDTF">2015-01-20T15:58:00Z</dcterms:created>
  <dcterms:modified xsi:type="dcterms:W3CDTF">2015-01-23T18:12:00Z</dcterms:modified>
</cp:coreProperties>
</file>