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ksheet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Worksheet!$A$3:$C$318</definedName>
    <definedName name="SUMMARY">'[1]district disk'!#REF!</definedName>
  </definedNames>
  <calcPr calcId="145621"/>
</workbook>
</file>

<file path=xl/calcChain.xml><?xml version="1.0" encoding="utf-8"?>
<calcChain xmlns="http://schemas.openxmlformats.org/spreadsheetml/2006/main">
  <c r="FX318" i="1" l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06" i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G306" i="1"/>
  <c r="FF306" i="1"/>
  <c r="FE306" i="1"/>
  <c r="FD306" i="1"/>
  <c r="FC306" i="1"/>
  <c r="FB306" i="1"/>
  <c r="EZ306" i="1"/>
  <c r="EY306" i="1"/>
  <c r="EX306" i="1"/>
  <c r="EW306" i="1"/>
  <c r="EV306" i="1"/>
  <c r="EU306" i="1"/>
  <c r="ET306" i="1"/>
  <c r="ES306" i="1"/>
  <c r="EQ306" i="1"/>
  <c r="EO306" i="1"/>
  <c r="EN306" i="1"/>
  <c r="EM306" i="1"/>
  <c r="EL306" i="1"/>
  <c r="EK306" i="1"/>
  <c r="EJ306" i="1"/>
  <c r="EI306" i="1"/>
  <c r="EH306" i="1"/>
  <c r="EG306" i="1"/>
  <c r="EF306" i="1"/>
  <c r="EE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M306" i="1"/>
  <c r="CJ306" i="1"/>
  <c r="CI306" i="1"/>
  <c r="CH306" i="1"/>
  <c r="CG306" i="1"/>
  <c r="CF306" i="1"/>
  <c r="CE306" i="1"/>
  <c r="CD306" i="1"/>
  <c r="CC306" i="1"/>
  <c r="CA306" i="1"/>
  <c r="BZ306" i="1"/>
  <c r="BY306" i="1"/>
  <c r="BX306" i="1"/>
  <c r="BW306" i="1"/>
  <c r="BV306" i="1"/>
  <c r="BU306" i="1"/>
  <c r="BS306" i="1"/>
  <c r="BR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P306" i="1"/>
  <c r="M306" i="1"/>
  <c r="K306" i="1"/>
  <c r="J306" i="1"/>
  <c r="I306" i="1"/>
  <c r="H306" i="1"/>
  <c r="G306" i="1"/>
  <c r="F306" i="1"/>
  <c r="E306" i="1"/>
  <c r="D306" i="1"/>
  <c r="FX304" i="1"/>
  <c r="FW304" i="1"/>
  <c r="FV304" i="1"/>
  <c r="FU304" i="1"/>
  <c r="FT304" i="1"/>
  <c r="FS304" i="1"/>
  <c r="FR304" i="1"/>
  <c r="FQ304" i="1"/>
  <c r="FP304" i="1"/>
  <c r="FO304" i="1"/>
  <c r="FN304" i="1"/>
  <c r="FM304" i="1"/>
  <c r="FL304" i="1"/>
  <c r="FK304" i="1"/>
  <c r="FJ304" i="1"/>
  <c r="FI304" i="1"/>
  <c r="FH304" i="1"/>
  <c r="FG304" i="1"/>
  <c r="FF304" i="1"/>
  <c r="FE304" i="1"/>
  <c r="FD304" i="1"/>
  <c r="FC304" i="1"/>
  <c r="FB304" i="1"/>
  <c r="FA304" i="1"/>
  <c r="EZ304" i="1"/>
  <c r="EY304" i="1"/>
  <c r="EX304" i="1"/>
  <c r="EW304" i="1"/>
  <c r="EV304" i="1"/>
  <c r="EU304" i="1"/>
  <c r="ET304" i="1"/>
  <c r="ES304" i="1"/>
  <c r="ER304" i="1"/>
  <c r="EQ304" i="1"/>
  <c r="EP304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A302" i="1"/>
  <c r="EZ302" i="1"/>
  <c r="EY302" i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FW293" i="1"/>
  <c r="CM293" i="1"/>
  <c r="CF293" i="1"/>
  <c r="BQ293" i="1"/>
  <c r="AN293" i="1"/>
  <c r="AF293" i="1"/>
  <c r="FY279" i="1"/>
  <c r="FY293" i="1" s="1"/>
  <c r="FW279" i="1"/>
  <c r="FS279" i="1"/>
  <c r="FS293" i="1" s="1"/>
  <c r="FO279" i="1"/>
  <c r="FO293" i="1" s="1"/>
  <c r="FK279" i="1"/>
  <c r="FK293" i="1" s="1"/>
  <c r="FG279" i="1"/>
  <c r="FG293" i="1" s="1"/>
  <c r="FF279" i="1"/>
  <c r="FF293" i="1" s="1"/>
  <c r="FC279" i="1"/>
  <c r="FC293" i="1" s="1"/>
  <c r="EY279" i="1"/>
  <c r="EY293" i="1" s="1"/>
  <c r="EX279" i="1"/>
  <c r="EX293" i="1" s="1"/>
  <c r="EV279" i="1"/>
  <c r="EV293" i="1" s="1"/>
  <c r="EU279" i="1"/>
  <c r="EU293" i="1" s="1"/>
  <c r="EQ279" i="1"/>
  <c r="EQ293" i="1" s="1"/>
  <c r="EM279" i="1"/>
  <c r="EM293" i="1" s="1"/>
  <c r="EI279" i="1"/>
  <c r="EI293" i="1" s="1"/>
  <c r="EE279" i="1"/>
  <c r="EE293" i="1" s="1"/>
  <c r="EA279" i="1"/>
  <c r="EA293" i="1" s="1"/>
  <c r="DZ279" i="1"/>
  <c r="DZ293" i="1" s="1"/>
  <c r="DW279" i="1"/>
  <c r="DW293" i="1" s="1"/>
  <c r="DS279" i="1"/>
  <c r="DS293" i="1" s="1"/>
  <c r="DR279" i="1"/>
  <c r="DR293" i="1" s="1"/>
  <c r="DP279" i="1"/>
  <c r="DP293" i="1" s="1"/>
  <c r="DO279" i="1"/>
  <c r="DO293" i="1" s="1"/>
  <c r="DK279" i="1"/>
  <c r="DK293" i="1" s="1"/>
  <c r="DG279" i="1"/>
  <c r="DG293" i="1" s="1"/>
  <c r="DC279" i="1"/>
  <c r="DC293" i="1" s="1"/>
  <c r="CY279" i="1"/>
  <c r="CY293" i="1" s="1"/>
  <c r="CU279" i="1"/>
  <c r="CU293" i="1" s="1"/>
  <c r="CT279" i="1"/>
  <c r="CT293" i="1" s="1"/>
  <c r="CQ279" i="1"/>
  <c r="CQ293" i="1" s="1"/>
  <c r="CM279" i="1"/>
  <c r="CL279" i="1"/>
  <c r="CL293" i="1" s="1"/>
  <c r="CJ279" i="1"/>
  <c r="CJ293" i="1" s="1"/>
  <c r="CI279" i="1"/>
  <c r="CI293" i="1" s="1"/>
  <c r="CE279" i="1"/>
  <c r="CE293" i="1" s="1"/>
  <c r="CA279" i="1"/>
  <c r="CA293" i="1" s="1"/>
  <c r="BW279" i="1"/>
  <c r="BW293" i="1" s="1"/>
  <c r="BS279" i="1"/>
  <c r="BS293" i="1" s="1"/>
  <c r="BO279" i="1"/>
  <c r="BO293" i="1" s="1"/>
  <c r="BN279" i="1"/>
  <c r="BN293" i="1" s="1"/>
  <c r="BK279" i="1"/>
  <c r="BK293" i="1" s="1"/>
  <c r="BG279" i="1"/>
  <c r="BG293" i="1" s="1"/>
  <c r="BF279" i="1"/>
  <c r="BF293" i="1" s="1"/>
  <c r="BD279" i="1"/>
  <c r="BD293" i="1" s="1"/>
  <c r="BC279" i="1"/>
  <c r="BC293" i="1" s="1"/>
  <c r="AY279" i="1"/>
  <c r="AY293" i="1" s="1"/>
  <c r="AU279" i="1"/>
  <c r="AU293" i="1" s="1"/>
  <c r="AQ279" i="1"/>
  <c r="AQ293" i="1" s="1"/>
  <c r="AM279" i="1"/>
  <c r="AM293" i="1" s="1"/>
  <c r="AI279" i="1"/>
  <c r="AI293" i="1" s="1"/>
  <c r="AH279" i="1"/>
  <c r="AH293" i="1" s="1"/>
  <c r="AE279" i="1"/>
  <c r="AE293" i="1" s="1"/>
  <c r="AA279" i="1"/>
  <c r="AA293" i="1" s="1"/>
  <c r="Z279" i="1"/>
  <c r="Z293" i="1" s="1"/>
  <c r="X279" i="1"/>
  <c r="X293" i="1" s="1"/>
  <c r="W279" i="1"/>
  <c r="W293" i="1" s="1"/>
  <c r="S279" i="1"/>
  <c r="S293" i="1" s="1"/>
  <c r="O279" i="1"/>
  <c r="O293" i="1" s="1"/>
  <c r="K279" i="1"/>
  <c r="K293" i="1" s="1"/>
  <c r="G279" i="1"/>
  <c r="G293" i="1" s="1"/>
  <c r="C279" i="1"/>
  <c r="FY278" i="1"/>
  <c r="FY292" i="1" s="1"/>
  <c r="FY277" i="1"/>
  <c r="FY280" i="1" s="1"/>
  <c r="FX266" i="1"/>
  <c r="FX279" i="1" s="1"/>
  <c r="FX293" i="1" s="1"/>
  <c r="FW266" i="1"/>
  <c r="FV266" i="1"/>
  <c r="FV279" i="1" s="1"/>
  <c r="FV293" i="1" s="1"/>
  <c r="FU266" i="1"/>
  <c r="FU279" i="1" s="1"/>
  <c r="FU293" i="1" s="1"/>
  <c r="FT266" i="1"/>
  <c r="FT279" i="1" s="1"/>
  <c r="FT293" i="1" s="1"/>
  <c r="FS266" i="1"/>
  <c r="FR266" i="1"/>
  <c r="FR279" i="1" s="1"/>
  <c r="FR293" i="1" s="1"/>
  <c r="FQ266" i="1"/>
  <c r="FQ279" i="1" s="1"/>
  <c r="FQ293" i="1" s="1"/>
  <c r="FP266" i="1"/>
  <c r="FP279" i="1" s="1"/>
  <c r="FP293" i="1" s="1"/>
  <c r="FO266" i="1"/>
  <c r="FN266" i="1"/>
  <c r="FN279" i="1" s="1"/>
  <c r="FN293" i="1" s="1"/>
  <c r="FM266" i="1"/>
  <c r="FM279" i="1" s="1"/>
  <c r="FM293" i="1" s="1"/>
  <c r="FL266" i="1"/>
  <c r="FL279" i="1" s="1"/>
  <c r="FL293" i="1" s="1"/>
  <c r="FK266" i="1"/>
  <c r="FJ266" i="1"/>
  <c r="FJ279" i="1" s="1"/>
  <c r="FJ293" i="1" s="1"/>
  <c r="FI266" i="1"/>
  <c r="FI279" i="1" s="1"/>
  <c r="FI293" i="1" s="1"/>
  <c r="FH266" i="1"/>
  <c r="FH279" i="1" s="1"/>
  <c r="FH293" i="1" s="1"/>
  <c r="FG266" i="1"/>
  <c r="FF266" i="1"/>
  <c r="FE266" i="1"/>
  <c r="FE279" i="1" s="1"/>
  <c r="FE293" i="1" s="1"/>
  <c r="FD266" i="1"/>
  <c r="FD279" i="1" s="1"/>
  <c r="FD293" i="1" s="1"/>
  <c r="FC266" i="1"/>
  <c r="FB266" i="1"/>
  <c r="FB279" i="1" s="1"/>
  <c r="FB293" i="1" s="1"/>
  <c r="FA266" i="1"/>
  <c r="FA279" i="1" s="1"/>
  <c r="FA293" i="1" s="1"/>
  <c r="EZ266" i="1"/>
  <c r="EZ279" i="1" s="1"/>
  <c r="EZ293" i="1" s="1"/>
  <c r="EY266" i="1"/>
  <c r="EX266" i="1"/>
  <c r="EW266" i="1"/>
  <c r="EW279" i="1" s="1"/>
  <c r="EW293" i="1" s="1"/>
  <c r="EV266" i="1"/>
  <c r="EU266" i="1"/>
  <c r="ET266" i="1"/>
  <c r="ET279" i="1" s="1"/>
  <c r="ET293" i="1" s="1"/>
  <c r="ES266" i="1"/>
  <c r="ES279" i="1" s="1"/>
  <c r="ES293" i="1" s="1"/>
  <c r="ER266" i="1"/>
  <c r="ER279" i="1" s="1"/>
  <c r="ER293" i="1" s="1"/>
  <c r="EQ266" i="1"/>
  <c r="EP266" i="1"/>
  <c r="EP279" i="1" s="1"/>
  <c r="EP293" i="1" s="1"/>
  <c r="EO266" i="1"/>
  <c r="EO279" i="1" s="1"/>
  <c r="EO293" i="1" s="1"/>
  <c r="EN266" i="1"/>
  <c r="EN279" i="1" s="1"/>
  <c r="EN293" i="1" s="1"/>
  <c r="EM266" i="1"/>
  <c r="EL266" i="1"/>
  <c r="EL279" i="1" s="1"/>
  <c r="EL293" i="1" s="1"/>
  <c r="EK266" i="1"/>
  <c r="EK279" i="1" s="1"/>
  <c r="EK293" i="1" s="1"/>
  <c r="EJ266" i="1"/>
  <c r="EJ279" i="1" s="1"/>
  <c r="EJ293" i="1" s="1"/>
  <c r="EI266" i="1"/>
  <c r="EH266" i="1"/>
  <c r="EH279" i="1" s="1"/>
  <c r="EH293" i="1" s="1"/>
  <c r="EG266" i="1"/>
  <c r="EG279" i="1" s="1"/>
  <c r="EG293" i="1" s="1"/>
  <c r="EF266" i="1"/>
  <c r="EF279" i="1" s="1"/>
  <c r="EF293" i="1" s="1"/>
  <c r="EE266" i="1"/>
  <c r="ED266" i="1"/>
  <c r="ED279" i="1" s="1"/>
  <c r="ED293" i="1" s="1"/>
  <c r="EC266" i="1"/>
  <c r="EC279" i="1" s="1"/>
  <c r="EC293" i="1" s="1"/>
  <c r="EB266" i="1"/>
  <c r="EB279" i="1" s="1"/>
  <c r="EB293" i="1" s="1"/>
  <c r="EA266" i="1"/>
  <c r="DZ266" i="1"/>
  <c r="DY266" i="1"/>
  <c r="DY279" i="1" s="1"/>
  <c r="DY293" i="1" s="1"/>
  <c r="DX266" i="1"/>
  <c r="DX279" i="1" s="1"/>
  <c r="DX293" i="1" s="1"/>
  <c r="DW266" i="1"/>
  <c r="DV266" i="1"/>
  <c r="DV279" i="1" s="1"/>
  <c r="DV293" i="1" s="1"/>
  <c r="DU266" i="1"/>
  <c r="DU279" i="1" s="1"/>
  <c r="DU293" i="1" s="1"/>
  <c r="DT266" i="1"/>
  <c r="DT279" i="1" s="1"/>
  <c r="DT293" i="1" s="1"/>
  <c r="DS266" i="1"/>
  <c r="DR266" i="1"/>
  <c r="DQ266" i="1"/>
  <c r="DQ279" i="1" s="1"/>
  <c r="DQ293" i="1" s="1"/>
  <c r="DP266" i="1"/>
  <c r="DO266" i="1"/>
  <c r="DN266" i="1"/>
  <c r="DN279" i="1" s="1"/>
  <c r="DN293" i="1" s="1"/>
  <c r="DM266" i="1"/>
  <c r="DM279" i="1" s="1"/>
  <c r="DM293" i="1" s="1"/>
  <c r="DL266" i="1"/>
  <c r="DL279" i="1" s="1"/>
  <c r="DL293" i="1" s="1"/>
  <c r="DK266" i="1"/>
  <c r="DJ266" i="1"/>
  <c r="DJ279" i="1" s="1"/>
  <c r="DJ293" i="1" s="1"/>
  <c r="DI266" i="1"/>
  <c r="DI279" i="1" s="1"/>
  <c r="DI293" i="1" s="1"/>
  <c r="DH266" i="1"/>
  <c r="DH279" i="1" s="1"/>
  <c r="DH293" i="1" s="1"/>
  <c r="DG266" i="1"/>
  <c r="DF266" i="1"/>
  <c r="DF279" i="1" s="1"/>
  <c r="DF293" i="1" s="1"/>
  <c r="DE266" i="1"/>
  <c r="DE279" i="1" s="1"/>
  <c r="DE293" i="1" s="1"/>
  <c r="DD266" i="1"/>
  <c r="DD279" i="1" s="1"/>
  <c r="DD293" i="1" s="1"/>
  <c r="DC266" i="1"/>
  <c r="DB266" i="1"/>
  <c r="DB279" i="1" s="1"/>
  <c r="DB293" i="1" s="1"/>
  <c r="DA266" i="1"/>
  <c r="DA279" i="1" s="1"/>
  <c r="DA293" i="1" s="1"/>
  <c r="CZ266" i="1"/>
  <c r="CZ279" i="1" s="1"/>
  <c r="CZ293" i="1" s="1"/>
  <c r="CY266" i="1"/>
  <c r="CX266" i="1"/>
  <c r="CX279" i="1" s="1"/>
  <c r="CX293" i="1" s="1"/>
  <c r="CW266" i="1"/>
  <c r="CW279" i="1" s="1"/>
  <c r="CW293" i="1" s="1"/>
  <c r="CV266" i="1"/>
  <c r="CV279" i="1" s="1"/>
  <c r="CV293" i="1" s="1"/>
  <c r="CU266" i="1"/>
  <c r="CT266" i="1"/>
  <c r="CS266" i="1"/>
  <c r="CS279" i="1" s="1"/>
  <c r="CS293" i="1" s="1"/>
  <c r="CR266" i="1"/>
  <c r="CR279" i="1" s="1"/>
  <c r="CR293" i="1" s="1"/>
  <c r="CQ266" i="1"/>
  <c r="CP266" i="1"/>
  <c r="CP279" i="1" s="1"/>
  <c r="CP293" i="1" s="1"/>
  <c r="CO266" i="1"/>
  <c r="CO279" i="1" s="1"/>
  <c r="CO293" i="1" s="1"/>
  <c r="CN266" i="1"/>
  <c r="CN279" i="1" s="1"/>
  <c r="CN293" i="1" s="1"/>
  <c r="CM266" i="1"/>
  <c r="CL266" i="1"/>
  <c r="CK266" i="1"/>
  <c r="CK279" i="1" s="1"/>
  <c r="CK293" i="1" s="1"/>
  <c r="CJ266" i="1"/>
  <c r="CI266" i="1"/>
  <c r="CH266" i="1"/>
  <c r="CH279" i="1" s="1"/>
  <c r="CH293" i="1" s="1"/>
  <c r="CG266" i="1"/>
  <c r="CG279" i="1" s="1"/>
  <c r="CG293" i="1" s="1"/>
  <c r="CF266" i="1"/>
  <c r="CF279" i="1" s="1"/>
  <c r="CE266" i="1"/>
  <c r="CD266" i="1"/>
  <c r="CD279" i="1" s="1"/>
  <c r="CD293" i="1" s="1"/>
  <c r="CC266" i="1"/>
  <c r="CC279" i="1" s="1"/>
  <c r="CC293" i="1" s="1"/>
  <c r="CB266" i="1"/>
  <c r="CB279" i="1" s="1"/>
  <c r="CB293" i="1" s="1"/>
  <c r="CA266" i="1"/>
  <c r="BZ266" i="1"/>
  <c r="BZ279" i="1" s="1"/>
  <c r="BZ293" i="1" s="1"/>
  <c r="BY266" i="1"/>
  <c r="BY279" i="1" s="1"/>
  <c r="BY293" i="1" s="1"/>
  <c r="BX266" i="1"/>
  <c r="BX279" i="1" s="1"/>
  <c r="BX293" i="1" s="1"/>
  <c r="BW266" i="1"/>
  <c r="BV266" i="1"/>
  <c r="BV279" i="1" s="1"/>
  <c r="BV293" i="1" s="1"/>
  <c r="BU266" i="1"/>
  <c r="BU279" i="1" s="1"/>
  <c r="BU293" i="1" s="1"/>
  <c r="BT266" i="1"/>
  <c r="BT279" i="1" s="1"/>
  <c r="BT293" i="1" s="1"/>
  <c r="BS266" i="1"/>
  <c r="BR266" i="1"/>
  <c r="BR279" i="1" s="1"/>
  <c r="BR293" i="1" s="1"/>
  <c r="BQ266" i="1"/>
  <c r="BQ279" i="1" s="1"/>
  <c r="BP266" i="1"/>
  <c r="BP279" i="1" s="1"/>
  <c r="BP293" i="1" s="1"/>
  <c r="BO266" i="1"/>
  <c r="BN266" i="1"/>
  <c r="BM266" i="1"/>
  <c r="BM279" i="1" s="1"/>
  <c r="BM293" i="1" s="1"/>
  <c r="BL266" i="1"/>
  <c r="BL279" i="1" s="1"/>
  <c r="BL293" i="1" s="1"/>
  <c r="BK266" i="1"/>
  <c r="BJ266" i="1"/>
  <c r="BJ279" i="1" s="1"/>
  <c r="BJ293" i="1" s="1"/>
  <c r="BI266" i="1"/>
  <c r="BI279" i="1" s="1"/>
  <c r="BI293" i="1" s="1"/>
  <c r="BH266" i="1"/>
  <c r="BH279" i="1" s="1"/>
  <c r="BH293" i="1" s="1"/>
  <c r="BG266" i="1"/>
  <c r="BF266" i="1"/>
  <c r="BE266" i="1"/>
  <c r="BE279" i="1" s="1"/>
  <c r="BE293" i="1" s="1"/>
  <c r="BD266" i="1"/>
  <c r="BC266" i="1"/>
  <c r="BB266" i="1"/>
  <c r="BB279" i="1" s="1"/>
  <c r="BB293" i="1" s="1"/>
  <c r="BA266" i="1"/>
  <c r="BA279" i="1" s="1"/>
  <c r="BA293" i="1" s="1"/>
  <c r="AZ266" i="1"/>
  <c r="AZ279" i="1" s="1"/>
  <c r="AZ293" i="1" s="1"/>
  <c r="AY266" i="1"/>
  <c r="AX266" i="1"/>
  <c r="AX279" i="1" s="1"/>
  <c r="AX293" i="1" s="1"/>
  <c r="AW266" i="1"/>
  <c r="AW279" i="1" s="1"/>
  <c r="AW293" i="1" s="1"/>
  <c r="AV266" i="1"/>
  <c r="AV279" i="1" s="1"/>
  <c r="AV293" i="1" s="1"/>
  <c r="AU266" i="1"/>
  <c r="AT266" i="1"/>
  <c r="AT279" i="1" s="1"/>
  <c r="AT293" i="1" s="1"/>
  <c r="AS266" i="1"/>
  <c r="AS279" i="1" s="1"/>
  <c r="AS293" i="1" s="1"/>
  <c r="AR266" i="1"/>
  <c r="AR279" i="1" s="1"/>
  <c r="AR293" i="1" s="1"/>
  <c r="AQ266" i="1"/>
  <c r="AP266" i="1"/>
  <c r="AP279" i="1" s="1"/>
  <c r="AP293" i="1" s="1"/>
  <c r="AO266" i="1"/>
  <c r="AO279" i="1" s="1"/>
  <c r="AO293" i="1" s="1"/>
  <c r="AN266" i="1"/>
  <c r="AN279" i="1" s="1"/>
  <c r="AM266" i="1"/>
  <c r="AL266" i="1"/>
  <c r="AL279" i="1" s="1"/>
  <c r="AL293" i="1" s="1"/>
  <c r="AK266" i="1"/>
  <c r="AK279" i="1" s="1"/>
  <c r="AK293" i="1" s="1"/>
  <c r="AJ266" i="1"/>
  <c r="AJ279" i="1" s="1"/>
  <c r="AJ293" i="1" s="1"/>
  <c r="AI266" i="1"/>
  <c r="AH266" i="1"/>
  <c r="AG266" i="1"/>
  <c r="AG279" i="1" s="1"/>
  <c r="AG293" i="1" s="1"/>
  <c r="AF266" i="1"/>
  <c r="AF279" i="1" s="1"/>
  <c r="AE266" i="1"/>
  <c r="AD266" i="1"/>
  <c r="AD279" i="1" s="1"/>
  <c r="AD293" i="1" s="1"/>
  <c r="AC266" i="1"/>
  <c r="AC279" i="1" s="1"/>
  <c r="AC293" i="1" s="1"/>
  <c r="AB266" i="1"/>
  <c r="AB279" i="1" s="1"/>
  <c r="AB293" i="1" s="1"/>
  <c r="AA266" i="1"/>
  <c r="Z266" i="1"/>
  <c r="Y266" i="1"/>
  <c r="Y279" i="1" s="1"/>
  <c r="Y293" i="1" s="1"/>
  <c r="X266" i="1"/>
  <c r="W266" i="1"/>
  <c r="V266" i="1"/>
  <c r="V279" i="1" s="1"/>
  <c r="V293" i="1" s="1"/>
  <c r="U266" i="1"/>
  <c r="U279" i="1" s="1"/>
  <c r="U293" i="1" s="1"/>
  <c r="T266" i="1"/>
  <c r="T279" i="1" s="1"/>
  <c r="T293" i="1" s="1"/>
  <c r="S266" i="1"/>
  <c r="R266" i="1"/>
  <c r="R279" i="1" s="1"/>
  <c r="R293" i="1" s="1"/>
  <c r="Q266" i="1"/>
  <c r="Q279" i="1" s="1"/>
  <c r="Q293" i="1" s="1"/>
  <c r="P266" i="1"/>
  <c r="P279" i="1" s="1"/>
  <c r="P293" i="1" s="1"/>
  <c r="O266" i="1"/>
  <c r="N266" i="1"/>
  <c r="N279" i="1" s="1"/>
  <c r="N293" i="1" s="1"/>
  <c r="M266" i="1"/>
  <c r="M279" i="1" s="1"/>
  <c r="M293" i="1" s="1"/>
  <c r="L266" i="1"/>
  <c r="L279" i="1" s="1"/>
  <c r="L293" i="1" s="1"/>
  <c r="K266" i="1"/>
  <c r="J266" i="1"/>
  <c r="J279" i="1" s="1"/>
  <c r="J293" i="1" s="1"/>
  <c r="I266" i="1"/>
  <c r="I279" i="1" s="1"/>
  <c r="I293" i="1" s="1"/>
  <c r="H266" i="1"/>
  <c r="H279" i="1" s="1"/>
  <c r="H293" i="1" s="1"/>
  <c r="G266" i="1"/>
  <c r="F266" i="1"/>
  <c r="F279" i="1" s="1"/>
  <c r="F293" i="1" s="1"/>
  <c r="E266" i="1"/>
  <c r="E279" i="1" s="1"/>
  <c r="E293" i="1" s="1"/>
  <c r="D266" i="1"/>
  <c r="D279" i="1" s="1"/>
  <c r="D293" i="1" s="1"/>
  <c r="C266" i="1"/>
  <c r="GC264" i="1"/>
  <c r="FX238" i="1"/>
  <c r="FW238" i="1"/>
  <c r="FV238" i="1"/>
  <c r="FU238" i="1"/>
  <c r="FT238" i="1"/>
  <c r="FS238" i="1"/>
  <c r="FR238" i="1"/>
  <c r="FQ238" i="1"/>
  <c r="FP238" i="1"/>
  <c r="FO238" i="1"/>
  <c r="FN238" i="1"/>
  <c r="FM238" i="1"/>
  <c r="FL238" i="1"/>
  <c r="FK238" i="1"/>
  <c r="FJ238" i="1"/>
  <c r="FI238" i="1"/>
  <c r="FH238" i="1"/>
  <c r="FG238" i="1"/>
  <c r="FF238" i="1"/>
  <c r="FE238" i="1"/>
  <c r="FD238" i="1"/>
  <c r="FC238" i="1"/>
  <c r="FB238" i="1"/>
  <c r="FA238" i="1"/>
  <c r="EZ238" i="1"/>
  <c r="EY238" i="1"/>
  <c r="EX238" i="1"/>
  <c r="EW238" i="1"/>
  <c r="EV238" i="1"/>
  <c r="EU238" i="1"/>
  <c r="ET238" i="1"/>
  <c r="ES238" i="1"/>
  <c r="ER238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FZ220" i="1"/>
  <c r="FZ210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FE170" i="1"/>
  <c r="AU170" i="1"/>
  <c r="O170" i="1"/>
  <c r="FV164" i="1"/>
  <c r="FU164" i="1"/>
  <c r="FN164" i="1"/>
  <c r="FM164" i="1"/>
  <c r="FK164" i="1"/>
  <c r="FE164" i="1"/>
  <c r="EW164" i="1"/>
  <c r="EU164" i="1"/>
  <c r="EU166" i="1" s="1"/>
  <c r="EU202" i="1" s="1"/>
  <c r="EP164" i="1"/>
  <c r="EO164" i="1"/>
  <c r="EM164" i="1"/>
  <c r="EG164" i="1"/>
  <c r="EE164" i="1"/>
  <c r="DZ164" i="1"/>
  <c r="DY164" i="1"/>
  <c r="DW164" i="1"/>
  <c r="DS164" i="1"/>
  <c r="DO164" i="1"/>
  <c r="DJ164" i="1"/>
  <c r="DI164" i="1"/>
  <c r="DG164" i="1"/>
  <c r="DB164" i="1"/>
  <c r="CS164" i="1"/>
  <c r="CQ164" i="1"/>
  <c r="CM164" i="1"/>
  <c r="CK164" i="1"/>
  <c r="CA164" i="1"/>
  <c r="BV164" i="1"/>
  <c r="BS164" i="1"/>
  <c r="BK164" i="1"/>
  <c r="BG164" i="1"/>
  <c r="BF164" i="1"/>
  <c r="BC164" i="1"/>
  <c r="AU164" i="1"/>
  <c r="AP164" i="1"/>
  <c r="AM164" i="1"/>
  <c r="AE164" i="1"/>
  <c r="Z164" i="1"/>
  <c r="W164" i="1"/>
  <c r="O164" i="1"/>
  <c r="J164" i="1"/>
  <c r="G164" i="1"/>
  <c r="FY163" i="1"/>
  <c r="FX163" i="1"/>
  <c r="FW163" i="1"/>
  <c r="FW164" i="1" s="1"/>
  <c r="FV163" i="1"/>
  <c r="FU163" i="1"/>
  <c r="FT163" i="1"/>
  <c r="FT164" i="1" s="1"/>
  <c r="FS163" i="1"/>
  <c r="FS164" i="1" s="1"/>
  <c r="FR163" i="1"/>
  <c r="FQ163" i="1"/>
  <c r="FP163" i="1"/>
  <c r="FO163" i="1"/>
  <c r="FO164" i="1" s="1"/>
  <c r="FN163" i="1"/>
  <c r="FM163" i="1"/>
  <c r="FL163" i="1"/>
  <c r="FL164" i="1" s="1"/>
  <c r="FK163" i="1"/>
  <c r="FJ163" i="1"/>
  <c r="FI163" i="1"/>
  <c r="FH163" i="1"/>
  <c r="FG163" i="1"/>
  <c r="FG164" i="1" s="1"/>
  <c r="FF163" i="1"/>
  <c r="FE163" i="1"/>
  <c r="FD163" i="1"/>
  <c r="FD164" i="1" s="1"/>
  <c r="FC163" i="1"/>
  <c r="FC164" i="1" s="1"/>
  <c r="FB163" i="1"/>
  <c r="FA163" i="1"/>
  <c r="EZ163" i="1"/>
  <c r="EY163" i="1"/>
  <c r="EY164" i="1" s="1"/>
  <c r="EX163" i="1"/>
  <c r="EW163" i="1"/>
  <c r="EV163" i="1"/>
  <c r="EV164" i="1" s="1"/>
  <c r="EU163" i="1"/>
  <c r="ET163" i="1"/>
  <c r="ES163" i="1"/>
  <c r="ER163" i="1"/>
  <c r="EQ163" i="1"/>
  <c r="EQ164" i="1" s="1"/>
  <c r="EP163" i="1"/>
  <c r="EO163" i="1"/>
  <c r="EN163" i="1"/>
  <c r="EN164" i="1" s="1"/>
  <c r="EM163" i="1"/>
  <c r="EL163" i="1"/>
  <c r="EK163" i="1"/>
  <c r="EJ163" i="1"/>
  <c r="EI163" i="1"/>
  <c r="EI164" i="1" s="1"/>
  <c r="EH163" i="1"/>
  <c r="EG163" i="1"/>
  <c r="EF163" i="1"/>
  <c r="EF164" i="1" s="1"/>
  <c r="EE163" i="1"/>
  <c r="ED163" i="1"/>
  <c r="EC163" i="1"/>
  <c r="EB163" i="1"/>
  <c r="EA163" i="1"/>
  <c r="EA164" i="1" s="1"/>
  <c r="DZ163" i="1"/>
  <c r="DY163" i="1"/>
  <c r="DX163" i="1"/>
  <c r="DX164" i="1" s="1"/>
  <c r="DW163" i="1"/>
  <c r="DV163" i="1"/>
  <c r="DU163" i="1"/>
  <c r="DT163" i="1"/>
  <c r="DS163" i="1"/>
  <c r="DR163" i="1"/>
  <c r="DQ163" i="1"/>
  <c r="DQ164" i="1" s="1"/>
  <c r="DP163" i="1"/>
  <c r="DP164" i="1" s="1"/>
  <c r="DO163" i="1"/>
  <c r="DN163" i="1"/>
  <c r="DM163" i="1"/>
  <c r="DL163" i="1"/>
  <c r="DK163" i="1"/>
  <c r="DK164" i="1" s="1"/>
  <c r="DJ163" i="1"/>
  <c r="DI163" i="1"/>
  <c r="DH163" i="1"/>
  <c r="DH164" i="1" s="1"/>
  <c r="DG163" i="1"/>
  <c r="DF163" i="1"/>
  <c r="DE163" i="1"/>
  <c r="DD163" i="1"/>
  <c r="DC163" i="1"/>
  <c r="DC164" i="1" s="1"/>
  <c r="DB163" i="1"/>
  <c r="DA163" i="1"/>
  <c r="DA164" i="1" s="1"/>
  <c r="CZ163" i="1"/>
  <c r="CZ164" i="1" s="1"/>
  <c r="CY163" i="1"/>
  <c r="CY164" i="1" s="1"/>
  <c r="CX163" i="1"/>
  <c r="CW163" i="1"/>
  <c r="CV163" i="1"/>
  <c r="CU163" i="1"/>
  <c r="CU164" i="1" s="1"/>
  <c r="CT163" i="1"/>
  <c r="CS163" i="1"/>
  <c r="CR163" i="1"/>
  <c r="CR164" i="1" s="1"/>
  <c r="CQ163" i="1"/>
  <c r="CP163" i="1"/>
  <c r="CO163" i="1"/>
  <c r="CN163" i="1"/>
  <c r="CM163" i="1"/>
  <c r="CL163" i="1"/>
  <c r="CK163" i="1"/>
  <c r="CJ163" i="1"/>
  <c r="CJ164" i="1" s="1"/>
  <c r="CI163" i="1"/>
  <c r="CI164" i="1" s="1"/>
  <c r="CH163" i="1"/>
  <c r="CG163" i="1"/>
  <c r="CF163" i="1"/>
  <c r="CE163" i="1"/>
  <c r="CE164" i="1" s="1"/>
  <c r="CD163" i="1"/>
  <c r="CC163" i="1"/>
  <c r="CC164" i="1" s="1"/>
  <c r="CB163" i="1"/>
  <c r="CB164" i="1" s="1"/>
  <c r="CA163" i="1"/>
  <c r="BZ163" i="1"/>
  <c r="BY163" i="1"/>
  <c r="BX163" i="1"/>
  <c r="BW163" i="1"/>
  <c r="BW164" i="1" s="1"/>
  <c r="BV163" i="1"/>
  <c r="BU163" i="1"/>
  <c r="BU164" i="1" s="1"/>
  <c r="BT163" i="1"/>
  <c r="BT164" i="1" s="1"/>
  <c r="BS163" i="1"/>
  <c r="BR163" i="1"/>
  <c r="BQ163" i="1"/>
  <c r="BP163" i="1"/>
  <c r="BO163" i="1"/>
  <c r="BO164" i="1" s="1"/>
  <c r="BN163" i="1"/>
  <c r="BM163" i="1"/>
  <c r="BM164" i="1" s="1"/>
  <c r="BL163" i="1"/>
  <c r="BL164" i="1" s="1"/>
  <c r="BK163" i="1"/>
  <c r="BJ163" i="1"/>
  <c r="BI163" i="1"/>
  <c r="BH163" i="1"/>
  <c r="BG163" i="1"/>
  <c r="BF163" i="1"/>
  <c r="BE163" i="1"/>
  <c r="BE164" i="1" s="1"/>
  <c r="BD163" i="1"/>
  <c r="BD164" i="1" s="1"/>
  <c r="BC163" i="1"/>
  <c r="BB163" i="1"/>
  <c r="BA163" i="1"/>
  <c r="AZ163" i="1"/>
  <c r="AY163" i="1"/>
  <c r="AY164" i="1" s="1"/>
  <c r="AX163" i="1"/>
  <c r="AW163" i="1"/>
  <c r="AW164" i="1" s="1"/>
  <c r="AV163" i="1"/>
  <c r="AV164" i="1" s="1"/>
  <c r="AU163" i="1"/>
  <c r="AT163" i="1"/>
  <c r="AS163" i="1"/>
  <c r="AR163" i="1"/>
  <c r="AQ163" i="1"/>
  <c r="AQ164" i="1" s="1"/>
  <c r="AP163" i="1"/>
  <c r="AO163" i="1"/>
  <c r="AO164" i="1" s="1"/>
  <c r="AN163" i="1"/>
  <c r="AN164" i="1" s="1"/>
  <c r="AM163" i="1"/>
  <c r="AL163" i="1"/>
  <c r="AK163" i="1"/>
  <c r="AJ163" i="1"/>
  <c r="AI163" i="1"/>
  <c r="AI164" i="1" s="1"/>
  <c r="AH163" i="1"/>
  <c r="AG163" i="1"/>
  <c r="AG164" i="1" s="1"/>
  <c r="AF163" i="1"/>
  <c r="AF164" i="1" s="1"/>
  <c r="AE163" i="1"/>
  <c r="AD163" i="1"/>
  <c r="AC163" i="1"/>
  <c r="AB163" i="1"/>
  <c r="AA163" i="1"/>
  <c r="AA164" i="1" s="1"/>
  <c r="Z163" i="1"/>
  <c r="Y163" i="1"/>
  <c r="Y164" i="1" s="1"/>
  <c r="X163" i="1"/>
  <c r="X164" i="1" s="1"/>
  <c r="W163" i="1"/>
  <c r="V163" i="1"/>
  <c r="U163" i="1"/>
  <c r="T163" i="1"/>
  <c r="S163" i="1"/>
  <c r="S164" i="1" s="1"/>
  <c r="R163" i="1"/>
  <c r="Q163" i="1"/>
  <c r="Q164" i="1" s="1"/>
  <c r="P163" i="1"/>
  <c r="P164" i="1" s="1"/>
  <c r="O163" i="1"/>
  <c r="N163" i="1"/>
  <c r="M163" i="1"/>
  <c r="L163" i="1"/>
  <c r="K163" i="1"/>
  <c r="K164" i="1" s="1"/>
  <c r="J163" i="1"/>
  <c r="I163" i="1"/>
  <c r="I164" i="1" s="1"/>
  <c r="H163" i="1"/>
  <c r="H164" i="1" s="1"/>
  <c r="G163" i="1"/>
  <c r="F163" i="1"/>
  <c r="E163" i="1"/>
  <c r="D163" i="1"/>
  <c r="C163" i="1"/>
  <c r="FY162" i="1"/>
  <c r="FQ161" i="1"/>
  <c r="FN161" i="1"/>
  <c r="FN166" i="1" s="1"/>
  <c r="FN202" i="1" s="1"/>
  <c r="FF161" i="1"/>
  <c r="FE161" i="1"/>
  <c r="FE166" i="1" s="1"/>
  <c r="FE202" i="1" s="1"/>
  <c r="FA161" i="1"/>
  <c r="EX161" i="1"/>
  <c r="EX166" i="1" s="1"/>
  <c r="EX202" i="1" s="1"/>
  <c r="ES161" i="1"/>
  <c r="EP161" i="1"/>
  <c r="EK161" i="1"/>
  <c r="EC161" i="1"/>
  <c r="EA161" i="1"/>
  <c r="DZ161" i="1"/>
  <c r="DR161" i="1"/>
  <c r="DO161" i="1"/>
  <c r="DO166" i="1" s="1"/>
  <c r="DO202" i="1" s="1"/>
  <c r="DK161" i="1"/>
  <c r="DE161" i="1"/>
  <c r="DC161" i="1"/>
  <c r="DB161" i="1"/>
  <c r="CT161" i="1"/>
  <c r="CS161" i="1"/>
  <c r="CS166" i="1" s="1"/>
  <c r="CS202" i="1" s="1"/>
  <c r="CQ161" i="1"/>
  <c r="CQ166" i="1" s="1"/>
  <c r="CQ202" i="1" s="1"/>
  <c r="CO161" i="1"/>
  <c r="CL161" i="1"/>
  <c r="CG161" i="1"/>
  <c r="CD161" i="1"/>
  <c r="BY161" i="1"/>
  <c r="BS161" i="1"/>
  <c r="BS166" i="1" s="1"/>
  <c r="BS202" i="1" s="1"/>
  <c r="BQ161" i="1"/>
  <c r="BF161" i="1"/>
  <c r="AY161" i="1"/>
  <c r="AY166" i="1" s="1"/>
  <c r="AY202" i="1" s="1"/>
  <c r="AS161" i="1"/>
  <c r="AQ161" i="1"/>
  <c r="AP161" i="1"/>
  <c r="AP166" i="1" s="1"/>
  <c r="AP202" i="1" s="1"/>
  <c r="AH161" i="1"/>
  <c r="AC161" i="1"/>
  <c r="Z161" i="1"/>
  <c r="Z166" i="1" s="1"/>
  <c r="Z202" i="1" s="1"/>
  <c r="U161" i="1"/>
  <c r="R161" i="1"/>
  <c r="M161" i="1"/>
  <c r="E161" i="1"/>
  <c r="C161" i="1"/>
  <c r="FZ160" i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F164" i="1" s="1"/>
  <c r="FE160" i="1"/>
  <c r="FD160" i="1"/>
  <c r="FC160" i="1"/>
  <c r="FB160" i="1"/>
  <c r="FA160" i="1"/>
  <c r="EZ160" i="1"/>
  <c r="EY160" i="1"/>
  <c r="EX160" i="1"/>
  <c r="EX164" i="1" s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T164" i="1" s="1"/>
  <c r="CS160" i="1"/>
  <c r="CR160" i="1"/>
  <c r="CQ160" i="1"/>
  <c r="CP160" i="1"/>
  <c r="CO160" i="1"/>
  <c r="CN160" i="1"/>
  <c r="CM160" i="1"/>
  <c r="CL160" i="1"/>
  <c r="CL164" i="1" s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N161" i="1" s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FX159" i="1"/>
  <c r="FW159" i="1"/>
  <c r="FW161" i="1" s="1"/>
  <c r="FW166" i="1" s="1"/>
  <c r="FW202" i="1" s="1"/>
  <c r="FV159" i="1"/>
  <c r="FU159" i="1"/>
  <c r="FU161" i="1" s="1"/>
  <c r="FU166" i="1" s="1"/>
  <c r="FU202" i="1" s="1"/>
  <c r="FT159" i="1"/>
  <c r="FS159" i="1"/>
  <c r="FS161" i="1" s="1"/>
  <c r="FS166" i="1" s="1"/>
  <c r="FS202" i="1" s="1"/>
  <c r="FR159" i="1"/>
  <c r="FQ159" i="1"/>
  <c r="FP159" i="1"/>
  <c r="FO159" i="1"/>
  <c r="FO161" i="1" s="1"/>
  <c r="FO166" i="1" s="1"/>
  <c r="FO202" i="1" s="1"/>
  <c r="FN159" i="1"/>
  <c r="FM159" i="1"/>
  <c r="FM161" i="1" s="1"/>
  <c r="FM166" i="1" s="1"/>
  <c r="FM202" i="1" s="1"/>
  <c r="FL159" i="1"/>
  <c r="FK159" i="1"/>
  <c r="FK161" i="1" s="1"/>
  <c r="FK166" i="1" s="1"/>
  <c r="FK202" i="1" s="1"/>
  <c r="FJ159" i="1"/>
  <c r="FI159" i="1"/>
  <c r="FH159" i="1"/>
  <c r="FG159" i="1"/>
  <c r="FG161" i="1" s="1"/>
  <c r="FF159" i="1"/>
  <c r="FE159" i="1"/>
  <c r="FD159" i="1"/>
  <c r="FC159" i="1"/>
  <c r="FC161" i="1" s="1"/>
  <c r="FC166" i="1" s="1"/>
  <c r="FC202" i="1" s="1"/>
  <c r="FB159" i="1"/>
  <c r="FA159" i="1"/>
  <c r="EZ159" i="1"/>
  <c r="EY159" i="1"/>
  <c r="EY161" i="1" s="1"/>
  <c r="EX159" i="1"/>
  <c r="EW159" i="1"/>
  <c r="EW161" i="1" s="1"/>
  <c r="EW166" i="1" s="1"/>
  <c r="EW202" i="1" s="1"/>
  <c r="EV159" i="1"/>
  <c r="EU159" i="1"/>
  <c r="EU161" i="1" s="1"/>
  <c r="ET159" i="1"/>
  <c r="ES159" i="1"/>
  <c r="ER159" i="1"/>
  <c r="EQ159" i="1"/>
  <c r="EQ161" i="1" s="1"/>
  <c r="EQ166" i="1" s="1"/>
  <c r="EQ202" i="1" s="1"/>
  <c r="EP159" i="1"/>
  <c r="EO159" i="1"/>
  <c r="EO161" i="1" s="1"/>
  <c r="EO166" i="1" s="1"/>
  <c r="EO202" i="1" s="1"/>
  <c r="EN159" i="1"/>
  <c r="EM159" i="1"/>
  <c r="EM161" i="1" s="1"/>
  <c r="EM166" i="1" s="1"/>
  <c r="EM202" i="1" s="1"/>
  <c r="EL159" i="1"/>
  <c r="EK159" i="1"/>
  <c r="EJ159" i="1"/>
  <c r="EI159" i="1"/>
  <c r="EI161" i="1" s="1"/>
  <c r="EH159" i="1"/>
  <c r="EG159" i="1"/>
  <c r="EG161" i="1" s="1"/>
  <c r="EG166" i="1" s="1"/>
  <c r="EG202" i="1" s="1"/>
  <c r="EF159" i="1"/>
  <c r="EE159" i="1"/>
  <c r="EE161" i="1" s="1"/>
  <c r="EE166" i="1" s="1"/>
  <c r="EE202" i="1" s="1"/>
  <c r="ED159" i="1"/>
  <c r="EC159" i="1"/>
  <c r="EB159" i="1"/>
  <c r="EA159" i="1"/>
  <c r="DZ159" i="1"/>
  <c r="DY159" i="1"/>
  <c r="DY161" i="1" s="1"/>
  <c r="DY166" i="1" s="1"/>
  <c r="DY202" i="1" s="1"/>
  <c r="DX159" i="1"/>
  <c r="DW159" i="1"/>
  <c r="DW161" i="1" s="1"/>
  <c r="DW166" i="1" s="1"/>
  <c r="DW202" i="1" s="1"/>
  <c r="DV159" i="1"/>
  <c r="DU159" i="1"/>
  <c r="DT159" i="1"/>
  <c r="DS159" i="1"/>
  <c r="DS161" i="1" s="1"/>
  <c r="DR159" i="1"/>
  <c r="DQ159" i="1"/>
  <c r="DQ161" i="1" s="1"/>
  <c r="DQ166" i="1" s="1"/>
  <c r="DQ202" i="1" s="1"/>
  <c r="DP159" i="1"/>
  <c r="DO159" i="1"/>
  <c r="DN159" i="1"/>
  <c r="DM159" i="1"/>
  <c r="DL159" i="1"/>
  <c r="DK159" i="1"/>
  <c r="DJ159" i="1"/>
  <c r="DI159" i="1"/>
  <c r="DI161" i="1" s="1"/>
  <c r="DI166" i="1" s="1"/>
  <c r="DI202" i="1" s="1"/>
  <c r="DH159" i="1"/>
  <c r="DG159" i="1"/>
  <c r="DG161" i="1" s="1"/>
  <c r="DG166" i="1" s="1"/>
  <c r="DG202" i="1" s="1"/>
  <c r="DF159" i="1"/>
  <c r="DE159" i="1"/>
  <c r="DD159" i="1"/>
  <c r="DC159" i="1"/>
  <c r="DB159" i="1"/>
  <c r="DA159" i="1"/>
  <c r="DA161" i="1" s="1"/>
  <c r="DA166" i="1" s="1"/>
  <c r="DA202" i="1" s="1"/>
  <c r="CZ159" i="1"/>
  <c r="CY159" i="1"/>
  <c r="CY161" i="1" s="1"/>
  <c r="CY166" i="1" s="1"/>
  <c r="CY202" i="1" s="1"/>
  <c r="CX159" i="1"/>
  <c r="CW159" i="1"/>
  <c r="CV159" i="1"/>
  <c r="CU159" i="1"/>
  <c r="CU161" i="1" s="1"/>
  <c r="CT159" i="1"/>
  <c r="CS159" i="1"/>
  <c r="CR159" i="1"/>
  <c r="CQ159" i="1"/>
  <c r="CP159" i="1"/>
  <c r="CO159" i="1"/>
  <c r="CN159" i="1"/>
  <c r="CM159" i="1"/>
  <c r="CM161" i="1" s="1"/>
  <c r="CL159" i="1"/>
  <c r="CK159" i="1"/>
  <c r="CK161" i="1" s="1"/>
  <c r="CK166" i="1" s="1"/>
  <c r="CK202" i="1" s="1"/>
  <c r="CJ159" i="1"/>
  <c r="CI159" i="1"/>
  <c r="CI161" i="1" s="1"/>
  <c r="CI166" i="1" s="1"/>
  <c r="CI202" i="1" s="1"/>
  <c r="CH159" i="1"/>
  <c r="CG159" i="1"/>
  <c r="CF159" i="1"/>
  <c r="CE159" i="1"/>
  <c r="CE161" i="1" s="1"/>
  <c r="CE166" i="1" s="1"/>
  <c r="CE202" i="1" s="1"/>
  <c r="CD159" i="1"/>
  <c r="CC159" i="1"/>
  <c r="CC161" i="1" s="1"/>
  <c r="CC166" i="1" s="1"/>
  <c r="CC202" i="1" s="1"/>
  <c r="CB159" i="1"/>
  <c r="CA159" i="1"/>
  <c r="CA161" i="1" s="1"/>
  <c r="CA166" i="1" s="1"/>
  <c r="CA202" i="1" s="1"/>
  <c r="BZ159" i="1"/>
  <c r="BY159" i="1"/>
  <c r="BX159" i="1"/>
  <c r="BW159" i="1"/>
  <c r="BW161" i="1" s="1"/>
  <c r="BV159" i="1"/>
  <c r="BU159" i="1"/>
  <c r="BU161" i="1" s="1"/>
  <c r="BU166" i="1" s="1"/>
  <c r="BU202" i="1" s="1"/>
  <c r="BT159" i="1"/>
  <c r="BS159" i="1"/>
  <c r="BR159" i="1"/>
  <c r="BQ159" i="1"/>
  <c r="BP159" i="1"/>
  <c r="BO159" i="1"/>
  <c r="BO161" i="1" s="1"/>
  <c r="BO166" i="1" s="1"/>
  <c r="BO202" i="1" s="1"/>
  <c r="BN159" i="1"/>
  <c r="BM159" i="1"/>
  <c r="BM161" i="1" s="1"/>
  <c r="BM166" i="1" s="1"/>
  <c r="BM202" i="1" s="1"/>
  <c r="BL159" i="1"/>
  <c r="BK159" i="1"/>
  <c r="BK161" i="1" s="1"/>
  <c r="BK166" i="1" s="1"/>
  <c r="BK202" i="1" s="1"/>
  <c r="BJ159" i="1"/>
  <c r="BI159" i="1"/>
  <c r="BH159" i="1"/>
  <c r="BG159" i="1"/>
  <c r="BG161" i="1" s="1"/>
  <c r="BF159" i="1"/>
  <c r="BE159" i="1"/>
  <c r="BE161" i="1" s="1"/>
  <c r="BE166" i="1" s="1"/>
  <c r="BE202" i="1" s="1"/>
  <c r="BD159" i="1"/>
  <c r="BC159" i="1"/>
  <c r="BC161" i="1" s="1"/>
  <c r="BC166" i="1" s="1"/>
  <c r="BC202" i="1" s="1"/>
  <c r="BB159" i="1"/>
  <c r="BA159" i="1"/>
  <c r="AZ159" i="1"/>
  <c r="AY159" i="1"/>
  <c r="AX159" i="1"/>
  <c r="AW159" i="1"/>
  <c r="AW161" i="1" s="1"/>
  <c r="AW166" i="1" s="1"/>
  <c r="AW202" i="1" s="1"/>
  <c r="AV159" i="1"/>
  <c r="AU159" i="1"/>
  <c r="AU161" i="1" s="1"/>
  <c r="AU166" i="1" s="1"/>
  <c r="AU202" i="1" s="1"/>
  <c r="AT159" i="1"/>
  <c r="AS159" i="1"/>
  <c r="AR159" i="1"/>
  <c r="AQ159" i="1"/>
  <c r="AP159" i="1"/>
  <c r="AO159" i="1"/>
  <c r="AO161" i="1" s="1"/>
  <c r="AO166" i="1" s="1"/>
  <c r="AO202" i="1" s="1"/>
  <c r="AN159" i="1"/>
  <c r="AM159" i="1"/>
  <c r="AM161" i="1" s="1"/>
  <c r="AM166" i="1" s="1"/>
  <c r="AM202" i="1" s="1"/>
  <c r="AL159" i="1"/>
  <c r="AK159" i="1"/>
  <c r="AJ159" i="1"/>
  <c r="AI159" i="1"/>
  <c r="AI161" i="1" s="1"/>
  <c r="AH159" i="1"/>
  <c r="AG159" i="1"/>
  <c r="AG161" i="1" s="1"/>
  <c r="AG166" i="1" s="1"/>
  <c r="AG202" i="1" s="1"/>
  <c r="AF159" i="1"/>
  <c r="AE159" i="1"/>
  <c r="AE161" i="1" s="1"/>
  <c r="AE166" i="1" s="1"/>
  <c r="AE202" i="1" s="1"/>
  <c r="AD159" i="1"/>
  <c r="AC159" i="1"/>
  <c r="AB159" i="1"/>
  <c r="AA159" i="1"/>
  <c r="AA161" i="1" s="1"/>
  <c r="Z159" i="1"/>
  <c r="Y159" i="1"/>
  <c r="Y161" i="1" s="1"/>
  <c r="Y166" i="1" s="1"/>
  <c r="Y202" i="1" s="1"/>
  <c r="X159" i="1"/>
  <c r="W159" i="1"/>
  <c r="W161" i="1" s="1"/>
  <c r="W166" i="1" s="1"/>
  <c r="W202" i="1" s="1"/>
  <c r="V159" i="1"/>
  <c r="U159" i="1"/>
  <c r="T159" i="1"/>
  <c r="S159" i="1"/>
  <c r="S161" i="1" s="1"/>
  <c r="S166" i="1" s="1"/>
  <c r="S202" i="1" s="1"/>
  <c r="R159" i="1"/>
  <c r="Q159" i="1"/>
  <c r="Q161" i="1" s="1"/>
  <c r="Q166" i="1" s="1"/>
  <c r="Q202" i="1" s="1"/>
  <c r="P159" i="1"/>
  <c r="O159" i="1"/>
  <c r="O161" i="1" s="1"/>
  <c r="O166" i="1" s="1"/>
  <c r="O202" i="1" s="1"/>
  <c r="N159" i="1"/>
  <c r="M159" i="1"/>
  <c r="L159" i="1"/>
  <c r="K159" i="1"/>
  <c r="K161" i="1" s="1"/>
  <c r="J159" i="1"/>
  <c r="I159" i="1"/>
  <c r="I161" i="1" s="1"/>
  <c r="I166" i="1" s="1"/>
  <c r="I202" i="1" s="1"/>
  <c r="H159" i="1"/>
  <c r="G159" i="1"/>
  <c r="G161" i="1" s="1"/>
  <c r="G166" i="1" s="1"/>
  <c r="G202" i="1" s="1"/>
  <c r="F159" i="1"/>
  <c r="E159" i="1"/>
  <c r="D159" i="1"/>
  <c r="C159" i="1"/>
  <c r="FJ137" i="1"/>
  <c r="FH137" i="1"/>
  <c r="FH135" i="1"/>
  <c r="FH139" i="1" s="1"/>
  <c r="FH141" i="1" s="1"/>
  <c r="ER135" i="1"/>
  <c r="CF135" i="1"/>
  <c r="T135" i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FO132" i="1"/>
  <c r="EK132" i="1"/>
  <c r="EJ132" i="1"/>
  <c r="DD132" i="1"/>
  <c r="DC132" i="1"/>
  <c r="CG132" i="1"/>
  <c r="BY132" i="1"/>
  <c r="BW132" i="1"/>
  <c r="AQ132" i="1"/>
  <c r="U132" i="1"/>
  <c r="M132" i="1"/>
  <c r="L132" i="1"/>
  <c r="K132" i="1"/>
  <c r="FS130" i="1"/>
  <c r="FS132" i="1" s="1"/>
  <c r="FD130" i="1"/>
  <c r="FD132" i="1" s="1"/>
  <c r="FC130" i="1"/>
  <c r="FC132" i="1" s="1"/>
  <c r="FB130" i="1"/>
  <c r="FB132" i="1" s="1"/>
  <c r="EM130" i="1"/>
  <c r="EM132" i="1" s="1"/>
  <c r="DX130" i="1"/>
  <c r="DX132" i="1" s="1"/>
  <c r="DW130" i="1"/>
  <c r="DW132" i="1" s="1"/>
  <c r="DV130" i="1"/>
  <c r="DV132" i="1" s="1"/>
  <c r="DG130" i="1"/>
  <c r="DG132" i="1" s="1"/>
  <c r="CZ130" i="1"/>
  <c r="CZ132" i="1" s="1"/>
  <c r="CR130" i="1"/>
  <c r="CR132" i="1" s="1"/>
  <c r="CQ130" i="1"/>
  <c r="CQ132" i="1" s="1"/>
  <c r="CP130" i="1"/>
  <c r="CP132" i="1" s="1"/>
  <c r="CA130" i="1"/>
  <c r="CA132" i="1" s="1"/>
  <c r="BZ130" i="1"/>
  <c r="BZ132" i="1" s="1"/>
  <c r="BK130" i="1"/>
  <c r="BK132" i="1" s="1"/>
  <c r="BJ130" i="1"/>
  <c r="BJ132" i="1" s="1"/>
  <c r="AU130" i="1"/>
  <c r="AU132" i="1" s="1"/>
  <c r="AN130" i="1"/>
  <c r="AN132" i="1" s="1"/>
  <c r="AF130" i="1"/>
  <c r="AF132" i="1" s="1"/>
  <c r="AE130" i="1"/>
  <c r="AE132" i="1" s="1"/>
  <c r="P130" i="1"/>
  <c r="P132" i="1" s="1"/>
  <c r="O130" i="1"/>
  <c r="O132" i="1" s="1"/>
  <c r="H130" i="1"/>
  <c r="H132" i="1" s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FI127" i="1"/>
  <c r="FI130" i="1" s="1"/>
  <c r="FI132" i="1" s="1"/>
  <c r="FF127" i="1"/>
  <c r="EX127" i="1"/>
  <c r="ET127" i="1"/>
  <c r="ET130" i="1" s="1"/>
  <c r="ET132" i="1" s="1"/>
  <c r="ES127" i="1"/>
  <c r="ES130" i="1" s="1"/>
  <c r="ES132" i="1" s="1"/>
  <c r="EC127" i="1"/>
  <c r="EC130" i="1" s="1"/>
  <c r="EC132" i="1" s="1"/>
  <c r="DZ127" i="1"/>
  <c r="DR127" i="1"/>
  <c r="DR130" i="1" s="1"/>
  <c r="DR132" i="1" s="1"/>
  <c r="DN127" i="1"/>
  <c r="DN130" i="1" s="1"/>
  <c r="DN132" i="1" s="1"/>
  <c r="DM127" i="1"/>
  <c r="DM130" i="1" s="1"/>
  <c r="DM132" i="1" s="1"/>
  <c r="CW127" i="1"/>
  <c r="CW130" i="1" s="1"/>
  <c r="CW132" i="1" s="1"/>
  <c r="CT127" i="1"/>
  <c r="CL127" i="1"/>
  <c r="CL130" i="1" s="1"/>
  <c r="CL132" i="1" s="1"/>
  <c r="CH127" i="1"/>
  <c r="CH130" i="1" s="1"/>
  <c r="CH132" i="1" s="1"/>
  <c r="CG127" i="1"/>
  <c r="CG130" i="1" s="1"/>
  <c r="BA127" i="1"/>
  <c r="BA130" i="1" s="1"/>
  <c r="BA132" i="1" s="1"/>
  <c r="AK127" i="1"/>
  <c r="AK130" i="1" s="1"/>
  <c r="AK132" i="1" s="1"/>
  <c r="U127" i="1"/>
  <c r="U130" i="1" s="1"/>
  <c r="FX126" i="1"/>
  <c r="FX127" i="1" s="1"/>
  <c r="FX130" i="1" s="1"/>
  <c r="FX132" i="1" s="1"/>
  <c r="FS126" i="1"/>
  <c r="FS127" i="1" s="1"/>
  <c r="FP126" i="1"/>
  <c r="FP127" i="1" s="1"/>
  <c r="FP130" i="1" s="1"/>
  <c r="FP132" i="1" s="1"/>
  <c r="FL126" i="1"/>
  <c r="FL127" i="1" s="1"/>
  <c r="FL130" i="1" s="1"/>
  <c r="FL132" i="1" s="1"/>
  <c r="FK126" i="1"/>
  <c r="FK127" i="1" s="1"/>
  <c r="FK130" i="1" s="1"/>
  <c r="FK132" i="1" s="1"/>
  <c r="FH126" i="1"/>
  <c r="FH127" i="1" s="1"/>
  <c r="FH130" i="1" s="1"/>
  <c r="FH132" i="1" s="1"/>
  <c r="FH170" i="1" s="1"/>
  <c r="FC126" i="1"/>
  <c r="FC127" i="1" s="1"/>
  <c r="EZ126" i="1"/>
  <c r="EZ127" i="1" s="1"/>
  <c r="EZ130" i="1" s="1"/>
  <c r="EZ132" i="1" s="1"/>
  <c r="EV126" i="1"/>
  <c r="EV127" i="1" s="1"/>
  <c r="EV130" i="1" s="1"/>
  <c r="EV132" i="1" s="1"/>
  <c r="EU126" i="1"/>
  <c r="EU127" i="1" s="1"/>
  <c r="EU130" i="1" s="1"/>
  <c r="EU132" i="1" s="1"/>
  <c r="ER126" i="1"/>
  <c r="ER127" i="1" s="1"/>
  <c r="ER130" i="1" s="1"/>
  <c r="ER132" i="1" s="1"/>
  <c r="EM126" i="1"/>
  <c r="EM127" i="1" s="1"/>
  <c r="EJ126" i="1"/>
  <c r="EJ127" i="1" s="1"/>
  <c r="EJ130" i="1" s="1"/>
  <c r="EE126" i="1"/>
  <c r="EE127" i="1" s="1"/>
  <c r="EE130" i="1" s="1"/>
  <c r="EE132" i="1" s="1"/>
  <c r="EB126" i="1"/>
  <c r="EB127" i="1" s="1"/>
  <c r="EB130" i="1" s="1"/>
  <c r="EB132" i="1" s="1"/>
  <c r="EB170" i="1" s="1"/>
  <c r="DW126" i="1"/>
  <c r="DW127" i="1" s="1"/>
  <c r="DT126" i="1"/>
  <c r="DT127" i="1" s="1"/>
  <c r="DT130" i="1" s="1"/>
  <c r="DT132" i="1" s="1"/>
  <c r="DP126" i="1"/>
  <c r="DP127" i="1" s="1"/>
  <c r="DP130" i="1" s="1"/>
  <c r="DP132" i="1" s="1"/>
  <c r="DO126" i="1"/>
  <c r="DO127" i="1" s="1"/>
  <c r="DO130" i="1" s="1"/>
  <c r="DO132" i="1" s="1"/>
  <c r="DL126" i="1"/>
  <c r="DL127" i="1" s="1"/>
  <c r="DL130" i="1" s="1"/>
  <c r="DL132" i="1" s="1"/>
  <c r="DL170" i="1" s="1"/>
  <c r="DG126" i="1"/>
  <c r="DG127" i="1" s="1"/>
  <c r="DD126" i="1"/>
  <c r="DD127" i="1" s="1"/>
  <c r="DD130" i="1" s="1"/>
  <c r="CZ126" i="1"/>
  <c r="CZ127" i="1" s="1"/>
  <c r="CY126" i="1"/>
  <c r="CY127" i="1" s="1"/>
  <c r="CY130" i="1" s="1"/>
  <c r="CY132" i="1" s="1"/>
  <c r="CV126" i="1"/>
  <c r="CV127" i="1" s="1"/>
  <c r="CV130" i="1" s="1"/>
  <c r="CV132" i="1" s="1"/>
  <c r="CV170" i="1" s="1"/>
  <c r="CQ126" i="1"/>
  <c r="CQ127" i="1" s="1"/>
  <c r="CN126" i="1"/>
  <c r="CN127" i="1" s="1"/>
  <c r="CN130" i="1" s="1"/>
  <c r="CN132" i="1" s="1"/>
  <c r="CJ126" i="1"/>
  <c r="CJ127" i="1" s="1"/>
  <c r="CJ130" i="1" s="1"/>
  <c r="CJ132" i="1" s="1"/>
  <c r="CI126" i="1"/>
  <c r="CI127" i="1" s="1"/>
  <c r="CI130" i="1" s="1"/>
  <c r="CI132" i="1" s="1"/>
  <c r="CI170" i="1" s="1"/>
  <c r="CF126" i="1"/>
  <c r="CF127" i="1" s="1"/>
  <c r="CF130" i="1" s="1"/>
  <c r="CF132" i="1" s="1"/>
  <c r="CF170" i="1" s="1"/>
  <c r="CA126" i="1"/>
  <c r="CA127" i="1" s="1"/>
  <c r="BX126" i="1"/>
  <c r="BX127" i="1" s="1"/>
  <c r="BX130" i="1" s="1"/>
  <c r="BX132" i="1" s="1"/>
  <c r="BT126" i="1"/>
  <c r="BT127" i="1" s="1"/>
  <c r="BT130" i="1" s="1"/>
  <c r="BT132" i="1" s="1"/>
  <c r="BS126" i="1"/>
  <c r="BS127" i="1" s="1"/>
  <c r="BS130" i="1" s="1"/>
  <c r="BS132" i="1" s="1"/>
  <c r="BP126" i="1"/>
  <c r="BP127" i="1" s="1"/>
  <c r="BP130" i="1" s="1"/>
  <c r="BP132" i="1" s="1"/>
  <c r="BK126" i="1"/>
  <c r="BK127" i="1" s="1"/>
  <c r="BH126" i="1"/>
  <c r="BH127" i="1" s="1"/>
  <c r="BH130" i="1" s="1"/>
  <c r="BH132" i="1" s="1"/>
  <c r="BD126" i="1"/>
  <c r="BD127" i="1" s="1"/>
  <c r="BD130" i="1" s="1"/>
  <c r="BD132" i="1" s="1"/>
  <c r="AZ126" i="1"/>
  <c r="AZ127" i="1" s="1"/>
  <c r="AZ130" i="1" s="1"/>
  <c r="AZ132" i="1" s="1"/>
  <c r="AU126" i="1"/>
  <c r="AU127" i="1" s="1"/>
  <c r="AR126" i="1"/>
  <c r="AR127" i="1" s="1"/>
  <c r="AR130" i="1" s="1"/>
  <c r="AR132" i="1" s="1"/>
  <c r="AN126" i="1"/>
  <c r="AN127" i="1" s="1"/>
  <c r="AM126" i="1"/>
  <c r="AM127" i="1" s="1"/>
  <c r="AM130" i="1" s="1"/>
  <c r="AM132" i="1" s="1"/>
  <c r="AJ126" i="1"/>
  <c r="AJ127" i="1" s="1"/>
  <c r="AJ130" i="1" s="1"/>
  <c r="AJ132" i="1" s="1"/>
  <c r="AJ170" i="1" s="1"/>
  <c r="AF126" i="1"/>
  <c r="AF127" i="1" s="1"/>
  <c r="AE126" i="1"/>
  <c r="AE127" i="1" s="1"/>
  <c r="AB126" i="1"/>
  <c r="AB127" i="1" s="1"/>
  <c r="AB130" i="1" s="1"/>
  <c r="AB132" i="1" s="1"/>
  <c r="X126" i="1"/>
  <c r="X127" i="1" s="1"/>
  <c r="X130" i="1" s="1"/>
  <c r="X132" i="1" s="1"/>
  <c r="W126" i="1"/>
  <c r="W127" i="1" s="1"/>
  <c r="W130" i="1" s="1"/>
  <c r="W132" i="1" s="1"/>
  <c r="T126" i="1"/>
  <c r="T127" i="1" s="1"/>
  <c r="T130" i="1" s="1"/>
  <c r="T132" i="1" s="1"/>
  <c r="P126" i="1"/>
  <c r="P127" i="1" s="1"/>
  <c r="O126" i="1"/>
  <c r="O127" i="1" s="1"/>
  <c r="L126" i="1"/>
  <c r="L127" i="1" s="1"/>
  <c r="L130" i="1" s="1"/>
  <c r="H126" i="1"/>
  <c r="H127" i="1" s="1"/>
  <c r="G126" i="1"/>
  <c r="G127" i="1" s="1"/>
  <c r="G130" i="1" s="1"/>
  <c r="G132" i="1" s="1"/>
  <c r="D126" i="1"/>
  <c r="D127" i="1" s="1"/>
  <c r="D130" i="1" s="1"/>
  <c r="D132" i="1" s="1"/>
  <c r="FX125" i="1"/>
  <c r="FW125" i="1"/>
  <c r="FV125" i="1"/>
  <c r="FU125" i="1"/>
  <c r="FU126" i="1" s="1"/>
  <c r="FU127" i="1" s="1"/>
  <c r="FU130" i="1" s="1"/>
  <c r="FU132" i="1" s="1"/>
  <c r="FT125" i="1"/>
  <c r="FT126" i="1" s="1"/>
  <c r="FT127" i="1" s="1"/>
  <c r="FT130" i="1" s="1"/>
  <c r="FT132" i="1" s="1"/>
  <c r="FS125" i="1"/>
  <c r="FR125" i="1"/>
  <c r="FR126" i="1" s="1"/>
  <c r="FR127" i="1" s="1"/>
  <c r="FR130" i="1" s="1"/>
  <c r="FR132" i="1" s="1"/>
  <c r="FQ125" i="1"/>
  <c r="FP125" i="1"/>
  <c r="FO125" i="1"/>
  <c r="FN125" i="1"/>
  <c r="FM125" i="1"/>
  <c r="FM126" i="1" s="1"/>
  <c r="FM127" i="1" s="1"/>
  <c r="FM130" i="1" s="1"/>
  <c r="FM132" i="1" s="1"/>
  <c r="FL125" i="1"/>
  <c r="FK125" i="1"/>
  <c r="FJ125" i="1"/>
  <c r="FJ126" i="1" s="1"/>
  <c r="FJ127" i="1" s="1"/>
  <c r="FJ130" i="1" s="1"/>
  <c r="FJ132" i="1" s="1"/>
  <c r="FI125" i="1"/>
  <c r="FH125" i="1"/>
  <c r="FG125" i="1"/>
  <c r="FF125" i="1"/>
  <c r="FE125" i="1"/>
  <c r="FE126" i="1" s="1"/>
  <c r="FE127" i="1" s="1"/>
  <c r="FE130" i="1" s="1"/>
  <c r="FE132" i="1" s="1"/>
  <c r="FD125" i="1"/>
  <c r="FD126" i="1" s="1"/>
  <c r="FD127" i="1" s="1"/>
  <c r="FC125" i="1"/>
  <c r="FB125" i="1"/>
  <c r="FB126" i="1" s="1"/>
  <c r="FB127" i="1" s="1"/>
  <c r="FA125" i="1"/>
  <c r="EZ125" i="1"/>
  <c r="EY125" i="1"/>
  <c r="EX125" i="1"/>
  <c r="EW125" i="1"/>
  <c r="EW126" i="1" s="1"/>
  <c r="EW127" i="1" s="1"/>
  <c r="EW130" i="1" s="1"/>
  <c r="EW132" i="1" s="1"/>
  <c r="EV125" i="1"/>
  <c r="EU125" i="1"/>
  <c r="ET125" i="1"/>
  <c r="ET126" i="1" s="1"/>
  <c r="ES125" i="1"/>
  <c r="ER125" i="1"/>
  <c r="EQ125" i="1"/>
  <c r="EP125" i="1"/>
  <c r="EO125" i="1"/>
  <c r="EO126" i="1" s="1"/>
  <c r="EO127" i="1" s="1"/>
  <c r="EO130" i="1" s="1"/>
  <c r="EO132" i="1" s="1"/>
  <c r="EN125" i="1"/>
  <c r="EN126" i="1" s="1"/>
  <c r="EN127" i="1" s="1"/>
  <c r="EN130" i="1" s="1"/>
  <c r="EN132" i="1" s="1"/>
  <c r="EM125" i="1"/>
  <c r="EL125" i="1"/>
  <c r="EL126" i="1" s="1"/>
  <c r="EL127" i="1" s="1"/>
  <c r="EL130" i="1" s="1"/>
  <c r="EL132" i="1" s="1"/>
  <c r="EK125" i="1"/>
  <c r="EJ125" i="1"/>
  <c r="EH125" i="1"/>
  <c r="EG125" i="1"/>
  <c r="EG126" i="1" s="1"/>
  <c r="EG127" i="1" s="1"/>
  <c r="EG130" i="1" s="1"/>
  <c r="EG132" i="1" s="1"/>
  <c r="EF125" i="1"/>
  <c r="EF126" i="1" s="1"/>
  <c r="EF127" i="1" s="1"/>
  <c r="EF130" i="1" s="1"/>
  <c r="EF132" i="1" s="1"/>
  <c r="EE125" i="1"/>
  <c r="ED125" i="1"/>
  <c r="ED126" i="1" s="1"/>
  <c r="ED127" i="1" s="1"/>
  <c r="ED130" i="1" s="1"/>
  <c r="ED132" i="1" s="1"/>
  <c r="EC125" i="1"/>
  <c r="EB125" i="1"/>
  <c r="EA125" i="1"/>
  <c r="DZ125" i="1"/>
  <c r="DY125" i="1"/>
  <c r="DY126" i="1" s="1"/>
  <c r="DY127" i="1" s="1"/>
  <c r="DY130" i="1" s="1"/>
  <c r="DY132" i="1" s="1"/>
  <c r="DX125" i="1"/>
  <c r="DX126" i="1" s="1"/>
  <c r="DX127" i="1" s="1"/>
  <c r="DW125" i="1"/>
  <c r="DV125" i="1"/>
  <c r="DV126" i="1" s="1"/>
  <c r="DV127" i="1" s="1"/>
  <c r="DU125" i="1"/>
  <c r="DT125" i="1"/>
  <c r="DS125" i="1"/>
  <c r="DR125" i="1"/>
  <c r="DQ125" i="1"/>
  <c r="DQ126" i="1" s="1"/>
  <c r="DQ127" i="1" s="1"/>
  <c r="DQ130" i="1" s="1"/>
  <c r="DQ132" i="1" s="1"/>
  <c r="DP125" i="1"/>
  <c r="DO125" i="1"/>
  <c r="DN125" i="1"/>
  <c r="DN126" i="1" s="1"/>
  <c r="DM125" i="1"/>
  <c r="DL125" i="1"/>
  <c r="DK125" i="1"/>
  <c r="DJ125" i="1"/>
  <c r="DI125" i="1"/>
  <c r="DI126" i="1" s="1"/>
  <c r="DI127" i="1" s="1"/>
  <c r="DI130" i="1" s="1"/>
  <c r="DI132" i="1" s="1"/>
  <c r="DH125" i="1"/>
  <c r="DH126" i="1" s="1"/>
  <c r="DH127" i="1" s="1"/>
  <c r="DH130" i="1" s="1"/>
  <c r="DH132" i="1" s="1"/>
  <c r="DG125" i="1"/>
  <c r="DF125" i="1"/>
  <c r="DF126" i="1" s="1"/>
  <c r="DF127" i="1" s="1"/>
  <c r="DF130" i="1" s="1"/>
  <c r="DF132" i="1" s="1"/>
  <c r="DE125" i="1"/>
  <c r="DD125" i="1"/>
  <c r="DC125" i="1"/>
  <c r="DB125" i="1"/>
  <c r="DA125" i="1"/>
  <c r="DA126" i="1" s="1"/>
  <c r="DA127" i="1" s="1"/>
  <c r="DA130" i="1" s="1"/>
  <c r="DA132" i="1" s="1"/>
  <c r="CZ125" i="1"/>
  <c r="CY125" i="1"/>
  <c r="CX125" i="1"/>
  <c r="CX126" i="1" s="1"/>
  <c r="CX127" i="1" s="1"/>
  <c r="CX130" i="1" s="1"/>
  <c r="CX132" i="1" s="1"/>
  <c r="CW125" i="1"/>
  <c r="CV125" i="1"/>
  <c r="CU125" i="1"/>
  <c r="CT125" i="1"/>
  <c r="CS125" i="1"/>
  <c r="CS126" i="1" s="1"/>
  <c r="CS127" i="1" s="1"/>
  <c r="CS130" i="1" s="1"/>
  <c r="CS132" i="1" s="1"/>
  <c r="CR125" i="1"/>
  <c r="CR126" i="1" s="1"/>
  <c r="CR127" i="1" s="1"/>
  <c r="CQ125" i="1"/>
  <c r="CP125" i="1"/>
  <c r="CP126" i="1" s="1"/>
  <c r="CP127" i="1" s="1"/>
  <c r="CO125" i="1"/>
  <c r="CM125" i="1"/>
  <c r="CL125" i="1"/>
  <c r="CJ125" i="1"/>
  <c r="CI125" i="1"/>
  <c r="CH125" i="1"/>
  <c r="CH126" i="1" s="1"/>
  <c r="CG125" i="1"/>
  <c r="CF125" i="1"/>
  <c r="CE125" i="1"/>
  <c r="CD125" i="1"/>
  <c r="CC125" i="1"/>
  <c r="CC126" i="1" s="1"/>
  <c r="CC127" i="1" s="1"/>
  <c r="CC130" i="1" s="1"/>
  <c r="CC132" i="1" s="1"/>
  <c r="CB125" i="1"/>
  <c r="CB126" i="1" s="1"/>
  <c r="CB127" i="1" s="1"/>
  <c r="CB130" i="1" s="1"/>
  <c r="CB132" i="1" s="1"/>
  <c r="CA125" i="1"/>
  <c r="BZ125" i="1"/>
  <c r="BZ126" i="1" s="1"/>
  <c r="BZ127" i="1" s="1"/>
  <c r="BY125" i="1"/>
  <c r="BX125" i="1"/>
  <c r="BW125" i="1"/>
  <c r="BV125" i="1"/>
  <c r="BU125" i="1"/>
  <c r="BU126" i="1" s="1"/>
  <c r="BU127" i="1" s="1"/>
  <c r="BU130" i="1" s="1"/>
  <c r="BU132" i="1" s="1"/>
  <c r="BT125" i="1"/>
  <c r="BS125" i="1"/>
  <c r="BR125" i="1"/>
  <c r="BR126" i="1" s="1"/>
  <c r="BR127" i="1" s="1"/>
  <c r="BR130" i="1" s="1"/>
  <c r="BR132" i="1" s="1"/>
  <c r="BP125" i="1"/>
  <c r="BO125" i="1"/>
  <c r="BN125" i="1"/>
  <c r="BM125" i="1"/>
  <c r="BM126" i="1" s="1"/>
  <c r="BM127" i="1" s="1"/>
  <c r="BM130" i="1" s="1"/>
  <c r="BM132" i="1" s="1"/>
  <c r="BL125" i="1"/>
  <c r="BL126" i="1" s="1"/>
  <c r="BL127" i="1" s="1"/>
  <c r="BL130" i="1" s="1"/>
  <c r="BL132" i="1" s="1"/>
  <c r="BK125" i="1"/>
  <c r="BJ125" i="1"/>
  <c r="BJ126" i="1" s="1"/>
  <c r="BJ127" i="1" s="1"/>
  <c r="BI125" i="1"/>
  <c r="BH125" i="1"/>
  <c r="BG125" i="1"/>
  <c r="BF125" i="1"/>
  <c r="BE125" i="1"/>
  <c r="BE126" i="1" s="1"/>
  <c r="BE127" i="1" s="1"/>
  <c r="BE130" i="1" s="1"/>
  <c r="BE132" i="1" s="1"/>
  <c r="BD125" i="1"/>
  <c r="BB125" i="1"/>
  <c r="BB126" i="1" s="1"/>
  <c r="BB127" i="1" s="1"/>
  <c r="BB130" i="1" s="1"/>
  <c r="BB132" i="1" s="1"/>
  <c r="BA125" i="1"/>
  <c r="AZ125" i="1"/>
  <c r="AX125" i="1"/>
  <c r="AW125" i="1"/>
  <c r="AW126" i="1" s="1"/>
  <c r="AW127" i="1" s="1"/>
  <c r="AW130" i="1" s="1"/>
  <c r="AW132" i="1" s="1"/>
  <c r="AV125" i="1"/>
  <c r="AV126" i="1" s="1"/>
  <c r="AV127" i="1" s="1"/>
  <c r="AV130" i="1" s="1"/>
  <c r="AV132" i="1" s="1"/>
  <c r="AU125" i="1"/>
  <c r="AT125" i="1"/>
  <c r="AT126" i="1" s="1"/>
  <c r="AT127" i="1" s="1"/>
  <c r="AT130" i="1" s="1"/>
  <c r="AT132" i="1" s="1"/>
  <c r="AR125" i="1"/>
  <c r="AQ125" i="1"/>
  <c r="AP125" i="1"/>
  <c r="AO125" i="1"/>
  <c r="AO126" i="1" s="1"/>
  <c r="AO127" i="1" s="1"/>
  <c r="AO130" i="1" s="1"/>
  <c r="AO132" i="1" s="1"/>
  <c r="AN125" i="1"/>
  <c r="AM125" i="1"/>
  <c r="AL125" i="1"/>
  <c r="AL126" i="1" s="1"/>
  <c r="AL127" i="1" s="1"/>
  <c r="AL130" i="1" s="1"/>
  <c r="AL132" i="1" s="1"/>
  <c r="AK125" i="1"/>
  <c r="AJ125" i="1"/>
  <c r="AI125" i="1"/>
  <c r="AH125" i="1"/>
  <c r="AG125" i="1"/>
  <c r="AG126" i="1" s="1"/>
  <c r="AG127" i="1" s="1"/>
  <c r="AG130" i="1" s="1"/>
  <c r="AG132" i="1" s="1"/>
  <c r="AF125" i="1"/>
  <c r="AE125" i="1"/>
  <c r="AD125" i="1"/>
  <c r="AD126" i="1" s="1"/>
  <c r="AD127" i="1" s="1"/>
  <c r="AD130" i="1" s="1"/>
  <c r="AD132" i="1" s="1"/>
  <c r="AC125" i="1"/>
  <c r="AB125" i="1"/>
  <c r="AA125" i="1"/>
  <c r="Z125" i="1"/>
  <c r="Y125" i="1"/>
  <c r="Y126" i="1" s="1"/>
  <c r="Y127" i="1" s="1"/>
  <c r="Y130" i="1" s="1"/>
  <c r="Y132" i="1" s="1"/>
  <c r="X125" i="1"/>
  <c r="W125" i="1"/>
  <c r="V125" i="1"/>
  <c r="V126" i="1" s="1"/>
  <c r="V127" i="1" s="1"/>
  <c r="V130" i="1" s="1"/>
  <c r="V132" i="1" s="1"/>
  <c r="U125" i="1"/>
  <c r="T125" i="1"/>
  <c r="S125" i="1"/>
  <c r="R125" i="1"/>
  <c r="Q125" i="1"/>
  <c r="Q126" i="1" s="1"/>
  <c r="Q127" i="1" s="1"/>
  <c r="Q130" i="1" s="1"/>
  <c r="Q132" i="1" s="1"/>
  <c r="P125" i="1"/>
  <c r="O125" i="1"/>
  <c r="N125" i="1"/>
  <c r="N126" i="1" s="1"/>
  <c r="N127" i="1" s="1"/>
  <c r="N130" i="1" s="1"/>
  <c r="N132" i="1" s="1"/>
  <c r="M125" i="1"/>
  <c r="L125" i="1"/>
  <c r="K125" i="1"/>
  <c r="J125" i="1"/>
  <c r="H125" i="1"/>
  <c r="G125" i="1"/>
  <c r="C125" i="1"/>
  <c r="FX124" i="1"/>
  <c r="FW124" i="1"/>
  <c r="FW126" i="1" s="1"/>
  <c r="FW127" i="1" s="1"/>
  <c r="FW130" i="1" s="1"/>
  <c r="FW132" i="1" s="1"/>
  <c r="FV124" i="1"/>
  <c r="FV126" i="1" s="1"/>
  <c r="FV127" i="1" s="1"/>
  <c r="FU124" i="1"/>
  <c r="FT124" i="1"/>
  <c r="FS124" i="1"/>
  <c r="FR124" i="1"/>
  <c r="FQ124" i="1"/>
  <c r="FQ126" i="1" s="1"/>
  <c r="FQ127" i="1" s="1"/>
  <c r="FQ130" i="1" s="1"/>
  <c r="FQ132" i="1" s="1"/>
  <c r="FP124" i="1"/>
  <c r="FO124" i="1"/>
  <c r="FO126" i="1" s="1"/>
  <c r="FO127" i="1" s="1"/>
  <c r="FO130" i="1" s="1"/>
  <c r="FN124" i="1"/>
  <c r="FN126" i="1" s="1"/>
  <c r="FN127" i="1" s="1"/>
  <c r="FM124" i="1"/>
  <c r="FL124" i="1"/>
  <c r="FK124" i="1"/>
  <c r="FJ124" i="1"/>
  <c r="FI124" i="1"/>
  <c r="FI126" i="1" s="1"/>
  <c r="FH124" i="1"/>
  <c r="FG124" i="1"/>
  <c r="FG126" i="1" s="1"/>
  <c r="FG127" i="1" s="1"/>
  <c r="FG130" i="1" s="1"/>
  <c r="FG132" i="1" s="1"/>
  <c r="FF124" i="1"/>
  <c r="FF126" i="1" s="1"/>
  <c r="FE124" i="1"/>
  <c r="FD124" i="1"/>
  <c r="FC124" i="1"/>
  <c r="FB124" i="1"/>
  <c r="FA124" i="1"/>
  <c r="FA126" i="1" s="1"/>
  <c r="FA127" i="1" s="1"/>
  <c r="FA130" i="1" s="1"/>
  <c r="FA132" i="1" s="1"/>
  <c r="EZ124" i="1"/>
  <c r="EY124" i="1"/>
  <c r="EY126" i="1" s="1"/>
  <c r="EY127" i="1" s="1"/>
  <c r="EY130" i="1" s="1"/>
  <c r="EY132" i="1" s="1"/>
  <c r="EX124" i="1"/>
  <c r="EX126" i="1" s="1"/>
  <c r="EW124" i="1"/>
  <c r="EV124" i="1"/>
  <c r="EU124" i="1"/>
  <c r="ET124" i="1"/>
  <c r="ES124" i="1"/>
  <c r="ES126" i="1" s="1"/>
  <c r="ER124" i="1"/>
  <c r="EQ124" i="1"/>
  <c r="EQ126" i="1" s="1"/>
  <c r="EQ127" i="1" s="1"/>
  <c r="EQ130" i="1" s="1"/>
  <c r="EQ132" i="1" s="1"/>
  <c r="EP124" i="1"/>
  <c r="EP126" i="1" s="1"/>
  <c r="EP127" i="1" s="1"/>
  <c r="EO124" i="1"/>
  <c r="EN124" i="1"/>
  <c r="EM124" i="1"/>
  <c r="EL124" i="1"/>
  <c r="EK124" i="1"/>
  <c r="EK126" i="1" s="1"/>
  <c r="EK127" i="1" s="1"/>
  <c r="EK130" i="1" s="1"/>
  <c r="EJ124" i="1"/>
  <c r="EI124" i="1"/>
  <c r="EH124" i="1"/>
  <c r="EH126" i="1" s="1"/>
  <c r="EH127" i="1" s="1"/>
  <c r="EG124" i="1"/>
  <c r="EF124" i="1"/>
  <c r="EE124" i="1"/>
  <c r="ED124" i="1"/>
  <c r="EC124" i="1"/>
  <c r="EC126" i="1" s="1"/>
  <c r="EB124" i="1"/>
  <c r="EA124" i="1"/>
  <c r="EA126" i="1" s="1"/>
  <c r="EA127" i="1" s="1"/>
  <c r="EA130" i="1" s="1"/>
  <c r="EA132" i="1" s="1"/>
  <c r="DZ124" i="1"/>
  <c r="DZ126" i="1" s="1"/>
  <c r="DY124" i="1"/>
  <c r="DX124" i="1"/>
  <c r="DW124" i="1"/>
  <c r="DV124" i="1"/>
  <c r="DU124" i="1"/>
  <c r="DU126" i="1" s="1"/>
  <c r="DU127" i="1" s="1"/>
  <c r="DU130" i="1" s="1"/>
  <c r="DU132" i="1" s="1"/>
  <c r="DT124" i="1"/>
  <c r="DS124" i="1"/>
  <c r="DS126" i="1" s="1"/>
  <c r="DS127" i="1" s="1"/>
  <c r="DS130" i="1" s="1"/>
  <c r="DS132" i="1" s="1"/>
  <c r="DR124" i="1"/>
  <c r="DR126" i="1" s="1"/>
  <c r="DQ124" i="1"/>
  <c r="DP124" i="1"/>
  <c r="DO124" i="1"/>
  <c r="DN124" i="1"/>
  <c r="DM124" i="1"/>
  <c r="DM126" i="1" s="1"/>
  <c r="DL124" i="1"/>
  <c r="DK124" i="1"/>
  <c r="DK126" i="1" s="1"/>
  <c r="DK127" i="1" s="1"/>
  <c r="DK130" i="1" s="1"/>
  <c r="DK132" i="1" s="1"/>
  <c r="DJ124" i="1"/>
  <c r="DJ126" i="1" s="1"/>
  <c r="DJ127" i="1" s="1"/>
  <c r="DI124" i="1"/>
  <c r="DH124" i="1"/>
  <c r="DG124" i="1"/>
  <c r="DF124" i="1"/>
  <c r="DE124" i="1"/>
  <c r="DE126" i="1" s="1"/>
  <c r="DE127" i="1" s="1"/>
  <c r="DE130" i="1" s="1"/>
  <c r="DE132" i="1" s="1"/>
  <c r="DD124" i="1"/>
  <c r="DC124" i="1"/>
  <c r="DC126" i="1" s="1"/>
  <c r="DC127" i="1" s="1"/>
  <c r="DC130" i="1" s="1"/>
  <c r="DB124" i="1"/>
  <c r="DB126" i="1" s="1"/>
  <c r="DB127" i="1" s="1"/>
  <c r="DA124" i="1"/>
  <c r="CZ124" i="1"/>
  <c r="CY124" i="1"/>
  <c r="CX124" i="1"/>
  <c r="CW124" i="1"/>
  <c r="CW126" i="1" s="1"/>
  <c r="CV124" i="1"/>
  <c r="CU124" i="1"/>
  <c r="CU126" i="1" s="1"/>
  <c r="CU127" i="1" s="1"/>
  <c r="CU130" i="1" s="1"/>
  <c r="CU132" i="1" s="1"/>
  <c r="CT124" i="1"/>
  <c r="CT126" i="1" s="1"/>
  <c r="CS124" i="1"/>
  <c r="CR124" i="1"/>
  <c r="CQ124" i="1"/>
  <c r="CP124" i="1"/>
  <c r="CO124" i="1"/>
  <c r="CO126" i="1" s="1"/>
  <c r="CO127" i="1" s="1"/>
  <c r="CO130" i="1" s="1"/>
  <c r="CO132" i="1" s="1"/>
  <c r="CN124" i="1"/>
  <c r="CM124" i="1"/>
  <c r="CM126" i="1" s="1"/>
  <c r="CM127" i="1" s="1"/>
  <c r="CM130" i="1" s="1"/>
  <c r="CM132" i="1" s="1"/>
  <c r="CL124" i="1"/>
  <c r="CL126" i="1" s="1"/>
  <c r="CK124" i="1"/>
  <c r="CJ124" i="1"/>
  <c r="CI124" i="1"/>
  <c r="CH124" i="1"/>
  <c r="CG124" i="1"/>
  <c r="CG126" i="1" s="1"/>
  <c r="CF124" i="1"/>
  <c r="CE124" i="1"/>
  <c r="CE126" i="1" s="1"/>
  <c r="CE127" i="1" s="1"/>
  <c r="CE130" i="1" s="1"/>
  <c r="CE132" i="1" s="1"/>
  <c r="CD124" i="1"/>
  <c r="CD126" i="1" s="1"/>
  <c r="CD127" i="1" s="1"/>
  <c r="CC124" i="1"/>
  <c r="CB124" i="1"/>
  <c r="CA124" i="1"/>
  <c r="BZ124" i="1"/>
  <c r="BY124" i="1"/>
  <c r="BY126" i="1" s="1"/>
  <c r="BY127" i="1" s="1"/>
  <c r="BY130" i="1" s="1"/>
  <c r="BX124" i="1"/>
  <c r="BW124" i="1"/>
  <c r="BW126" i="1" s="1"/>
  <c r="BW127" i="1" s="1"/>
  <c r="BW130" i="1" s="1"/>
  <c r="BV124" i="1"/>
  <c r="BV126" i="1" s="1"/>
  <c r="BV127" i="1" s="1"/>
  <c r="BU124" i="1"/>
  <c r="BT124" i="1"/>
  <c r="BS124" i="1"/>
  <c r="BR124" i="1"/>
  <c r="BQ124" i="1"/>
  <c r="BP124" i="1"/>
  <c r="BO124" i="1"/>
  <c r="BO126" i="1" s="1"/>
  <c r="BO127" i="1" s="1"/>
  <c r="BO130" i="1" s="1"/>
  <c r="BO132" i="1" s="1"/>
  <c r="BN124" i="1"/>
  <c r="BM124" i="1"/>
  <c r="BL124" i="1"/>
  <c r="BK124" i="1"/>
  <c r="BJ124" i="1"/>
  <c r="BI124" i="1"/>
  <c r="BI126" i="1" s="1"/>
  <c r="BI127" i="1" s="1"/>
  <c r="BI130" i="1" s="1"/>
  <c r="BI132" i="1" s="1"/>
  <c r="BH124" i="1"/>
  <c r="BG124" i="1"/>
  <c r="BG126" i="1" s="1"/>
  <c r="BG127" i="1" s="1"/>
  <c r="BG130" i="1" s="1"/>
  <c r="BG132" i="1" s="1"/>
  <c r="BF124" i="1"/>
  <c r="BE124" i="1"/>
  <c r="BD124" i="1"/>
  <c r="BC124" i="1"/>
  <c r="BB124" i="1"/>
  <c r="BA124" i="1"/>
  <c r="BA126" i="1" s="1"/>
  <c r="AZ124" i="1"/>
  <c r="AY124" i="1"/>
  <c r="AX124" i="1"/>
  <c r="AX126" i="1" s="1"/>
  <c r="AX127" i="1" s="1"/>
  <c r="AW124" i="1"/>
  <c r="AV124" i="1"/>
  <c r="AU124" i="1"/>
  <c r="AT124" i="1"/>
  <c r="AS124" i="1"/>
  <c r="AR124" i="1"/>
  <c r="AQ124" i="1"/>
  <c r="AQ126" i="1" s="1"/>
  <c r="AQ127" i="1" s="1"/>
  <c r="AQ130" i="1" s="1"/>
  <c r="AP124" i="1"/>
  <c r="AO124" i="1"/>
  <c r="AN124" i="1"/>
  <c r="AM124" i="1"/>
  <c r="AL124" i="1"/>
  <c r="AK124" i="1"/>
  <c r="AK126" i="1" s="1"/>
  <c r="AJ124" i="1"/>
  <c r="AI124" i="1"/>
  <c r="AI126" i="1" s="1"/>
  <c r="AI127" i="1" s="1"/>
  <c r="AI130" i="1" s="1"/>
  <c r="AI132" i="1" s="1"/>
  <c r="AH124" i="1"/>
  <c r="AG124" i="1"/>
  <c r="AF124" i="1"/>
  <c r="AE124" i="1"/>
  <c r="AD124" i="1"/>
  <c r="AC124" i="1"/>
  <c r="AC126" i="1" s="1"/>
  <c r="AC127" i="1" s="1"/>
  <c r="AC130" i="1" s="1"/>
  <c r="AC132" i="1" s="1"/>
  <c r="AB124" i="1"/>
  <c r="AA124" i="1"/>
  <c r="AA126" i="1" s="1"/>
  <c r="AA127" i="1" s="1"/>
  <c r="AA130" i="1" s="1"/>
  <c r="AA132" i="1" s="1"/>
  <c r="Z124" i="1"/>
  <c r="Y124" i="1"/>
  <c r="X124" i="1"/>
  <c r="W124" i="1"/>
  <c r="V124" i="1"/>
  <c r="U124" i="1"/>
  <c r="U126" i="1" s="1"/>
  <c r="T124" i="1"/>
  <c r="S124" i="1"/>
  <c r="S126" i="1" s="1"/>
  <c r="S127" i="1" s="1"/>
  <c r="S130" i="1" s="1"/>
  <c r="S132" i="1" s="1"/>
  <c r="R124" i="1"/>
  <c r="Q124" i="1"/>
  <c r="P124" i="1"/>
  <c r="O124" i="1"/>
  <c r="N124" i="1"/>
  <c r="M124" i="1"/>
  <c r="M126" i="1" s="1"/>
  <c r="M127" i="1" s="1"/>
  <c r="M130" i="1" s="1"/>
  <c r="L124" i="1"/>
  <c r="K124" i="1"/>
  <c r="K126" i="1" s="1"/>
  <c r="K127" i="1" s="1"/>
  <c r="K130" i="1" s="1"/>
  <c r="J124" i="1"/>
  <c r="I124" i="1"/>
  <c r="H124" i="1"/>
  <c r="G124" i="1"/>
  <c r="F124" i="1"/>
  <c r="E124" i="1"/>
  <c r="D124" i="1"/>
  <c r="C124" i="1"/>
  <c r="C126" i="1" s="1"/>
  <c r="C127" i="1" s="1"/>
  <c r="C130" i="1" s="1"/>
  <c r="DO119" i="1"/>
  <c r="BC119" i="1"/>
  <c r="X119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X107" i="1"/>
  <c r="FL98" i="1"/>
  <c r="FK98" i="1"/>
  <c r="EF98" i="1"/>
  <c r="EB98" i="1"/>
  <c r="DZ98" i="1"/>
  <c r="DN98" i="1"/>
  <c r="DJ98" i="1"/>
  <c r="CV98" i="1"/>
  <c r="CQ98" i="1"/>
  <c r="CP98" i="1"/>
  <c r="CD98" i="1"/>
  <c r="BN98" i="1"/>
  <c r="BK98" i="1"/>
  <c r="BF98" i="1"/>
  <c r="BD98" i="1"/>
  <c r="AL98" i="1"/>
  <c r="V98" i="1"/>
  <c r="T98" i="1"/>
  <c r="H98" i="1"/>
  <c r="EU96" i="1"/>
  <c r="DO96" i="1"/>
  <c r="CI96" i="1"/>
  <c r="BC96" i="1"/>
  <c r="W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Y195" i="1" s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G195" i="1" s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FZ95" i="1" s="1"/>
  <c r="D95" i="1"/>
  <c r="C95" i="1"/>
  <c r="FX94" i="1"/>
  <c r="FW94" i="1"/>
  <c r="FV94" i="1"/>
  <c r="FV195" i="1" s="1"/>
  <c r="FU94" i="1"/>
  <c r="FT94" i="1"/>
  <c r="FS94" i="1"/>
  <c r="FR94" i="1"/>
  <c r="FQ94" i="1"/>
  <c r="FP94" i="1"/>
  <c r="FO94" i="1"/>
  <c r="FN94" i="1"/>
  <c r="FN195" i="1" s="1"/>
  <c r="FM94" i="1"/>
  <c r="FL94" i="1"/>
  <c r="FK94" i="1"/>
  <c r="FJ94" i="1"/>
  <c r="FI94" i="1"/>
  <c r="FH94" i="1"/>
  <c r="FG94" i="1"/>
  <c r="FF94" i="1"/>
  <c r="FF195" i="1" s="1"/>
  <c r="FE94" i="1"/>
  <c r="FD94" i="1"/>
  <c r="FC94" i="1"/>
  <c r="FB94" i="1"/>
  <c r="FA94" i="1"/>
  <c r="EZ94" i="1"/>
  <c r="EY94" i="1"/>
  <c r="EX94" i="1"/>
  <c r="EX195" i="1" s="1"/>
  <c r="EW94" i="1"/>
  <c r="EV94" i="1"/>
  <c r="EU94" i="1"/>
  <c r="ET94" i="1"/>
  <c r="ES94" i="1"/>
  <c r="ER94" i="1"/>
  <c r="EQ94" i="1"/>
  <c r="EP94" i="1"/>
  <c r="EP195" i="1" s="1"/>
  <c r="EO94" i="1"/>
  <c r="EN94" i="1"/>
  <c r="EM94" i="1"/>
  <c r="EL94" i="1"/>
  <c r="EK94" i="1"/>
  <c r="EJ94" i="1"/>
  <c r="EI94" i="1"/>
  <c r="EH94" i="1"/>
  <c r="EH195" i="1" s="1"/>
  <c r="EG94" i="1"/>
  <c r="EF94" i="1"/>
  <c r="EE94" i="1"/>
  <c r="ED94" i="1"/>
  <c r="EC94" i="1"/>
  <c r="EB94" i="1"/>
  <c r="EA94" i="1"/>
  <c r="DZ94" i="1"/>
  <c r="DZ195" i="1" s="1"/>
  <c r="DY94" i="1"/>
  <c r="DX94" i="1"/>
  <c r="DW94" i="1"/>
  <c r="DV94" i="1"/>
  <c r="DU94" i="1"/>
  <c r="DT94" i="1"/>
  <c r="DS94" i="1"/>
  <c r="DR94" i="1"/>
  <c r="DR195" i="1" s="1"/>
  <c r="DQ94" i="1"/>
  <c r="DP94" i="1"/>
  <c r="DO94" i="1"/>
  <c r="DN94" i="1"/>
  <c r="DM94" i="1"/>
  <c r="DL94" i="1"/>
  <c r="DK94" i="1"/>
  <c r="DJ94" i="1"/>
  <c r="DJ195" i="1" s="1"/>
  <c r="DI94" i="1"/>
  <c r="DH94" i="1"/>
  <c r="DG94" i="1"/>
  <c r="DF94" i="1"/>
  <c r="DE94" i="1"/>
  <c r="DD94" i="1"/>
  <c r="DC94" i="1"/>
  <c r="DB94" i="1"/>
  <c r="DB195" i="1" s="1"/>
  <c r="DA94" i="1"/>
  <c r="CZ94" i="1"/>
  <c r="CY94" i="1"/>
  <c r="CX94" i="1"/>
  <c r="CW94" i="1"/>
  <c r="CV94" i="1"/>
  <c r="CU94" i="1"/>
  <c r="CT94" i="1"/>
  <c r="CT195" i="1" s="1"/>
  <c r="CS94" i="1"/>
  <c r="CR94" i="1"/>
  <c r="CQ94" i="1"/>
  <c r="CP94" i="1"/>
  <c r="CO94" i="1"/>
  <c r="CN94" i="1"/>
  <c r="CM94" i="1"/>
  <c r="CL94" i="1"/>
  <c r="CL195" i="1" s="1"/>
  <c r="CK94" i="1"/>
  <c r="CJ94" i="1"/>
  <c r="CI94" i="1"/>
  <c r="CH94" i="1"/>
  <c r="CG94" i="1"/>
  <c r="CF94" i="1"/>
  <c r="CE94" i="1"/>
  <c r="CD94" i="1"/>
  <c r="CD195" i="1" s="1"/>
  <c r="CC94" i="1"/>
  <c r="CB94" i="1"/>
  <c r="CA94" i="1"/>
  <c r="BZ94" i="1"/>
  <c r="BY94" i="1"/>
  <c r="BX94" i="1"/>
  <c r="BW94" i="1"/>
  <c r="BV94" i="1"/>
  <c r="BV195" i="1" s="1"/>
  <c r="BU94" i="1"/>
  <c r="BT94" i="1"/>
  <c r="BS94" i="1"/>
  <c r="BR94" i="1"/>
  <c r="BQ94" i="1"/>
  <c r="BP94" i="1"/>
  <c r="BO94" i="1"/>
  <c r="BN94" i="1"/>
  <c r="BN195" i="1" s="1"/>
  <c r="BM94" i="1"/>
  <c r="BL94" i="1"/>
  <c r="BK94" i="1"/>
  <c r="BJ94" i="1"/>
  <c r="BI94" i="1"/>
  <c r="BH94" i="1"/>
  <c r="BG94" i="1"/>
  <c r="BF94" i="1"/>
  <c r="BF195" i="1" s="1"/>
  <c r="BE94" i="1"/>
  <c r="BD94" i="1"/>
  <c r="BC94" i="1"/>
  <c r="BB94" i="1"/>
  <c r="BA94" i="1"/>
  <c r="AZ94" i="1"/>
  <c r="AY94" i="1"/>
  <c r="AX94" i="1"/>
  <c r="AX195" i="1" s="1"/>
  <c r="AW94" i="1"/>
  <c r="AV94" i="1"/>
  <c r="AU94" i="1"/>
  <c r="AT94" i="1"/>
  <c r="AS94" i="1"/>
  <c r="AR94" i="1"/>
  <c r="AQ94" i="1"/>
  <c r="AP94" i="1"/>
  <c r="AP195" i="1" s="1"/>
  <c r="AO94" i="1"/>
  <c r="AN94" i="1"/>
  <c r="AM94" i="1"/>
  <c r="AL94" i="1"/>
  <c r="AK94" i="1"/>
  <c r="AJ94" i="1"/>
  <c r="AI94" i="1"/>
  <c r="AH94" i="1"/>
  <c r="AH195" i="1" s="1"/>
  <c r="AG94" i="1"/>
  <c r="AF94" i="1"/>
  <c r="AE94" i="1"/>
  <c r="AE195" i="1" s="1"/>
  <c r="AD94" i="1"/>
  <c r="AC94" i="1"/>
  <c r="AB94" i="1"/>
  <c r="AA94" i="1"/>
  <c r="Z94" i="1"/>
  <c r="Z195" i="1" s="1"/>
  <c r="Y94" i="1"/>
  <c r="X94" i="1"/>
  <c r="W94" i="1"/>
  <c r="V94" i="1"/>
  <c r="U94" i="1"/>
  <c r="T94" i="1"/>
  <c r="S94" i="1"/>
  <c r="R94" i="1"/>
  <c r="R195" i="1" s="1"/>
  <c r="Q94" i="1"/>
  <c r="P94" i="1"/>
  <c r="O94" i="1"/>
  <c r="N94" i="1"/>
  <c r="M94" i="1"/>
  <c r="L94" i="1"/>
  <c r="K94" i="1"/>
  <c r="K195" i="1" s="1"/>
  <c r="J94" i="1"/>
  <c r="J195" i="1" s="1"/>
  <c r="I94" i="1"/>
  <c r="H94" i="1"/>
  <c r="G94" i="1"/>
  <c r="F94" i="1"/>
  <c r="E94" i="1"/>
  <c r="D94" i="1"/>
  <c r="C94" i="1"/>
  <c r="FX93" i="1"/>
  <c r="FW93" i="1"/>
  <c r="FV93" i="1"/>
  <c r="FV98" i="1" s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J98" i="1" s="1"/>
  <c r="FI93" i="1"/>
  <c r="FH93" i="1"/>
  <c r="FG93" i="1"/>
  <c r="FF93" i="1"/>
  <c r="FF98" i="1" s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T98" i="1" s="1"/>
  <c r="ES93" i="1"/>
  <c r="ER93" i="1"/>
  <c r="ER98" i="1" s="1"/>
  <c r="EQ93" i="1"/>
  <c r="EP93" i="1"/>
  <c r="EP98" i="1" s="1"/>
  <c r="EO93" i="1"/>
  <c r="EN93" i="1"/>
  <c r="EM93" i="1"/>
  <c r="EL93" i="1"/>
  <c r="EK93" i="1"/>
  <c r="EJ93" i="1"/>
  <c r="EJ195" i="1" s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R98" i="1" s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T98" i="1" s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X98" i="1" s="1"/>
  <c r="BW93" i="1"/>
  <c r="BV93" i="1"/>
  <c r="BU93" i="1"/>
  <c r="BT93" i="1"/>
  <c r="BS93" i="1"/>
  <c r="BR93" i="1"/>
  <c r="BQ93" i="1"/>
  <c r="BP93" i="1"/>
  <c r="BP195" i="1" s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X98" i="1" s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H98" i="1" s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R98" i="1" s="1"/>
  <c r="Q93" i="1"/>
  <c r="P93" i="1"/>
  <c r="O93" i="1"/>
  <c r="N93" i="1"/>
  <c r="M93" i="1"/>
  <c r="L93" i="1"/>
  <c r="K93" i="1"/>
  <c r="J93" i="1"/>
  <c r="I93" i="1"/>
  <c r="H93" i="1"/>
  <c r="G93" i="1"/>
  <c r="F93" i="1"/>
  <c r="FZ93" i="1" s="1"/>
  <c r="E93" i="1"/>
  <c r="FY93" i="1" s="1"/>
  <c r="D93" i="1"/>
  <c r="D98" i="1" s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X96" i="1" s="1"/>
  <c r="X101" i="1" s="1"/>
  <c r="X103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Y98" i="1" s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EA98" i="1" s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G98" i="1" s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AA98" i="1" s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FY90" i="1" s="1"/>
  <c r="FX89" i="1"/>
  <c r="FW89" i="1"/>
  <c r="FV89" i="1"/>
  <c r="FU89" i="1"/>
  <c r="FT89" i="1"/>
  <c r="FT98" i="1" s="1"/>
  <c r="FS89" i="1"/>
  <c r="FS98" i="1" s="1"/>
  <c r="FR89" i="1"/>
  <c r="FQ89" i="1"/>
  <c r="FQ98" i="1" s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C98" i="1" s="1"/>
  <c r="FB89" i="1"/>
  <c r="FA89" i="1"/>
  <c r="FA98" i="1" s="1"/>
  <c r="EZ89" i="1"/>
  <c r="EY89" i="1"/>
  <c r="EX89" i="1"/>
  <c r="EW89" i="1"/>
  <c r="EV89" i="1"/>
  <c r="EU89" i="1"/>
  <c r="ET89" i="1"/>
  <c r="ES89" i="1"/>
  <c r="ES98" i="1" s="1"/>
  <c r="ER89" i="1"/>
  <c r="EQ89" i="1"/>
  <c r="EP89" i="1"/>
  <c r="EO89" i="1"/>
  <c r="EN89" i="1"/>
  <c r="EM89" i="1"/>
  <c r="EL89" i="1"/>
  <c r="EK89" i="1"/>
  <c r="EK98" i="1" s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W98" i="1" s="1"/>
  <c r="DV89" i="1"/>
  <c r="DU89" i="1"/>
  <c r="DT89" i="1"/>
  <c r="DS89" i="1"/>
  <c r="DR89" i="1"/>
  <c r="DQ89" i="1"/>
  <c r="DP89" i="1"/>
  <c r="DP98" i="1" s="1"/>
  <c r="DO89" i="1"/>
  <c r="DN89" i="1"/>
  <c r="DM89" i="1"/>
  <c r="DL89" i="1"/>
  <c r="DK89" i="1"/>
  <c r="DJ89" i="1"/>
  <c r="DI89" i="1"/>
  <c r="DH89" i="1"/>
  <c r="DH98" i="1" s="1"/>
  <c r="DG89" i="1"/>
  <c r="DG98" i="1" s="1"/>
  <c r="DF89" i="1"/>
  <c r="DE89" i="1"/>
  <c r="DD89" i="1"/>
  <c r="DC89" i="1"/>
  <c r="DB89" i="1"/>
  <c r="DA89" i="1"/>
  <c r="CZ89" i="1"/>
  <c r="CZ98" i="1" s="1"/>
  <c r="CY89" i="1"/>
  <c r="CY98" i="1" s="1"/>
  <c r="CX89" i="1"/>
  <c r="CW89" i="1"/>
  <c r="CV89" i="1"/>
  <c r="CU89" i="1"/>
  <c r="CT89" i="1"/>
  <c r="CS89" i="1"/>
  <c r="CR89" i="1"/>
  <c r="CQ89" i="1"/>
  <c r="CP89" i="1"/>
  <c r="CO89" i="1"/>
  <c r="CO98" i="1" s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Y98" i="1" s="1"/>
  <c r="BX89" i="1"/>
  <c r="BW89" i="1"/>
  <c r="BV89" i="1"/>
  <c r="BU89" i="1"/>
  <c r="BT89" i="1"/>
  <c r="BT98" i="1" s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V98" i="1" s="1"/>
  <c r="AU89" i="1"/>
  <c r="AU98" i="1" s="1"/>
  <c r="AT89" i="1"/>
  <c r="AS89" i="1"/>
  <c r="AS98" i="1" s="1"/>
  <c r="AR89" i="1"/>
  <c r="AQ89" i="1"/>
  <c r="AP89" i="1"/>
  <c r="AO89" i="1"/>
  <c r="AN89" i="1"/>
  <c r="AN98" i="1" s="1"/>
  <c r="AM89" i="1"/>
  <c r="AM98" i="1" s="1"/>
  <c r="AL89" i="1"/>
  <c r="AK89" i="1"/>
  <c r="AJ89" i="1"/>
  <c r="AI89" i="1"/>
  <c r="AH89" i="1"/>
  <c r="AG89" i="1"/>
  <c r="AF89" i="1"/>
  <c r="AE89" i="1"/>
  <c r="AE98" i="1" s="1"/>
  <c r="AD89" i="1"/>
  <c r="AC89" i="1"/>
  <c r="AC98" i="1" s="1"/>
  <c r="AB89" i="1"/>
  <c r="AA89" i="1"/>
  <c r="Z89" i="1"/>
  <c r="Y89" i="1"/>
  <c r="X89" i="1"/>
  <c r="W89" i="1"/>
  <c r="V89" i="1"/>
  <c r="U89" i="1"/>
  <c r="U98" i="1" s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X88" i="1"/>
  <c r="FW88" i="1"/>
  <c r="FV88" i="1"/>
  <c r="FU88" i="1"/>
  <c r="FU98" i="1" s="1"/>
  <c r="FT88" i="1"/>
  <c r="FS88" i="1"/>
  <c r="FR88" i="1"/>
  <c r="FQ88" i="1"/>
  <c r="FP88" i="1"/>
  <c r="FO88" i="1"/>
  <c r="FN88" i="1"/>
  <c r="FN98" i="1" s="1"/>
  <c r="FM88" i="1"/>
  <c r="FM98" i="1" s="1"/>
  <c r="FL88" i="1"/>
  <c r="FK88" i="1"/>
  <c r="FJ88" i="1"/>
  <c r="FI88" i="1"/>
  <c r="FH88" i="1"/>
  <c r="FH98" i="1" s="1"/>
  <c r="FG88" i="1"/>
  <c r="FF88" i="1"/>
  <c r="FE88" i="1"/>
  <c r="FE98" i="1" s="1"/>
  <c r="FD88" i="1"/>
  <c r="FD98" i="1" s="1"/>
  <c r="FC88" i="1"/>
  <c r="FB88" i="1"/>
  <c r="FA88" i="1"/>
  <c r="EZ88" i="1"/>
  <c r="EY88" i="1"/>
  <c r="EX88" i="1"/>
  <c r="EX98" i="1" s="1"/>
  <c r="EW88" i="1"/>
  <c r="EW98" i="1" s="1"/>
  <c r="EV88" i="1"/>
  <c r="EV98" i="1" s="1"/>
  <c r="EU88" i="1"/>
  <c r="ET88" i="1"/>
  <c r="ES88" i="1"/>
  <c r="ER88" i="1"/>
  <c r="EQ88" i="1"/>
  <c r="EP88" i="1"/>
  <c r="EO88" i="1"/>
  <c r="EO98" i="1" s="1"/>
  <c r="EN88" i="1"/>
  <c r="EN98" i="1" s="1"/>
  <c r="EM88" i="1"/>
  <c r="EL88" i="1"/>
  <c r="EK88" i="1"/>
  <c r="EJ88" i="1"/>
  <c r="EJ98" i="1" s="1"/>
  <c r="EI88" i="1"/>
  <c r="EH88" i="1"/>
  <c r="EH98" i="1" s="1"/>
  <c r="EG88" i="1"/>
  <c r="EG98" i="1" s="1"/>
  <c r="EF88" i="1"/>
  <c r="EE88" i="1"/>
  <c r="ED88" i="1"/>
  <c r="EC88" i="1"/>
  <c r="EB88" i="1"/>
  <c r="EA88" i="1"/>
  <c r="DZ88" i="1"/>
  <c r="DY88" i="1"/>
  <c r="DY98" i="1" s="1"/>
  <c r="DX88" i="1"/>
  <c r="DX98" i="1" s="1"/>
  <c r="DW88" i="1"/>
  <c r="DV88" i="1"/>
  <c r="DU88" i="1"/>
  <c r="DT88" i="1"/>
  <c r="DS88" i="1"/>
  <c r="DR88" i="1"/>
  <c r="DQ88" i="1"/>
  <c r="DQ98" i="1" s="1"/>
  <c r="DP88" i="1"/>
  <c r="DO88" i="1"/>
  <c r="DN88" i="1"/>
  <c r="DM88" i="1"/>
  <c r="DL88" i="1"/>
  <c r="DK88" i="1"/>
  <c r="DJ88" i="1"/>
  <c r="DI88" i="1"/>
  <c r="DI98" i="1" s="1"/>
  <c r="DH88" i="1"/>
  <c r="DG88" i="1"/>
  <c r="DF88" i="1"/>
  <c r="DE88" i="1"/>
  <c r="DD88" i="1"/>
  <c r="DC88" i="1"/>
  <c r="DB88" i="1"/>
  <c r="DB98" i="1" s="1"/>
  <c r="DA88" i="1"/>
  <c r="DA98" i="1" s="1"/>
  <c r="CZ88" i="1"/>
  <c r="CY88" i="1"/>
  <c r="CX88" i="1"/>
  <c r="CW88" i="1"/>
  <c r="CV88" i="1"/>
  <c r="CU88" i="1"/>
  <c r="CT88" i="1"/>
  <c r="CS88" i="1"/>
  <c r="CS98" i="1" s="1"/>
  <c r="CR88" i="1"/>
  <c r="CR98" i="1" s="1"/>
  <c r="CQ88" i="1"/>
  <c r="CP88" i="1"/>
  <c r="CO88" i="1"/>
  <c r="CN88" i="1"/>
  <c r="CM88" i="1"/>
  <c r="CL88" i="1"/>
  <c r="CL98" i="1" s="1"/>
  <c r="CK88" i="1"/>
  <c r="CK98" i="1" s="1"/>
  <c r="CJ88" i="1"/>
  <c r="CJ98" i="1" s="1"/>
  <c r="CI88" i="1"/>
  <c r="CH88" i="1"/>
  <c r="CG88" i="1"/>
  <c r="CF88" i="1"/>
  <c r="CF98" i="1" s="1"/>
  <c r="CE88" i="1"/>
  <c r="CD88" i="1"/>
  <c r="CC88" i="1"/>
  <c r="CC98" i="1" s="1"/>
  <c r="CB88" i="1"/>
  <c r="CB98" i="1" s="1"/>
  <c r="CA88" i="1"/>
  <c r="BZ88" i="1"/>
  <c r="BY88" i="1"/>
  <c r="BX88" i="1"/>
  <c r="BW88" i="1"/>
  <c r="BW98" i="1" s="1"/>
  <c r="BV88" i="1"/>
  <c r="BV98" i="1" s="1"/>
  <c r="BU88" i="1"/>
  <c r="BU98" i="1" s="1"/>
  <c r="BT88" i="1"/>
  <c r="BS88" i="1"/>
  <c r="BR88" i="1"/>
  <c r="BQ88" i="1"/>
  <c r="BP88" i="1"/>
  <c r="BP98" i="1" s="1"/>
  <c r="BO88" i="1"/>
  <c r="BN88" i="1"/>
  <c r="BM88" i="1"/>
  <c r="BM98" i="1" s="1"/>
  <c r="BL88" i="1"/>
  <c r="BL98" i="1" s="1"/>
  <c r="BK88" i="1"/>
  <c r="BJ88" i="1"/>
  <c r="BI88" i="1"/>
  <c r="BH88" i="1"/>
  <c r="BG88" i="1"/>
  <c r="BF88" i="1"/>
  <c r="BE88" i="1"/>
  <c r="BE98" i="1" s="1"/>
  <c r="BD88" i="1"/>
  <c r="BC88" i="1"/>
  <c r="BB88" i="1"/>
  <c r="BA88" i="1"/>
  <c r="AZ88" i="1"/>
  <c r="AY88" i="1"/>
  <c r="AX88" i="1"/>
  <c r="AW88" i="1"/>
  <c r="AW98" i="1" s="1"/>
  <c r="AV88" i="1"/>
  <c r="AU88" i="1"/>
  <c r="AT88" i="1"/>
  <c r="AS88" i="1"/>
  <c r="AR88" i="1"/>
  <c r="AQ88" i="1"/>
  <c r="AP88" i="1"/>
  <c r="AP98" i="1" s="1"/>
  <c r="AO88" i="1"/>
  <c r="AO98" i="1" s="1"/>
  <c r="AN88" i="1"/>
  <c r="AM88" i="1"/>
  <c r="AL88" i="1"/>
  <c r="AK88" i="1"/>
  <c r="AJ88" i="1"/>
  <c r="AJ98" i="1" s="1"/>
  <c r="AI88" i="1"/>
  <c r="AH88" i="1"/>
  <c r="AG88" i="1"/>
  <c r="AG98" i="1" s="1"/>
  <c r="AF88" i="1"/>
  <c r="AF98" i="1" s="1"/>
  <c r="AE88" i="1"/>
  <c r="AD88" i="1"/>
  <c r="AC88" i="1"/>
  <c r="AB88" i="1"/>
  <c r="AA88" i="1"/>
  <c r="Z88" i="1"/>
  <c r="Z98" i="1" s="1"/>
  <c r="Y88" i="1"/>
  <c r="Y98" i="1" s="1"/>
  <c r="X88" i="1"/>
  <c r="X98" i="1" s="1"/>
  <c r="W88" i="1"/>
  <c r="V88" i="1"/>
  <c r="U88" i="1"/>
  <c r="T88" i="1"/>
  <c r="S88" i="1"/>
  <c r="R88" i="1"/>
  <c r="Q88" i="1"/>
  <c r="Q98" i="1" s="1"/>
  <c r="P88" i="1"/>
  <c r="P98" i="1" s="1"/>
  <c r="O88" i="1"/>
  <c r="N88" i="1"/>
  <c r="M88" i="1"/>
  <c r="L88" i="1"/>
  <c r="L98" i="1" s="1"/>
  <c r="K88" i="1"/>
  <c r="J88" i="1"/>
  <c r="J98" i="1" s="1"/>
  <c r="I88" i="1"/>
  <c r="I98" i="1" s="1"/>
  <c r="H88" i="1"/>
  <c r="G88" i="1"/>
  <c r="F88" i="1"/>
  <c r="E88" i="1"/>
  <c r="D88" i="1"/>
  <c r="C88" i="1"/>
  <c r="C9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X80" i="1"/>
  <c r="FW80" i="1"/>
  <c r="FV80" i="1"/>
  <c r="FU80" i="1"/>
  <c r="FT80" i="1"/>
  <c r="FS80" i="1"/>
  <c r="FR80" i="1"/>
  <c r="FQ80" i="1"/>
  <c r="FQ83" i="1" s="1"/>
  <c r="FQ91" i="1" s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FA83" i="1" s="1"/>
  <c r="FA91" i="1" s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K83" i="1" s="1"/>
  <c r="EK91" i="1" s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E83" i="1" s="1"/>
  <c r="DE91" i="1" s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O83" i="1" s="1"/>
  <c r="CO91" i="1" s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Y83" i="1" s="1"/>
  <c r="BY91" i="1" s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S83" i="1" s="1"/>
  <c r="AS91" i="1" s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C83" i="1" s="1"/>
  <c r="AC91" i="1" s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M83" i="1" s="1"/>
  <c r="M91" i="1" s="1"/>
  <c r="L80" i="1"/>
  <c r="K80" i="1"/>
  <c r="J80" i="1"/>
  <c r="I80" i="1"/>
  <c r="H80" i="1"/>
  <c r="G80" i="1"/>
  <c r="F80" i="1"/>
  <c r="E80" i="1"/>
  <c r="FZ80" i="1" s="1"/>
  <c r="D80" i="1"/>
  <c r="C80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FU78" i="1"/>
  <c r="FU83" i="1" s="1"/>
  <c r="FU91" i="1" s="1"/>
  <c r="EO78" i="1"/>
  <c r="EO83" i="1" s="1"/>
  <c r="EO91" i="1" s="1"/>
  <c r="DI78" i="1"/>
  <c r="DI83" i="1" s="1"/>
  <c r="DI91" i="1" s="1"/>
  <c r="CC78" i="1"/>
  <c r="CC83" i="1" s="1"/>
  <c r="CC91" i="1" s="1"/>
  <c r="AW78" i="1"/>
  <c r="AW83" i="1" s="1"/>
  <c r="AW91" i="1" s="1"/>
  <c r="Q78" i="1"/>
  <c r="Q83" i="1" s="1"/>
  <c r="Q91" i="1" s="1"/>
  <c r="Q96" i="1" s="1"/>
  <c r="FZ74" i="1"/>
  <c r="CG74" i="1"/>
  <c r="FI73" i="1"/>
  <c r="FI306" i="1" s="1"/>
  <c r="FH73" i="1"/>
  <c r="FH306" i="1" s="1"/>
  <c r="FA73" i="1"/>
  <c r="FA306" i="1" s="1"/>
  <c r="ER73" i="1"/>
  <c r="ER306" i="1" s="1"/>
  <c r="EP73" i="1"/>
  <c r="EP306" i="1" s="1"/>
  <c r="ED73" i="1"/>
  <c r="ED306" i="1" s="1"/>
  <c r="DK73" i="1"/>
  <c r="DK306" i="1" s="1"/>
  <c r="CN73" i="1"/>
  <c r="CN306" i="1" s="1"/>
  <c r="CL73" i="1"/>
  <c r="CL306" i="1" s="1"/>
  <c r="CK73" i="1"/>
  <c r="CK306" i="1" s="1"/>
  <c r="CB73" i="1"/>
  <c r="CB306" i="1" s="1"/>
  <c r="BT73" i="1"/>
  <c r="BT306" i="1" s="1"/>
  <c r="BQ73" i="1"/>
  <c r="BQ306" i="1" s="1"/>
  <c r="AG73" i="1"/>
  <c r="AG306" i="1" s="1"/>
  <c r="AF73" i="1"/>
  <c r="AF306" i="1" s="1"/>
  <c r="AE73" i="1"/>
  <c r="AE306" i="1" s="1"/>
  <c r="AD73" i="1"/>
  <c r="AD306" i="1" s="1"/>
  <c r="Q73" i="1"/>
  <c r="Q306" i="1" s="1"/>
  <c r="O73" i="1"/>
  <c r="O306" i="1" s="1"/>
  <c r="N73" i="1"/>
  <c r="L73" i="1"/>
  <c r="L306" i="1" s="1"/>
  <c r="C73" i="1"/>
  <c r="C306" i="1" s="1"/>
  <c r="FZ72" i="1"/>
  <c r="FZ71" i="1"/>
  <c r="FZ66" i="1"/>
  <c r="FZ61" i="1"/>
  <c r="FY56" i="1"/>
  <c r="FX56" i="1"/>
  <c r="FX253" i="1" s="1"/>
  <c r="FX254" i="1" s="1"/>
  <c r="FW56" i="1"/>
  <c r="FW253" i="1" s="1"/>
  <c r="FW254" i="1" s="1"/>
  <c r="FV56" i="1"/>
  <c r="FV253" i="1" s="1"/>
  <c r="FV254" i="1" s="1"/>
  <c r="FU56" i="1"/>
  <c r="FU253" i="1" s="1"/>
  <c r="FU254" i="1" s="1"/>
  <c r="FT56" i="1"/>
  <c r="FT253" i="1" s="1"/>
  <c r="FT254" i="1" s="1"/>
  <c r="FS56" i="1"/>
  <c r="FS253" i="1" s="1"/>
  <c r="FS254" i="1" s="1"/>
  <c r="FR56" i="1"/>
  <c r="FR253" i="1" s="1"/>
  <c r="FR254" i="1" s="1"/>
  <c r="FQ56" i="1"/>
  <c r="FQ253" i="1" s="1"/>
  <c r="FQ254" i="1" s="1"/>
  <c r="FP56" i="1"/>
  <c r="FP253" i="1" s="1"/>
  <c r="FP254" i="1" s="1"/>
  <c r="FO56" i="1"/>
  <c r="FO253" i="1" s="1"/>
  <c r="FO254" i="1" s="1"/>
  <c r="FN56" i="1"/>
  <c r="FN253" i="1" s="1"/>
  <c r="FN254" i="1" s="1"/>
  <c r="FM56" i="1"/>
  <c r="FM253" i="1" s="1"/>
  <c r="FM254" i="1" s="1"/>
  <c r="FL56" i="1"/>
  <c r="FL253" i="1" s="1"/>
  <c r="FL254" i="1" s="1"/>
  <c r="FK56" i="1"/>
  <c r="FK253" i="1" s="1"/>
  <c r="FK254" i="1" s="1"/>
  <c r="FJ56" i="1"/>
  <c r="FJ253" i="1" s="1"/>
  <c r="FJ254" i="1" s="1"/>
  <c r="FI56" i="1"/>
  <c r="FI253" i="1" s="1"/>
  <c r="FI254" i="1" s="1"/>
  <c r="FH56" i="1"/>
  <c r="FH253" i="1" s="1"/>
  <c r="FH254" i="1" s="1"/>
  <c r="FG56" i="1"/>
  <c r="FG253" i="1" s="1"/>
  <c r="FG254" i="1" s="1"/>
  <c r="FF56" i="1"/>
  <c r="FF253" i="1" s="1"/>
  <c r="FF254" i="1" s="1"/>
  <c r="FE56" i="1"/>
  <c r="FE253" i="1" s="1"/>
  <c r="FE254" i="1" s="1"/>
  <c r="FD56" i="1"/>
  <c r="FD253" i="1" s="1"/>
  <c r="FD254" i="1" s="1"/>
  <c r="FC56" i="1"/>
  <c r="FC253" i="1" s="1"/>
  <c r="FC254" i="1" s="1"/>
  <c r="FB56" i="1"/>
  <c r="FB253" i="1" s="1"/>
  <c r="FB254" i="1" s="1"/>
  <c r="FA56" i="1"/>
  <c r="FA253" i="1" s="1"/>
  <c r="FA254" i="1" s="1"/>
  <c r="EZ56" i="1"/>
  <c r="EZ253" i="1" s="1"/>
  <c r="EZ254" i="1" s="1"/>
  <c r="EY56" i="1"/>
  <c r="EY253" i="1" s="1"/>
  <c r="EY254" i="1" s="1"/>
  <c r="EX56" i="1"/>
  <c r="EX253" i="1" s="1"/>
  <c r="EX254" i="1" s="1"/>
  <c r="EW56" i="1"/>
  <c r="EW253" i="1" s="1"/>
  <c r="EW254" i="1" s="1"/>
  <c r="EV56" i="1"/>
  <c r="EV253" i="1" s="1"/>
  <c r="EV254" i="1" s="1"/>
  <c r="EU56" i="1"/>
  <c r="EU253" i="1" s="1"/>
  <c r="EU254" i="1" s="1"/>
  <c r="ET56" i="1"/>
  <c r="ET253" i="1" s="1"/>
  <c r="ET254" i="1" s="1"/>
  <c r="ES56" i="1"/>
  <c r="ES253" i="1" s="1"/>
  <c r="ES254" i="1" s="1"/>
  <c r="ER56" i="1"/>
  <c r="ER253" i="1" s="1"/>
  <c r="ER254" i="1" s="1"/>
  <c r="EQ56" i="1"/>
  <c r="EQ253" i="1" s="1"/>
  <c r="EQ254" i="1" s="1"/>
  <c r="EP56" i="1"/>
  <c r="EP253" i="1" s="1"/>
  <c r="EP254" i="1" s="1"/>
  <c r="EO56" i="1"/>
  <c r="EO253" i="1" s="1"/>
  <c r="EO254" i="1" s="1"/>
  <c r="EN56" i="1"/>
  <c r="EN253" i="1" s="1"/>
  <c r="EN254" i="1" s="1"/>
  <c r="EM56" i="1"/>
  <c r="EM253" i="1" s="1"/>
  <c r="EM254" i="1" s="1"/>
  <c r="EL56" i="1"/>
  <c r="EL253" i="1" s="1"/>
  <c r="EL254" i="1" s="1"/>
  <c r="EK56" i="1"/>
  <c r="EK253" i="1" s="1"/>
  <c r="EK254" i="1" s="1"/>
  <c r="EJ56" i="1"/>
  <c r="EJ253" i="1" s="1"/>
  <c r="EJ254" i="1" s="1"/>
  <c r="EI56" i="1"/>
  <c r="EI253" i="1" s="1"/>
  <c r="EI254" i="1" s="1"/>
  <c r="EH56" i="1"/>
  <c r="EH253" i="1" s="1"/>
  <c r="EH254" i="1" s="1"/>
  <c r="EG56" i="1"/>
  <c r="EG253" i="1" s="1"/>
  <c r="EG254" i="1" s="1"/>
  <c r="EF56" i="1"/>
  <c r="EF253" i="1" s="1"/>
  <c r="EF254" i="1" s="1"/>
  <c r="EE56" i="1"/>
  <c r="EE253" i="1" s="1"/>
  <c r="EE254" i="1" s="1"/>
  <c r="ED56" i="1"/>
  <c r="ED253" i="1" s="1"/>
  <c r="ED254" i="1" s="1"/>
  <c r="EC56" i="1"/>
  <c r="EC253" i="1" s="1"/>
  <c r="EC254" i="1" s="1"/>
  <c r="EB56" i="1"/>
  <c r="EB253" i="1" s="1"/>
  <c r="EB254" i="1" s="1"/>
  <c r="EA56" i="1"/>
  <c r="EA253" i="1" s="1"/>
  <c r="EA254" i="1" s="1"/>
  <c r="DZ56" i="1"/>
  <c r="DZ253" i="1" s="1"/>
  <c r="DZ254" i="1" s="1"/>
  <c r="DY56" i="1"/>
  <c r="DY253" i="1" s="1"/>
  <c r="DY254" i="1" s="1"/>
  <c r="DX56" i="1"/>
  <c r="DX253" i="1" s="1"/>
  <c r="DX254" i="1" s="1"/>
  <c r="DW56" i="1"/>
  <c r="DW253" i="1" s="1"/>
  <c r="DW254" i="1" s="1"/>
  <c r="DV56" i="1"/>
  <c r="DV253" i="1" s="1"/>
  <c r="DV254" i="1" s="1"/>
  <c r="DU56" i="1"/>
  <c r="DU253" i="1" s="1"/>
  <c r="DU254" i="1" s="1"/>
  <c r="DT56" i="1"/>
  <c r="DT253" i="1" s="1"/>
  <c r="DT254" i="1" s="1"/>
  <c r="DS56" i="1"/>
  <c r="DS253" i="1" s="1"/>
  <c r="DS254" i="1" s="1"/>
  <c r="DR56" i="1"/>
  <c r="DR253" i="1" s="1"/>
  <c r="DR254" i="1" s="1"/>
  <c r="DQ56" i="1"/>
  <c r="DQ253" i="1" s="1"/>
  <c r="DQ254" i="1" s="1"/>
  <c r="DP56" i="1"/>
  <c r="DP253" i="1" s="1"/>
  <c r="DP254" i="1" s="1"/>
  <c r="DO56" i="1"/>
  <c r="DO253" i="1" s="1"/>
  <c r="DO254" i="1" s="1"/>
  <c r="DN56" i="1"/>
  <c r="DN253" i="1" s="1"/>
  <c r="DN254" i="1" s="1"/>
  <c r="DM56" i="1"/>
  <c r="DM253" i="1" s="1"/>
  <c r="DM254" i="1" s="1"/>
  <c r="DL56" i="1"/>
  <c r="DL253" i="1" s="1"/>
  <c r="DL254" i="1" s="1"/>
  <c r="DK56" i="1"/>
  <c r="DK253" i="1" s="1"/>
  <c r="DK254" i="1" s="1"/>
  <c r="DJ56" i="1"/>
  <c r="DJ253" i="1" s="1"/>
  <c r="DJ254" i="1" s="1"/>
  <c r="DI56" i="1"/>
  <c r="DI253" i="1" s="1"/>
  <c r="DI254" i="1" s="1"/>
  <c r="DH56" i="1"/>
  <c r="DH253" i="1" s="1"/>
  <c r="DH254" i="1" s="1"/>
  <c r="DG56" i="1"/>
  <c r="DG253" i="1" s="1"/>
  <c r="DG254" i="1" s="1"/>
  <c r="DF56" i="1"/>
  <c r="DF253" i="1" s="1"/>
  <c r="DF254" i="1" s="1"/>
  <c r="DE56" i="1"/>
  <c r="DE253" i="1" s="1"/>
  <c r="DE254" i="1" s="1"/>
  <c r="DD56" i="1"/>
  <c r="DD253" i="1" s="1"/>
  <c r="DD254" i="1" s="1"/>
  <c r="DC56" i="1"/>
  <c r="DC253" i="1" s="1"/>
  <c r="DC254" i="1" s="1"/>
  <c r="DB56" i="1"/>
  <c r="DB253" i="1" s="1"/>
  <c r="DB254" i="1" s="1"/>
  <c r="DA56" i="1"/>
  <c r="DA253" i="1" s="1"/>
  <c r="DA254" i="1" s="1"/>
  <c r="CZ56" i="1"/>
  <c r="CZ253" i="1" s="1"/>
  <c r="CZ254" i="1" s="1"/>
  <c r="CY56" i="1"/>
  <c r="CY253" i="1" s="1"/>
  <c r="CY254" i="1" s="1"/>
  <c r="CX56" i="1"/>
  <c r="CX253" i="1" s="1"/>
  <c r="CX254" i="1" s="1"/>
  <c r="CW56" i="1"/>
  <c r="CW253" i="1" s="1"/>
  <c r="CW254" i="1" s="1"/>
  <c r="CV56" i="1"/>
  <c r="CV253" i="1" s="1"/>
  <c r="CV254" i="1" s="1"/>
  <c r="CU56" i="1"/>
  <c r="CU253" i="1" s="1"/>
  <c r="CU254" i="1" s="1"/>
  <c r="CT56" i="1"/>
  <c r="CT253" i="1" s="1"/>
  <c r="CT254" i="1" s="1"/>
  <c r="CS56" i="1"/>
  <c r="CS253" i="1" s="1"/>
  <c r="CS254" i="1" s="1"/>
  <c r="CR56" i="1"/>
  <c r="CR253" i="1" s="1"/>
  <c r="CR254" i="1" s="1"/>
  <c r="CQ56" i="1"/>
  <c r="CQ253" i="1" s="1"/>
  <c r="CQ254" i="1" s="1"/>
  <c r="CP56" i="1"/>
  <c r="CP253" i="1" s="1"/>
  <c r="CP254" i="1" s="1"/>
  <c r="CO56" i="1"/>
  <c r="CO253" i="1" s="1"/>
  <c r="CO254" i="1" s="1"/>
  <c r="CN56" i="1"/>
  <c r="CN253" i="1" s="1"/>
  <c r="CN254" i="1" s="1"/>
  <c r="CM56" i="1"/>
  <c r="CM253" i="1" s="1"/>
  <c r="CM254" i="1" s="1"/>
  <c r="CL56" i="1"/>
  <c r="CL253" i="1" s="1"/>
  <c r="CL254" i="1" s="1"/>
  <c r="CK56" i="1"/>
  <c r="CK253" i="1" s="1"/>
  <c r="CK254" i="1" s="1"/>
  <c r="CJ56" i="1"/>
  <c r="CJ253" i="1" s="1"/>
  <c r="CJ254" i="1" s="1"/>
  <c r="CI56" i="1"/>
  <c r="CI253" i="1" s="1"/>
  <c r="CI254" i="1" s="1"/>
  <c r="CH56" i="1"/>
  <c r="CH253" i="1" s="1"/>
  <c r="CH254" i="1" s="1"/>
  <c r="CG56" i="1"/>
  <c r="CG253" i="1" s="1"/>
  <c r="CG254" i="1" s="1"/>
  <c r="CF56" i="1"/>
  <c r="CF253" i="1" s="1"/>
  <c r="CF254" i="1" s="1"/>
  <c r="CE56" i="1"/>
  <c r="CE253" i="1" s="1"/>
  <c r="CE254" i="1" s="1"/>
  <c r="CD56" i="1"/>
  <c r="CD253" i="1" s="1"/>
  <c r="CD254" i="1" s="1"/>
  <c r="CC56" i="1"/>
  <c r="CC253" i="1" s="1"/>
  <c r="CC254" i="1" s="1"/>
  <c r="CB56" i="1"/>
  <c r="CB253" i="1" s="1"/>
  <c r="CB254" i="1" s="1"/>
  <c r="CA56" i="1"/>
  <c r="CA253" i="1" s="1"/>
  <c r="CA254" i="1" s="1"/>
  <c r="BZ56" i="1"/>
  <c r="BZ253" i="1" s="1"/>
  <c r="BZ254" i="1" s="1"/>
  <c r="BY56" i="1"/>
  <c r="BY253" i="1" s="1"/>
  <c r="BY254" i="1" s="1"/>
  <c r="BX56" i="1"/>
  <c r="BX253" i="1" s="1"/>
  <c r="BX254" i="1" s="1"/>
  <c r="BW56" i="1"/>
  <c r="BW253" i="1" s="1"/>
  <c r="BW254" i="1" s="1"/>
  <c r="BV56" i="1"/>
  <c r="BV253" i="1" s="1"/>
  <c r="BV254" i="1" s="1"/>
  <c r="BU56" i="1"/>
  <c r="BU253" i="1" s="1"/>
  <c r="BU254" i="1" s="1"/>
  <c r="BT56" i="1"/>
  <c r="BT253" i="1" s="1"/>
  <c r="BT254" i="1" s="1"/>
  <c r="BS56" i="1"/>
  <c r="BS253" i="1" s="1"/>
  <c r="BS254" i="1" s="1"/>
  <c r="BR56" i="1"/>
  <c r="BR253" i="1" s="1"/>
  <c r="BR254" i="1" s="1"/>
  <c r="BQ56" i="1"/>
  <c r="BQ253" i="1" s="1"/>
  <c r="BQ254" i="1" s="1"/>
  <c r="BP56" i="1"/>
  <c r="BP253" i="1" s="1"/>
  <c r="BP254" i="1" s="1"/>
  <c r="BO56" i="1"/>
  <c r="BO253" i="1" s="1"/>
  <c r="BO254" i="1" s="1"/>
  <c r="BN56" i="1"/>
  <c r="BN253" i="1" s="1"/>
  <c r="BN254" i="1" s="1"/>
  <c r="BM56" i="1"/>
  <c r="BM253" i="1" s="1"/>
  <c r="BM254" i="1" s="1"/>
  <c r="BL56" i="1"/>
  <c r="BL253" i="1" s="1"/>
  <c r="BL254" i="1" s="1"/>
  <c r="BK56" i="1"/>
  <c r="BK253" i="1" s="1"/>
  <c r="BK254" i="1" s="1"/>
  <c r="BJ56" i="1"/>
  <c r="BJ253" i="1" s="1"/>
  <c r="BJ254" i="1" s="1"/>
  <c r="BI56" i="1"/>
  <c r="BI253" i="1" s="1"/>
  <c r="BI254" i="1" s="1"/>
  <c r="BH56" i="1"/>
  <c r="BH253" i="1" s="1"/>
  <c r="BH254" i="1" s="1"/>
  <c r="BG56" i="1"/>
  <c r="BG253" i="1" s="1"/>
  <c r="BG254" i="1" s="1"/>
  <c r="BF56" i="1"/>
  <c r="BF253" i="1" s="1"/>
  <c r="BF254" i="1" s="1"/>
  <c r="BE56" i="1"/>
  <c r="BE253" i="1" s="1"/>
  <c r="BE254" i="1" s="1"/>
  <c r="BD56" i="1"/>
  <c r="BD253" i="1" s="1"/>
  <c r="BD254" i="1" s="1"/>
  <c r="BC56" i="1"/>
  <c r="BC253" i="1" s="1"/>
  <c r="BC254" i="1" s="1"/>
  <c r="BB56" i="1"/>
  <c r="BB253" i="1" s="1"/>
  <c r="BB254" i="1" s="1"/>
  <c r="BA56" i="1"/>
  <c r="BA253" i="1" s="1"/>
  <c r="BA254" i="1" s="1"/>
  <c r="AZ56" i="1"/>
  <c r="AZ253" i="1" s="1"/>
  <c r="AZ254" i="1" s="1"/>
  <c r="AY56" i="1"/>
  <c r="AY253" i="1" s="1"/>
  <c r="AY254" i="1" s="1"/>
  <c r="AX56" i="1"/>
  <c r="AX253" i="1" s="1"/>
  <c r="AX254" i="1" s="1"/>
  <c r="AW56" i="1"/>
  <c r="AW253" i="1" s="1"/>
  <c r="AW254" i="1" s="1"/>
  <c r="AV56" i="1"/>
  <c r="AV253" i="1" s="1"/>
  <c r="AV254" i="1" s="1"/>
  <c r="AU56" i="1"/>
  <c r="AU253" i="1" s="1"/>
  <c r="AU254" i="1" s="1"/>
  <c r="AT56" i="1"/>
  <c r="AT253" i="1" s="1"/>
  <c r="AT254" i="1" s="1"/>
  <c r="AS56" i="1"/>
  <c r="AS253" i="1" s="1"/>
  <c r="AS254" i="1" s="1"/>
  <c r="AR56" i="1"/>
  <c r="AR253" i="1" s="1"/>
  <c r="AR254" i="1" s="1"/>
  <c r="AQ56" i="1"/>
  <c r="AQ253" i="1" s="1"/>
  <c r="AQ254" i="1" s="1"/>
  <c r="AP56" i="1"/>
  <c r="AP253" i="1" s="1"/>
  <c r="AP254" i="1" s="1"/>
  <c r="AO56" i="1"/>
  <c r="AO253" i="1" s="1"/>
  <c r="AO254" i="1" s="1"/>
  <c r="AN56" i="1"/>
  <c r="AN253" i="1" s="1"/>
  <c r="AN254" i="1" s="1"/>
  <c r="AM56" i="1"/>
  <c r="AM253" i="1" s="1"/>
  <c r="AM254" i="1" s="1"/>
  <c r="AL56" i="1"/>
  <c r="AL253" i="1" s="1"/>
  <c r="AL254" i="1" s="1"/>
  <c r="AK56" i="1"/>
  <c r="AK253" i="1" s="1"/>
  <c r="AK254" i="1" s="1"/>
  <c r="AJ56" i="1"/>
  <c r="AJ253" i="1" s="1"/>
  <c r="AJ254" i="1" s="1"/>
  <c r="AI56" i="1"/>
  <c r="AI253" i="1" s="1"/>
  <c r="AI254" i="1" s="1"/>
  <c r="AH56" i="1"/>
  <c r="AH253" i="1" s="1"/>
  <c r="AH254" i="1" s="1"/>
  <c r="AG56" i="1"/>
  <c r="AG253" i="1" s="1"/>
  <c r="AG254" i="1" s="1"/>
  <c r="AF56" i="1"/>
  <c r="AF253" i="1" s="1"/>
  <c r="AF254" i="1" s="1"/>
  <c r="AE56" i="1"/>
  <c r="AE253" i="1" s="1"/>
  <c r="AE254" i="1" s="1"/>
  <c r="AD56" i="1"/>
  <c r="AD253" i="1" s="1"/>
  <c r="AD254" i="1" s="1"/>
  <c r="AC56" i="1"/>
  <c r="AC253" i="1" s="1"/>
  <c r="AC254" i="1" s="1"/>
  <c r="AB56" i="1"/>
  <c r="AB253" i="1" s="1"/>
  <c r="AB254" i="1" s="1"/>
  <c r="AA56" i="1"/>
  <c r="AA253" i="1" s="1"/>
  <c r="AA254" i="1" s="1"/>
  <c r="Z56" i="1"/>
  <c r="Z253" i="1" s="1"/>
  <c r="Z254" i="1" s="1"/>
  <c r="Y56" i="1"/>
  <c r="Y253" i="1" s="1"/>
  <c r="Y254" i="1" s="1"/>
  <c r="X56" i="1"/>
  <c r="X253" i="1" s="1"/>
  <c r="X254" i="1" s="1"/>
  <c r="W56" i="1"/>
  <c r="W253" i="1" s="1"/>
  <c r="W254" i="1" s="1"/>
  <c r="V56" i="1"/>
  <c r="V253" i="1" s="1"/>
  <c r="V254" i="1" s="1"/>
  <c r="U56" i="1"/>
  <c r="U253" i="1" s="1"/>
  <c r="U254" i="1" s="1"/>
  <c r="T56" i="1"/>
  <c r="T253" i="1" s="1"/>
  <c r="T254" i="1" s="1"/>
  <c r="S56" i="1"/>
  <c r="S253" i="1" s="1"/>
  <c r="S254" i="1" s="1"/>
  <c r="R56" i="1"/>
  <c r="R253" i="1" s="1"/>
  <c r="R254" i="1" s="1"/>
  <c r="Q56" i="1"/>
  <c r="Q253" i="1" s="1"/>
  <c r="Q254" i="1" s="1"/>
  <c r="P56" i="1"/>
  <c r="P253" i="1" s="1"/>
  <c r="P254" i="1" s="1"/>
  <c r="O56" i="1"/>
  <c r="O253" i="1" s="1"/>
  <c r="O254" i="1" s="1"/>
  <c r="N56" i="1"/>
  <c r="N253" i="1" s="1"/>
  <c r="N254" i="1" s="1"/>
  <c r="M56" i="1"/>
  <c r="M253" i="1" s="1"/>
  <c r="M254" i="1" s="1"/>
  <c r="L56" i="1"/>
  <c r="L253" i="1" s="1"/>
  <c r="L254" i="1" s="1"/>
  <c r="K56" i="1"/>
  <c r="K253" i="1" s="1"/>
  <c r="K254" i="1" s="1"/>
  <c r="J56" i="1"/>
  <c r="J253" i="1" s="1"/>
  <c r="J254" i="1" s="1"/>
  <c r="I56" i="1"/>
  <c r="I253" i="1" s="1"/>
  <c r="I254" i="1" s="1"/>
  <c r="H56" i="1"/>
  <c r="H253" i="1" s="1"/>
  <c r="H254" i="1" s="1"/>
  <c r="G56" i="1"/>
  <c r="G253" i="1" s="1"/>
  <c r="G254" i="1" s="1"/>
  <c r="F56" i="1"/>
  <c r="F253" i="1" s="1"/>
  <c r="F254" i="1" s="1"/>
  <c r="E56" i="1"/>
  <c r="E253" i="1" s="1"/>
  <c r="E254" i="1" s="1"/>
  <c r="D56" i="1"/>
  <c r="D253" i="1" s="1"/>
  <c r="D254" i="1" s="1"/>
  <c r="C56" i="1"/>
  <c r="FZ55" i="1"/>
  <c r="FZ54" i="1"/>
  <c r="FZ53" i="1"/>
  <c r="FZ52" i="1"/>
  <c r="FZ51" i="1"/>
  <c r="FZ50" i="1"/>
  <c r="FZ49" i="1"/>
  <c r="FZ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FZ45" i="1"/>
  <c r="FZ42" i="1"/>
  <c r="FZ40" i="1"/>
  <c r="FZ39" i="1"/>
  <c r="AD37" i="1"/>
  <c r="FZ29" i="1"/>
  <c r="FZ28" i="1"/>
  <c r="FY28" i="1"/>
  <c r="FZ27" i="1"/>
  <c r="FY27" i="1"/>
  <c r="FZ22" i="1" s="1"/>
  <c r="FZ26" i="1"/>
  <c r="FY26" i="1"/>
  <c r="FZ25" i="1"/>
  <c r="FZ24" i="1"/>
  <c r="FY24" i="1"/>
  <c r="FZ23" i="1"/>
  <c r="FZ21" i="1"/>
  <c r="C20" i="1"/>
  <c r="C82" i="1" s="1"/>
  <c r="FZ19" i="1"/>
  <c r="C19" i="1"/>
  <c r="FZ18" i="1"/>
  <c r="FZ17" i="1"/>
  <c r="FZ16" i="1"/>
  <c r="FZ15" i="1"/>
  <c r="FZ14" i="1"/>
  <c r="EI13" i="1"/>
  <c r="EI125" i="1" s="1"/>
  <c r="DF13" i="1"/>
  <c r="CN13" i="1"/>
  <c r="CN125" i="1" s="1"/>
  <c r="CK13" i="1"/>
  <c r="CK125" i="1" s="1"/>
  <c r="CK126" i="1" s="1"/>
  <c r="CK127" i="1" s="1"/>
  <c r="CK130" i="1" s="1"/>
  <c r="CK132" i="1" s="1"/>
  <c r="BQ13" i="1"/>
  <c r="BQ125" i="1" s="1"/>
  <c r="BC13" i="1"/>
  <c r="BC125" i="1" s="1"/>
  <c r="BC126" i="1" s="1"/>
  <c r="BC127" i="1" s="1"/>
  <c r="BC130" i="1" s="1"/>
  <c r="BC132" i="1" s="1"/>
  <c r="AY13" i="1"/>
  <c r="AY125" i="1" s="1"/>
  <c r="AS13" i="1"/>
  <c r="AS125" i="1" s="1"/>
  <c r="I13" i="1"/>
  <c r="I125" i="1" s="1"/>
  <c r="I126" i="1" s="1"/>
  <c r="I127" i="1" s="1"/>
  <c r="I130" i="1" s="1"/>
  <c r="I132" i="1" s="1"/>
  <c r="F13" i="1"/>
  <c r="F125" i="1" s="1"/>
  <c r="F126" i="1" s="1"/>
  <c r="F127" i="1" s="1"/>
  <c r="F130" i="1" s="1"/>
  <c r="F132" i="1" s="1"/>
  <c r="E13" i="1"/>
  <c r="E125" i="1" s="1"/>
  <c r="D13" i="1"/>
  <c r="D125" i="1" s="1"/>
  <c r="FZ11" i="1"/>
  <c r="FZ10" i="1"/>
  <c r="FT9" i="1"/>
  <c r="FT78" i="1" s="1"/>
  <c r="FS9" i="1"/>
  <c r="FS78" i="1" s="1"/>
  <c r="FS83" i="1" s="1"/>
  <c r="FS91" i="1" s="1"/>
  <c r="FR9" i="1"/>
  <c r="FR78" i="1" s="1"/>
  <c r="FR83" i="1" s="1"/>
  <c r="FR91" i="1" s="1"/>
  <c r="FQ9" i="1"/>
  <c r="FQ78" i="1" s="1"/>
  <c r="FL9" i="1"/>
  <c r="FL78" i="1" s="1"/>
  <c r="FK9" i="1"/>
  <c r="FK78" i="1" s="1"/>
  <c r="FJ9" i="1"/>
  <c r="FJ78" i="1" s="1"/>
  <c r="FI9" i="1"/>
  <c r="FI78" i="1" s="1"/>
  <c r="FI83" i="1" s="1"/>
  <c r="FI91" i="1" s="1"/>
  <c r="FH9" i="1"/>
  <c r="FH78" i="1" s="1"/>
  <c r="FH83" i="1" s="1"/>
  <c r="FH91" i="1" s="1"/>
  <c r="FD9" i="1"/>
  <c r="FD78" i="1" s="1"/>
  <c r="FC9" i="1"/>
  <c r="FC78" i="1" s="1"/>
  <c r="FB9" i="1"/>
  <c r="FB78" i="1" s="1"/>
  <c r="FB83" i="1" s="1"/>
  <c r="FB91" i="1" s="1"/>
  <c r="FA9" i="1"/>
  <c r="FA78" i="1" s="1"/>
  <c r="EV9" i="1"/>
  <c r="EV78" i="1" s="1"/>
  <c r="EU9" i="1"/>
  <c r="EU78" i="1" s="1"/>
  <c r="EU83" i="1" s="1"/>
  <c r="EU91" i="1" s="1"/>
  <c r="EU193" i="1" s="1"/>
  <c r="ET9" i="1"/>
  <c r="ET78" i="1" s="1"/>
  <c r="ET83" i="1" s="1"/>
  <c r="ET91" i="1" s="1"/>
  <c r="ES9" i="1"/>
  <c r="ES78" i="1" s="1"/>
  <c r="ES83" i="1" s="1"/>
  <c r="ES91" i="1" s="1"/>
  <c r="EN9" i="1"/>
  <c r="EN78" i="1" s="1"/>
  <c r="EM9" i="1"/>
  <c r="EM78" i="1" s="1"/>
  <c r="EL9" i="1"/>
  <c r="EL78" i="1" s="1"/>
  <c r="EL83" i="1" s="1"/>
  <c r="EL91" i="1" s="1"/>
  <c r="EK9" i="1"/>
  <c r="EK78" i="1" s="1"/>
  <c r="EF9" i="1"/>
  <c r="EF78" i="1" s="1"/>
  <c r="EE9" i="1"/>
  <c r="EE78" i="1" s="1"/>
  <c r="EE83" i="1" s="1"/>
  <c r="EE91" i="1" s="1"/>
  <c r="ED9" i="1"/>
  <c r="ED78" i="1" s="1"/>
  <c r="EC9" i="1"/>
  <c r="EC78" i="1" s="1"/>
  <c r="EC83" i="1" s="1"/>
  <c r="EC91" i="1" s="1"/>
  <c r="DX9" i="1"/>
  <c r="DX78" i="1" s="1"/>
  <c r="DW9" i="1"/>
  <c r="DW78" i="1" s="1"/>
  <c r="DV9" i="1"/>
  <c r="DV78" i="1" s="1"/>
  <c r="DV83" i="1" s="1"/>
  <c r="DV91" i="1" s="1"/>
  <c r="DU9" i="1"/>
  <c r="DU78" i="1" s="1"/>
  <c r="DU83" i="1" s="1"/>
  <c r="DU91" i="1" s="1"/>
  <c r="DT9" i="1"/>
  <c r="DT78" i="1" s="1"/>
  <c r="DT83" i="1" s="1"/>
  <c r="DT91" i="1" s="1"/>
  <c r="DP9" i="1"/>
  <c r="DP78" i="1" s="1"/>
  <c r="DO9" i="1"/>
  <c r="DO78" i="1" s="1"/>
  <c r="DO83" i="1" s="1"/>
  <c r="DO91" i="1" s="1"/>
  <c r="DO193" i="1" s="1"/>
  <c r="DN9" i="1"/>
  <c r="DN78" i="1" s="1"/>
  <c r="DM9" i="1"/>
  <c r="DM78" i="1" s="1"/>
  <c r="DM83" i="1" s="1"/>
  <c r="DM91" i="1" s="1"/>
  <c r="DH9" i="1"/>
  <c r="DH78" i="1" s="1"/>
  <c r="DG9" i="1"/>
  <c r="DG78" i="1" s="1"/>
  <c r="DG83" i="1" s="1"/>
  <c r="DG91" i="1" s="1"/>
  <c r="DF9" i="1"/>
  <c r="DF78" i="1" s="1"/>
  <c r="DF83" i="1" s="1"/>
  <c r="DF91" i="1" s="1"/>
  <c r="DE9" i="1"/>
  <c r="DE78" i="1" s="1"/>
  <c r="CZ9" i="1"/>
  <c r="CZ78" i="1" s="1"/>
  <c r="CY9" i="1"/>
  <c r="CY78" i="1" s="1"/>
  <c r="CX9" i="1"/>
  <c r="CX78" i="1" s="1"/>
  <c r="CW9" i="1"/>
  <c r="CW78" i="1" s="1"/>
  <c r="CW83" i="1" s="1"/>
  <c r="CW91" i="1" s="1"/>
  <c r="CV9" i="1"/>
  <c r="CV78" i="1" s="1"/>
  <c r="CV83" i="1" s="1"/>
  <c r="CV91" i="1" s="1"/>
  <c r="CR9" i="1"/>
  <c r="CR78" i="1" s="1"/>
  <c r="CQ9" i="1"/>
  <c r="CQ78" i="1" s="1"/>
  <c r="CP9" i="1"/>
  <c r="CP78" i="1" s="1"/>
  <c r="CP83" i="1" s="1"/>
  <c r="CP91" i="1" s="1"/>
  <c r="CO9" i="1"/>
  <c r="CO78" i="1" s="1"/>
  <c r="CJ9" i="1"/>
  <c r="CJ78" i="1" s="1"/>
  <c r="CI9" i="1"/>
  <c r="CI78" i="1" s="1"/>
  <c r="CI83" i="1" s="1"/>
  <c r="CI91" i="1" s="1"/>
  <c r="CI193" i="1" s="1"/>
  <c r="CH9" i="1"/>
  <c r="CH78" i="1" s="1"/>
  <c r="CH83" i="1" s="1"/>
  <c r="CH91" i="1" s="1"/>
  <c r="CG9" i="1"/>
  <c r="CG78" i="1" s="1"/>
  <c r="CG83" i="1" s="1"/>
  <c r="CG91" i="1" s="1"/>
  <c r="CB9" i="1"/>
  <c r="CB78" i="1" s="1"/>
  <c r="CA9" i="1"/>
  <c r="CA78" i="1" s="1"/>
  <c r="BZ9" i="1"/>
  <c r="BZ78" i="1" s="1"/>
  <c r="BZ83" i="1" s="1"/>
  <c r="BZ91" i="1" s="1"/>
  <c r="BY9" i="1"/>
  <c r="BY78" i="1" s="1"/>
  <c r="BT9" i="1"/>
  <c r="BT78" i="1" s="1"/>
  <c r="BS9" i="1"/>
  <c r="BS78" i="1" s="1"/>
  <c r="BS83" i="1" s="1"/>
  <c r="BS91" i="1" s="1"/>
  <c r="BR9" i="1"/>
  <c r="BR78" i="1" s="1"/>
  <c r="BQ9" i="1"/>
  <c r="BQ78" i="1" s="1"/>
  <c r="BQ83" i="1" s="1"/>
  <c r="BQ91" i="1" s="1"/>
  <c r="BL9" i="1"/>
  <c r="BL78" i="1" s="1"/>
  <c r="BK9" i="1"/>
  <c r="BK78" i="1" s="1"/>
  <c r="BJ9" i="1"/>
  <c r="BJ78" i="1" s="1"/>
  <c r="BJ83" i="1" s="1"/>
  <c r="BJ91" i="1" s="1"/>
  <c r="BI9" i="1"/>
  <c r="BI78" i="1" s="1"/>
  <c r="BI83" i="1" s="1"/>
  <c r="BI91" i="1" s="1"/>
  <c r="BH9" i="1"/>
  <c r="BH78" i="1" s="1"/>
  <c r="BH83" i="1" s="1"/>
  <c r="BH91" i="1" s="1"/>
  <c r="BD9" i="1"/>
  <c r="BD78" i="1" s="1"/>
  <c r="BC9" i="1"/>
  <c r="BC78" i="1" s="1"/>
  <c r="BC83" i="1" s="1"/>
  <c r="BC91" i="1" s="1"/>
  <c r="BC193" i="1" s="1"/>
  <c r="BB9" i="1"/>
  <c r="BB78" i="1" s="1"/>
  <c r="BA9" i="1"/>
  <c r="BA78" i="1" s="1"/>
  <c r="BA83" i="1" s="1"/>
  <c r="BA91" i="1" s="1"/>
  <c r="AV9" i="1"/>
  <c r="AV78" i="1" s="1"/>
  <c r="AU9" i="1"/>
  <c r="AU78" i="1" s="1"/>
  <c r="AU83" i="1" s="1"/>
  <c r="AU91" i="1" s="1"/>
  <c r="AT9" i="1"/>
  <c r="AT78" i="1" s="1"/>
  <c r="AT83" i="1" s="1"/>
  <c r="AT91" i="1" s="1"/>
  <c r="AS9" i="1"/>
  <c r="AS78" i="1" s="1"/>
  <c r="AR9" i="1"/>
  <c r="AR78" i="1" s="1"/>
  <c r="AR83" i="1" s="1"/>
  <c r="AR91" i="1" s="1"/>
  <c r="AN9" i="1"/>
  <c r="AN78" i="1" s="1"/>
  <c r="AM9" i="1"/>
  <c r="AM78" i="1" s="1"/>
  <c r="AL9" i="1"/>
  <c r="AL78" i="1" s="1"/>
  <c r="AK9" i="1"/>
  <c r="AK78" i="1" s="1"/>
  <c r="AK83" i="1" s="1"/>
  <c r="AK91" i="1" s="1"/>
  <c r="AJ9" i="1"/>
  <c r="AJ78" i="1" s="1"/>
  <c r="AJ83" i="1" s="1"/>
  <c r="AJ91" i="1" s="1"/>
  <c r="AF9" i="1"/>
  <c r="AF78" i="1" s="1"/>
  <c r="AE9" i="1"/>
  <c r="AE78" i="1" s="1"/>
  <c r="AD9" i="1"/>
  <c r="AD78" i="1" s="1"/>
  <c r="AD83" i="1" s="1"/>
  <c r="AD91" i="1" s="1"/>
  <c r="AC9" i="1"/>
  <c r="AC78" i="1" s="1"/>
  <c r="X9" i="1"/>
  <c r="X78" i="1" s="1"/>
  <c r="W9" i="1"/>
  <c r="W78" i="1" s="1"/>
  <c r="W83" i="1" s="1"/>
  <c r="W91" i="1" s="1"/>
  <c r="W193" i="1" s="1"/>
  <c r="V9" i="1"/>
  <c r="V78" i="1" s="1"/>
  <c r="V83" i="1" s="1"/>
  <c r="V91" i="1" s="1"/>
  <c r="U9" i="1"/>
  <c r="U78" i="1" s="1"/>
  <c r="U83" i="1" s="1"/>
  <c r="U91" i="1" s="1"/>
  <c r="P9" i="1"/>
  <c r="P78" i="1" s="1"/>
  <c r="O9" i="1"/>
  <c r="O78" i="1" s="1"/>
  <c r="N9" i="1"/>
  <c r="N78" i="1" s="1"/>
  <c r="N83" i="1" s="1"/>
  <c r="N91" i="1" s="1"/>
  <c r="M9" i="1"/>
  <c r="M78" i="1" s="1"/>
  <c r="H9" i="1"/>
  <c r="H78" i="1" s="1"/>
  <c r="G9" i="1"/>
  <c r="G78" i="1" s="1"/>
  <c r="G83" i="1" s="1"/>
  <c r="G91" i="1" s="1"/>
  <c r="F9" i="1"/>
  <c r="F78" i="1" s="1"/>
  <c r="E9" i="1"/>
  <c r="E78" i="1" s="1"/>
  <c r="E83" i="1" s="1"/>
  <c r="E91" i="1" s="1"/>
  <c r="FZ8" i="1"/>
  <c r="FZ7" i="1"/>
  <c r="FX6" i="1"/>
  <c r="FX9" i="1" s="1"/>
  <c r="FX78" i="1" s="1"/>
  <c r="FX83" i="1" s="1"/>
  <c r="FX91" i="1" s="1"/>
  <c r="FW6" i="1"/>
  <c r="FW9" i="1" s="1"/>
  <c r="FW78" i="1" s="1"/>
  <c r="FW83" i="1" s="1"/>
  <c r="FW91" i="1" s="1"/>
  <c r="FV6" i="1"/>
  <c r="FV9" i="1" s="1"/>
  <c r="FV78" i="1" s="1"/>
  <c r="FV83" i="1" s="1"/>
  <c r="FV91" i="1" s="1"/>
  <c r="FV96" i="1" s="1"/>
  <c r="FU6" i="1"/>
  <c r="FU9" i="1" s="1"/>
  <c r="FT6" i="1"/>
  <c r="FS6" i="1"/>
  <c r="FR6" i="1"/>
  <c r="FQ6" i="1"/>
  <c r="FP6" i="1"/>
  <c r="FP9" i="1" s="1"/>
  <c r="FP78" i="1" s="1"/>
  <c r="FP83" i="1" s="1"/>
  <c r="FP91" i="1" s="1"/>
  <c r="FO6" i="1"/>
  <c r="FO9" i="1" s="1"/>
  <c r="FO78" i="1" s="1"/>
  <c r="FO83" i="1" s="1"/>
  <c r="FN6" i="1"/>
  <c r="FN9" i="1" s="1"/>
  <c r="FN78" i="1" s="1"/>
  <c r="FN83" i="1" s="1"/>
  <c r="FN91" i="1" s="1"/>
  <c r="FM6" i="1"/>
  <c r="FM9" i="1" s="1"/>
  <c r="FM78" i="1" s="1"/>
  <c r="FL6" i="1"/>
  <c r="FK6" i="1"/>
  <c r="FJ6" i="1"/>
  <c r="FI6" i="1"/>
  <c r="FH6" i="1"/>
  <c r="FG6" i="1"/>
  <c r="FG9" i="1" s="1"/>
  <c r="FG78" i="1" s="1"/>
  <c r="FG83" i="1" s="1"/>
  <c r="FG91" i="1" s="1"/>
  <c r="FF6" i="1"/>
  <c r="FF9" i="1" s="1"/>
  <c r="FF78" i="1" s="1"/>
  <c r="FF83" i="1" s="1"/>
  <c r="FF91" i="1" s="1"/>
  <c r="FF96" i="1" s="1"/>
  <c r="FE6" i="1"/>
  <c r="FE9" i="1" s="1"/>
  <c r="FE78" i="1" s="1"/>
  <c r="FE83" i="1" s="1"/>
  <c r="FE91" i="1" s="1"/>
  <c r="FD6" i="1"/>
  <c r="FC6" i="1"/>
  <c r="FB6" i="1"/>
  <c r="FA6" i="1"/>
  <c r="EZ6" i="1"/>
  <c r="EZ9" i="1" s="1"/>
  <c r="EZ78" i="1" s="1"/>
  <c r="EZ83" i="1" s="1"/>
  <c r="EZ91" i="1" s="1"/>
  <c r="EY6" i="1"/>
  <c r="EY9" i="1" s="1"/>
  <c r="EY78" i="1" s="1"/>
  <c r="EY83" i="1" s="1"/>
  <c r="EX6" i="1"/>
  <c r="EX9" i="1" s="1"/>
  <c r="EX78" i="1" s="1"/>
  <c r="EX83" i="1" s="1"/>
  <c r="EX91" i="1" s="1"/>
  <c r="EW6" i="1"/>
  <c r="EW9" i="1" s="1"/>
  <c r="EW78" i="1" s="1"/>
  <c r="EV6" i="1"/>
  <c r="EU6" i="1"/>
  <c r="ET6" i="1"/>
  <c r="ES6" i="1"/>
  <c r="ER6" i="1"/>
  <c r="ER9" i="1" s="1"/>
  <c r="ER78" i="1" s="1"/>
  <c r="ER83" i="1" s="1"/>
  <c r="ER91" i="1" s="1"/>
  <c r="EQ6" i="1"/>
  <c r="EQ9" i="1" s="1"/>
  <c r="EQ78" i="1" s="1"/>
  <c r="EQ83" i="1" s="1"/>
  <c r="EQ91" i="1" s="1"/>
  <c r="EP6" i="1"/>
  <c r="EP9" i="1" s="1"/>
  <c r="EP78" i="1" s="1"/>
  <c r="EP83" i="1" s="1"/>
  <c r="EP91" i="1" s="1"/>
  <c r="EP96" i="1" s="1"/>
  <c r="EO6" i="1"/>
  <c r="EO9" i="1" s="1"/>
  <c r="EN6" i="1"/>
  <c r="EM6" i="1"/>
  <c r="EL6" i="1"/>
  <c r="EK6" i="1"/>
  <c r="EJ6" i="1"/>
  <c r="EJ9" i="1" s="1"/>
  <c r="EJ78" i="1" s="1"/>
  <c r="EJ83" i="1" s="1"/>
  <c r="EJ91" i="1" s="1"/>
  <c r="EI6" i="1"/>
  <c r="EI9" i="1" s="1"/>
  <c r="EI78" i="1" s="1"/>
  <c r="EI83" i="1" s="1"/>
  <c r="EH6" i="1"/>
  <c r="EH9" i="1" s="1"/>
  <c r="EH78" i="1" s="1"/>
  <c r="EH83" i="1" s="1"/>
  <c r="EH91" i="1" s="1"/>
  <c r="EG6" i="1"/>
  <c r="EG9" i="1" s="1"/>
  <c r="EG78" i="1" s="1"/>
  <c r="EF6" i="1"/>
  <c r="EE6" i="1"/>
  <c r="ED6" i="1"/>
  <c r="EC6" i="1"/>
  <c r="EB6" i="1"/>
  <c r="EB9" i="1" s="1"/>
  <c r="EB78" i="1" s="1"/>
  <c r="EB83" i="1" s="1"/>
  <c r="EB91" i="1" s="1"/>
  <c r="EA6" i="1"/>
  <c r="EA9" i="1" s="1"/>
  <c r="EA78" i="1" s="1"/>
  <c r="EA83" i="1" s="1"/>
  <c r="EA91" i="1" s="1"/>
  <c r="DZ6" i="1"/>
  <c r="DZ9" i="1" s="1"/>
  <c r="DZ78" i="1" s="1"/>
  <c r="DZ83" i="1" s="1"/>
  <c r="DZ91" i="1" s="1"/>
  <c r="DY6" i="1"/>
  <c r="DY9" i="1" s="1"/>
  <c r="DY78" i="1" s="1"/>
  <c r="DY83" i="1" s="1"/>
  <c r="DY91" i="1" s="1"/>
  <c r="DX6" i="1"/>
  <c r="DW6" i="1"/>
  <c r="DV6" i="1"/>
  <c r="DU6" i="1"/>
  <c r="DT6" i="1"/>
  <c r="DS6" i="1"/>
  <c r="DS9" i="1" s="1"/>
  <c r="DS78" i="1" s="1"/>
  <c r="DS83" i="1" s="1"/>
  <c r="DS91" i="1" s="1"/>
  <c r="DR6" i="1"/>
  <c r="DR9" i="1" s="1"/>
  <c r="DR78" i="1" s="1"/>
  <c r="DR83" i="1" s="1"/>
  <c r="DR91" i="1" s="1"/>
  <c r="DQ6" i="1"/>
  <c r="DQ9" i="1" s="1"/>
  <c r="DQ78" i="1" s="1"/>
  <c r="DP6" i="1"/>
  <c r="DO6" i="1"/>
  <c r="DN6" i="1"/>
  <c r="DM6" i="1"/>
  <c r="DL6" i="1"/>
  <c r="DL9" i="1" s="1"/>
  <c r="DL78" i="1" s="1"/>
  <c r="DL83" i="1" s="1"/>
  <c r="DL91" i="1" s="1"/>
  <c r="DK6" i="1"/>
  <c r="DK9" i="1" s="1"/>
  <c r="DK78" i="1" s="1"/>
  <c r="DK83" i="1" s="1"/>
  <c r="DK91" i="1" s="1"/>
  <c r="DJ6" i="1"/>
  <c r="DJ9" i="1" s="1"/>
  <c r="DJ78" i="1" s="1"/>
  <c r="DJ83" i="1" s="1"/>
  <c r="DJ91" i="1" s="1"/>
  <c r="DJ96" i="1" s="1"/>
  <c r="DI6" i="1"/>
  <c r="DI9" i="1" s="1"/>
  <c r="DH6" i="1"/>
  <c r="DG6" i="1"/>
  <c r="DF6" i="1"/>
  <c r="DE6" i="1"/>
  <c r="DD6" i="1"/>
  <c r="DD9" i="1" s="1"/>
  <c r="DD78" i="1" s="1"/>
  <c r="DD83" i="1" s="1"/>
  <c r="DD91" i="1" s="1"/>
  <c r="DC6" i="1"/>
  <c r="DC9" i="1" s="1"/>
  <c r="DC78" i="1" s="1"/>
  <c r="DC83" i="1" s="1"/>
  <c r="DB6" i="1"/>
  <c r="DB9" i="1" s="1"/>
  <c r="DB78" i="1" s="1"/>
  <c r="DB83" i="1" s="1"/>
  <c r="DB91" i="1" s="1"/>
  <c r="DA6" i="1"/>
  <c r="DA9" i="1" s="1"/>
  <c r="DA78" i="1" s="1"/>
  <c r="CZ6" i="1"/>
  <c r="CY6" i="1"/>
  <c r="CX6" i="1"/>
  <c r="CW6" i="1"/>
  <c r="CV6" i="1"/>
  <c r="CU6" i="1"/>
  <c r="CU9" i="1" s="1"/>
  <c r="CU78" i="1" s="1"/>
  <c r="CU83" i="1" s="1"/>
  <c r="CU91" i="1" s="1"/>
  <c r="CT6" i="1"/>
  <c r="CT9" i="1" s="1"/>
  <c r="CT78" i="1" s="1"/>
  <c r="CT83" i="1" s="1"/>
  <c r="CT91" i="1" s="1"/>
  <c r="CT96" i="1" s="1"/>
  <c r="CS6" i="1"/>
  <c r="CS9" i="1" s="1"/>
  <c r="CS78" i="1" s="1"/>
  <c r="CS83" i="1" s="1"/>
  <c r="CS91" i="1" s="1"/>
  <c r="CR6" i="1"/>
  <c r="CQ6" i="1"/>
  <c r="CP6" i="1"/>
  <c r="CO6" i="1"/>
  <c r="CN6" i="1"/>
  <c r="CN9" i="1" s="1"/>
  <c r="CN78" i="1" s="1"/>
  <c r="CN83" i="1" s="1"/>
  <c r="CN91" i="1" s="1"/>
  <c r="CM6" i="1"/>
  <c r="CM9" i="1" s="1"/>
  <c r="CM78" i="1" s="1"/>
  <c r="CM83" i="1" s="1"/>
  <c r="CL6" i="1"/>
  <c r="CL9" i="1" s="1"/>
  <c r="CL78" i="1" s="1"/>
  <c r="CL83" i="1" s="1"/>
  <c r="CL91" i="1" s="1"/>
  <c r="CK6" i="1"/>
  <c r="CK9" i="1" s="1"/>
  <c r="CK78" i="1" s="1"/>
  <c r="CJ6" i="1"/>
  <c r="CI6" i="1"/>
  <c r="CH6" i="1"/>
  <c r="CG6" i="1"/>
  <c r="CF6" i="1"/>
  <c r="CF9" i="1" s="1"/>
  <c r="CF78" i="1" s="1"/>
  <c r="CF83" i="1" s="1"/>
  <c r="CF91" i="1" s="1"/>
  <c r="CE6" i="1"/>
  <c r="CE9" i="1" s="1"/>
  <c r="CE78" i="1" s="1"/>
  <c r="CE83" i="1" s="1"/>
  <c r="CE91" i="1" s="1"/>
  <c r="CD6" i="1"/>
  <c r="CD9" i="1" s="1"/>
  <c r="CD78" i="1" s="1"/>
  <c r="CD83" i="1" s="1"/>
  <c r="CD91" i="1" s="1"/>
  <c r="CC6" i="1"/>
  <c r="CC9" i="1" s="1"/>
  <c r="CB6" i="1"/>
  <c r="CA6" i="1"/>
  <c r="BZ6" i="1"/>
  <c r="BY6" i="1"/>
  <c r="BX6" i="1"/>
  <c r="BX9" i="1" s="1"/>
  <c r="BX78" i="1" s="1"/>
  <c r="BX83" i="1" s="1"/>
  <c r="BX91" i="1" s="1"/>
  <c r="BW6" i="1"/>
  <c r="BW9" i="1" s="1"/>
  <c r="BW78" i="1" s="1"/>
  <c r="BW83" i="1" s="1"/>
  <c r="BV6" i="1"/>
  <c r="BV9" i="1" s="1"/>
  <c r="BV78" i="1" s="1"/>
  <c r="BV83" i="1" s="1"/>
  <c r="BV91" i="1" s="1"/>
  <c r="BU6" i="1"/>
  <c r="BU9" i="1" s="1"/>
  <c r="BU78" i="1" s="1"/>
  <c r="BT6" i="1"/>
  <c r="BS6" i="1"/>
  <c r="BR6" i="1"/>
  <c r="BQ6" i="1"/>
  <c r="BP6" i="1"/>
  <c r="BP9" i="1" s="1"/>
  <c r="BP78" i="1" s="1"/>
  <c r="BP83" i="1" s="1"/>
  <c r="BP91" i="1" s="1"/>
  <c r="BO6" i="1"/>
  <c r="BO9" i="1" s="1"/>
  <c r="BO78" i="1" s="1"/>
  <c r="BO83" i="1" s="1"/>
  <c r="BO91" i="1" s="1"/>
  <c r="BN6" i="1"/>
  <c r="BN9" i="1" s="1"/>
  <c r="BN78" i="1" s="1"/>
  <c r="BN83" i="1" s="1"/>
  <c r="BN91" i="1" s="1"/>
  <c r="BN96" i="1" s="1"/>
  <c r="BM6" i="1"/>
  <c r="BM9" i="1" s="1"/>
  <c r="BM78" i="1" s="1"/>
  <c r="BM83" i="1" s="1"/>
  <c r="BM91" i="1" s="1"/>
  <c r="BL6" i="1"/>
  <c r="BK6" i="1"/>
  <c r="BJ6" i="1"/>
  <c r="BI6" i="1"/>
  <c r="BH6" i="1"/>
  <c r="BG6" i="1"/>
  <c r="BG9" i="1" s="1"/>
  <c r="BG78" i="1" s="1"/>
  <c r="BG83" i="1" s="1"/>
  <c r="BF6" i="1"/>
  <c r="BF9" i="1" s="1"/>
  <c r="BF78" i="1" s="1"/>
  <c r="BF83" i="1" s="1"/>
  <c r="BF91" i="1" s="1"/>
  <c r="BE6" i="1"/>
  <c r="BE9" i="1" s="1"/>
  <c r="BE78" i="1" s="1"/>
  <c r="BD6" i="1"/>
  <c r="BC6" i="1"/>
  <c r="BB6" i="1"/>
  <c r="BA6" i="1"/>
  <c r="AZ6" i="1"/>
  <c r="AZ9" i="1" s="1"/>
  <c r="AZ78" i="1" s="1"/>
  <c r="AZ83" i="1" s="1"/>
  <c r="AZ91" i="1" s="1"/>
  <c r="AY6" i="1"/>
  <c r="AY9" i="1" s="1"/>
  <c r="AY78" i="1" s="1"/>
  <c r="AY83" i="1" s="1"/>
  <c r="AY91" i="1" s="1"/>
  <c r="AX6" i="1"/>
  <c r="AX9" i="1" s="1"/>
  <c r="AX78" i="1" s="1"/>
  <c r="AX83" i="1" s="1"/>
  <c r="AX91" i="1" s="1"/>
  <c r="AX96" i="1" s="1"/>
  <c r="AW6" i="1"/>
  <c r="AW9" i="1" s="1"/>
  <c r="AV6" i="1"/>
  <c r="AU6" i="1"/>
  <c r="AT6" i="1"/>
  <c r="AS6" i="1"/>
  <c r="AR6" i="1"/>
  <c r="AQ6" i="1"/>
  <c r="AQ9" i="1" s="1"/>
  <c r="AQ78" i="1" s="1"/>
  <c r="AQ83" i="1" s="1"/>
  <c r="AP6" i="1"/>
  <c r="AP9" i="1" s="1"/>
  <c r="AP78" i="1" s="1"/>
  <c r="AP83" i="1" s="1"/>
  <c r="AP91" i="1" s="1"/>
  <c r="AO6" i="1"/>
  <c r="AO9" i="1" s="1"/>
  <c r="AO78" i="1" s="1"/>
  <c r="AN6" i="1"/>
  <c r="AM6" i="1"/>
  <c r="AL6" i="1"/>
  <c r="AK6" i="1"/>
  <c r="AJ6" i="1"/>
  <c r="AI6" i="1"/>
  <c r="AI9" i="1" s="1"/>
  <c r="AI78" i="1" s="1"/>
  <c r="AI83" i="1" s="1"/>
  <c r="AI91" i="1" s="1"/>
  <c r="AH6" i="1"/>
  <c r="AH9" i="1" s="1"/>
  <c r="AH78" i="1" s="1"/>
  <c r="AH83" i="1" s="1"/>
  <c r="AH91" i="1" s="1"/>
  <c r="AG6" i="1"/>
  <c r="AG9" i="1" s="1"/>
  <c r="AG78" i="1" s="1"/>
  <c r="AG83" i="1" s="1"/>
  <c r="AG91" i="1" s="1"/>
  <c r="AF6" i="1"/>
  <c r="AE6" i="1"/>
  <c r="AD6" i="1"/>
  <c r="AC6" i="1"/>
  <c r="AB6" i="1"/>
  <c r="AB9" i="1" s="1"/>
  <c r="AB78" i="1" s="1"/>
  <c r="AB83" i="1" s="1"/>
  <c r="AB91" i="1" s="1"/>
  <c r="AA6" i="1"/>
  <c r="AA9" i="1" s="1"/>
  <c r="AA78" i="1" s="1"/>
  <c r="AA83" i="1" s="1"/>
  <c r="Z6" i="1"/>
  <c r="Z9" i="1" s="1"/>
  <c r="Z78" i="1" s="1"/>
  <c r="Z83" i="1" s="1"/>
  <c r="Z91" i="1" s="1"/>
  <c r="Y6" i="1"/>
  <c r="Y9" i="1" s="1"/>
  <c r="Y78" i="1" s="1"/>
  <c r="X6" i="1"/>
  <c r="W6" i="1"/>
  <c r="V6" i="1"/>
  <c r="U6" i="1"/>
  <c r="T6" i="1"/>
  <c r="T9" i="1" s="1"/>
  <c r="T78" i="1" s="1"/>
  <c r="T83" i="1" s="1"/>
  <c r="T91" i="1" s="1"/>
  <c r="S6" i="1"/>
  <c r="S9" i="1" s="1"/>
  <c r="S78" i="1" s="1"/>
  <c r="S83" i="1" s="1"/>
  <c r="S91" i="1" s="1"/>
  <c r="R6" i="1"/>
  <c r="R9" i="1" s="1"/>
  <c r="R78" i="1" s="1"/>
  <c r="R83" i="1" s="1"/>
  <c r="R91" i="1" s="1"/>
  <c r="Q6" i="1"/>
  <c r="Q9" i="1" s="1"/>
  <c r="P6" i="1"/>
  <c r="O6" i="1"/>
  <c r="N6" i="1"/>
  <c r="M6" i="1"/>
  <c r="L6" i="1"/>
  <c r="L9" i="1" s="1"/>
  <c r="L78" i="1" s="1"/>
  <c r="L83" i="1" s="1"/>
  <c r="L91" i="1" s="1"/>
  <c r="K6" i="1"/>
  <c r="K9" i="1" s="1"/>
  <c r="K78" i="1" s="1"/>
  <c r="K83" i="1" s="1"/>
  <c r="J6" i="1"/>
  <c r="J9" i="1" s="1"/>
  <c r="J78" i="1" s="1"/>
  <c r="J83" i="1" s="1"/>
  <c r="J91" i="1" s="1"/>
  <c r="I6" i="1"/>
  <c r="I9" i="1" s="1"/>
  <c r="I78" i="1" s="1"/>
  <c r="H6" i="1"/>
  <c r="G6" i="1"/>
  <c r="F6" i="1"/>
  <c r="E6" i="1"/>
  <c r="D6" i="1"/>
  <c r="D9" i="1" s="1"/>
  <c r="D78" i="1" s="1"/>
  <c r="D83" i="1" s="1"/>
  <c r="D91" i="1" s="1"/>
  <c r="C6" i="1"/>
  <c r="FZ5" i="1"/>
  <c r="FZ4" i="1"/>
  <c r="FZ3" i="1"/>
  <c r="DU119" i="1" l="1"/>
  <c r="DU96" i="1"/>
  <c r="DU193" i="1"/>
  <c r="DE170" i="1"/>
  <c r="DE135" i="1"/>
  <c r="DE137" i="1"/>
  <c r="DY193" i="1"/>
  <c r="DY119" i="1"/>
  <c r="DY96" i="1"/>
  <c r="EL193" i="1"/>
  <c r="EL119" i="1"/>
  <c r="EL96" i="1"/>
  <c r="EO193" i="1"/>
  <c r="EO196" i="1" s="1"/>
  <c r="EO204" i="1" s="1"/>
  <c r="EO119" i="1"/>
  <c r="EO96" i="1"/>
  <c r="X105" i="1"/>
  <c r="X115" i="1" s="1"/>
  <c r="BA170" i="1"/>
  <c r="BA135" i="1"/>
  <c r="BA137" i="1"/>
  <c r="Z193" i="1"/>
  <c r="Z119" i="1"/>
  <c r="Z96" i="1"/>
  <c r="AX169" i="1"/>
  <c r="AX186" i="1"/>
  <c r="AX243" i="1" s="1"/>
  <c r="AX104" i="1"/>
  <c r="AX107" i="1"/>
  <c r="AX97" i="1"/>
  <c r="AX145" i="1"/>
  <c r="AX101" i="1"/>
  <c r="AX103" i="1" s="1"/>
  <c r="AX105" i="1" s="1"/>
  <c r="AX115" i="1" s="1"/>
  <c r="CL193" i="1"/>
  <c r="CL119" i="1"/>
  <c r="CL96" i="1"/>
  <c r="DJ186" i="1"/>
  <c r="DJ243" i="1" s="1"/>
  <c r="DJ169" i="1"/>
  <c r="DJ104" i="1"/>
  <c r="DJ143" i="1"/>
  <c r="DJ107" i="1"/>
  <c r="DJ97" i="1"/>
  <c r="DJ101" i="1"/>
  <c r="DJ103" i="1" s="1"/>
  <c r="DJ105" i="1" s="1"/>
  <c r="DJ115" i="1" s="1"/>
  <c r="EX193" i="1"/>
  <c r="EX119" i="1"/>
  <c r="EX96" i="1"/>
  <c r="CG193" i="1"/>
  <c r="CG96" i="1"/>
  <c r="CG119" i="1"/>
  <c r="BH193" i="1"/>
  <c r="BH196" i="1" s="1"/>
  <c r="BH204" i="1" s="1"/>
  <c r="BH119" i="1"/>
  <c r="BH96" i="1"/>
  <c r="FI193" i="1"/>
  <c r="FI96" i="1"/>
  <c r="FI137" i="1" s="1"/>
  <c r="FI119" i="1"/>
  <c r="Q186" i="1"/>
  <c r="Q243" i="1" s="1"/>
  <c r="Q145" i="1"/>
  <c r="Q169" i="1"/>
  <c r="Q107" i="1"/>
  <c r="Q143" i="1"/>
  <c r="Q97" i="1"/>
  <c r="Q101" i="1"/>
  <c r="Q103" i="1" s="1"/>
  <c r="Q105" i="1" s="1"/>
  <c r="Q115" i="1" s="1"/>
  <c r="Q104" i="1"/>
  <c r="BB170" i="1"/>
  <c r="BB137" i="1"/>
  <c r="BB135" i="1"/>
  <c r="BB139" i="1" s="1"/>
  <c r="AK193" i="1"/>
  <c r="AK196" i="1" s="1"/>
  <c r="AK204" i="1" s="1"/>
  <c r="AK96" i="1"/>
  <c r="AK119" i="1"/>
  <c r="BM193" i="1"/>
  <c r="BM119" i="1"/>
  <c r="BM96" i="1"/>
  <c r="BM137" i="1" s="1"/>
  <c r="BA193" i="1"/>
  <c r="BA196" i="1" s="1"/>
  <c r="BA204" i="1" s="1"/>
  <c r="BA96" i="1"/>
  <c r="BA119" i="1"/>
  <c r="AT119" i="1"/>
  <c r="AT96" i="1"/>
  <c r="AT193" i="1"/>
  <c r="BI193" i="1"/>
  <c r="BI119" i="1"/>
  <c r="BI96" i="1"/>
  <c r="AW193" i="1"/>
  <c r="AW196" i="1" s="1"/>
  <c r="AW204" i="1" s="1"/>
  <c r="AW119" i="1"/>
  <c r="AW96" i="1"/>
  <c r="BL170" i="1"/>
  <c r="AR170" i="1"/>
  <c r="AR135" i="1"/>
  <c r="AR137" i="1"/>
  <c r="BT170" i="1"/>
  <c r="BT137" i="1"/>
  <c r="BT135" i="1"/>
  <c r="E193" i="1"/>
  <c r="E96" i="1"/>
  <c r="E119" i="1"/>
  <c r="U193" i="1"/>
  <c r="U196" i="1" s="1"/>
  <c r="U204" i="1" s="1"/>
  <c r="U96" i="1"/>
  <c r="U119" i="1"/>
  <c r="AJ193" i="1"/>
  <c r="AJ119" i="1"/>
  <c r="AJ96" i="1"/>
  <c r="BJ193" i="1"/>
  <c r="BJ119" i="1"/>
  <c r="BJ96" i="1"/>
  <c r="BZ193" i="1"/>
  <c r="BZ196" i="1" s="1"/>
  <c r="BZ204" i="1" s="1"/>
  <c r="BZ119" i="1"/>
  <c r="BZ96" i="1"/>
  <c r="CP193" i="1"/>
  <c r="CP119" i="1"/>
  <c r="CP96" i="1"/>
  <c r="DT193" i="1"/>
  <c r="DT196" i="1" s="1"/>
  <c r="DT204" i="1" s="1"/>
  <c r="DT119" i="1"/>
  <c r="DT96" i="1"/>
  <c r="DT135" i="1" s="1"/>
  <c r="CC193" i="1"/>
  <c r="CC119" i="1"/>
  <c r="CC96" i="1"/>
  <c r="M193" i="1"/>
  <c r="M119" i="1"/>
  <c r="M96" i="1"/>
  <c r="M137" i="1" s="1"/>
  <c r="AC119" i="1"/>
  <c r="AC96" i="1"/>
  <c r="AC193" i="1"/>
  <c r="AS193" i="1"/>
  <c r="AS196" i="1" s="1"/>
  <c r="AS204" i="1" s="1"/>
  <c r="AS119" i="1"/>
  <c r="AS96" i="1"/>
  <c r="BY193" i="1"/>
  <c r="BY119" i="1"/>
  <c r="BY96" i="1"/>
  <c r="BY137" i="1" s="1"/>
  <c r="CO193" i="1"/>
  <c r="CO196" i="1" s="1"/>
  <c r="CO204" i="1" s="1"/>
  <c r="CO119" i="1"/>
  <c r="CO96" i="1"/>
  <c r="DE193" i="1"/>
  <c r="DE119" i="1"/>
  <c r="DE96" i="1"/>
  <c r="EK193" i="1"/>
  <c r="EK119" i="1"/>
  <c r="EK96" i="1"/>
  <c r="FA119" i="1"/>
  <c r="FA96" i="1"/>
  <c r="FA193" i="1"/>
  <c r="FQ193" i="1"/>
  <c r="FQ119" i="1"/>
  <c r="FQ96" i="1"/>
  <c r="FQ135" i="1" s="1"/>
  <c r="V170" i="1"/>
  <c r="V137" i="1"/>
  <c r="AD170" i="1"/>
  <c r="AD137" i="1"/>
  <c r="AD135" i="1"/>
  <c r="BX170" i="1"/>
  <c r="BX135" i="1"/>
  <c r="BX137" i="1"/>
  <c r="DM170" i="1"/>
  <c r="DM137" i="1"/>
  <c r="DF193" i="1"/>
  <c r="DF119" i="1"/>
  <c r="DF96" i="1"/>
  <c r="DI193" i="1"/>
  <c r="DI196" i="1" s="1"/>
  <c r="DI204" i="1" s="1"/>
  <c r="DI119" i="1"/>
  <c r="DI96" i="1"/>
  <c r="FQ170" i="1"/>
  <c r="AG193" i="1"/>
  <c r="AG119" i="1"/>
  <c r="AG96" i="1"/>
  <c r="FE193" i="1"/>
  <c r="FE196" i="1" s="1"/>
  <c r="FE204" i="1" s="1"/>
  <c r="FE119" i="1"/>
  <c r="FE96" i="1"/>
  <c r="FB193" i="1"/>
  <c r="FB119" i="1"/>
  <c r="FB96" i="1"/>
  <c r="R193" i="1"/>
  <c r="R119" i="1"/>
  <c r="R96" i="1"/>
  <c r="BF193" i="1"/>
  <c r="BF196" i="1" s="1"/>
  <c r="BF204" i="1" s="1"/>
  <c r="BF119" i="1"/>
  <c r="BF96" i="1"/>
  <c r="BN169" i="1"/>
  <c r="BN186" i="1"/>
  <c r="BN143" i="1"/>
  <c r="BN104" i="1"/>
  <c r="BN101" i="1"/>
  <c r="BN103" i="1" s="1"/>
  <c r="BN97" i="1"/>
  <c r="BN107" i="1"/>
  <c r="DB193" i="1"/>
  <c r="DB119" i="1"/>
  <c r="DB96" i="1"/>
  <c r="EH193" i="1"/>
  <c r="EH196" i="1" s="1"/>
  <c r="EH204" i="1" s="1"/>
  <c r="EH119" i="1"/>
  <c r="EH96" i="1"/>
  <c r="FN193" i="1"/>
  <c r="FN119" i="1"/>
  <c r="FN96" i="1"/>
  <c r="FV169" i="1"/>
  <c r="FV104" i="1"/>
  <c r="FV186" i="1"/>
  <c r="FV107" i="1"/>
  <c r="FV145" i="1"/>
  <c r="FV101" i="1"/>
  <c r="FV103" i="1" s="1"/>
  <c r="FV105" i="1" s="1"/>
  <c r="FV115" i="1" s="1"/>
  <c r="FV143" i="1"/>
  <c r="FV97" i="1"/>
  <c r="CV193" i="1"/>
  <c r="CV119" i="1"/>
  <c r="CV96" i="1"/>
  <c r="S193" i="1"/>
  <c r="S196" i="1" s="1"/>
  <c r="S204" i="1" s="1"/>
  <c r="S119" i="1"/>
  <c r="S96" i="1"/>
  <c r="AI193" i="1"/>
  <c r="AI196" i="1" s="1"/>
  <c r="AI204" i="1" s="1"/>
  <c r="AI119" i="1"/>
  <c r="AI96" i="1"/>
  <c r="AY193" i="1"/>
  <c r="AY119" i="1"/>
  <c r="AY96" i="1"/>
  <c r="BO193" i="1"/>
  <c r="BO119" i="1"/>
  <c r="BO96" i="1"/>
  <c r="CE119" i="1"/>
  <c r="CE193" i="1"/>
  <c r="CE96" i="1"/>
  <c r="CU193" i="1"/>
  <c r="CU196" i="1" s="1"/>
  <c r="CU204" i="1" s="1"/>
  <c r="CU119" i="1"/>
  <c r="CU96" i="1"/>
  <c r="DK193" i="1"/>
  <c r="DK119" i="1"/>
  <c r="DK96" i="1"/>
  <c r="EA193" i="1"/>
  <c r="EA119" i="1"/>
  <c r="EA96" i="1"/>
  <c r="EQ193" i="1"/>
  <c r="EQ119" i="1"/>
  <c r="EQ96" i="1"/>
  <c r="FG193" i="1"/>
  <c r="FG196" i="1" s="1"/>
  <c r="FG204" i="1" s="1"/>
  <c r="FG119" i="1"/>
  <c r="FG96" i="1"/>
  <c r="FW193" i="1"/>
  <c r="FW119" i="1"/>
  <c r="FW96" i="1"/>
  <c r="FW137" i="1" s="1"/>
  <c r="CW193" i="1"/>
  <c r="CW196" i="1" s="1"/>
  <c r="CW204" i="1" s="1"/>
  <c r="CW96" i="1"/>
  <c r="CW119" i="1"/>
  <c r="DM193" i="1"/>
  <c r="DM96" i="1"/>
  <c r="DM135" i="1" s="1"/>
  <c r="DM139" i="1" s="1"/>
  <c r="DM141" i="1" s="1"/>
  <c r="DM119" i="1"/>
  <c r="EF170" i="1"/>
  <c r="FL170" i="1"/>
  <c r="FL137" i="1"/>
  <c r="FL135" i="1"/>
  <c r="CS193" i="1"/>
  <c r="CS119" i="1"/>
  <c r="CS96" i="1"/>
  <c r="DV193" i="1"/>
  <c r="DV196" i="1" s="1"/>
  <c r="DV204" i="1" s="1"/>
  <c r="DV119" i="1"/>
  <c r="DV96" i="1"/>
  <c r="J193" i="1"/>
  <c r="J119" i="1"/>
  <c r="J96" i="1"/>
  <c r="AP193" i="1"/>
  <c r="AP119" i="1"/>
  <c r="AP96" i="1"/>
  <c r="BV193" i="1"/>
  <c r="BV196" i="1" s="1"/>
  <c r="BV204" i="1" s="1"/>
  <c r="BV119" i="1"/>
  <c r="BV96" i="1"/>
  <c r="CT186" i="1"/>
  <c r="CT243" i="1" s="1"/>
  <c r="CT169" i="1"/>
  <c r="CT145" i="1"/>
  <c r="CT151" i="1"/>
  <c r="CT147" i="1"/>
  <c r="CT104" i="1"/>
  <c r="CT97" i="1"/>
  <c r="CT149" i="1"/>
  <c r="CT107" i="1"/>
  <c r="CT101" i="1"/>
  <c r="CT103" i="1" s="1"/>
  <c r="DR193" i="1"/>
  <c r="DR196" i="1" s="1"/>
  <c r="DR204" i="1" s="1"/>
  <c r="DR119" i="1"/>
  <c r="DR96" i="1"/>
  <c r="EP186" i="1"/>
  <c r="EP188" i="1" s="1"/>
  <c r="EP169" i="1"/>
  <c r="EP104" i="1"/>
  <c r="EP107" i="1"/>
  <c r="EP101" i="1"/>
  <c r="EP103" i="1" s="1"/>
  <c r="EP145" i="1"/>
  <c r="EP97" i="1"/>
  <c r="FF186" i="1"/>
  <c r="FF243" i="1" s="1"/>
  <c r="FF169" i="1"/>
  <c r="FF145" i="1"/>
  <c r="FF151" i="1"/>
  <c r="FF104" i="1"/>
  <c r="FF101" i="1"/>
  <c r="FF103" i="1" s="1"/>
  <c r="FF149" i="1"/>
  <c r="FF107" i="1"/>
  <c r="FF97" i="1"/>
  <c r="BQ193" i="1"/>
  <c r="BQ96" i="1"/>
  <c r="BQ119" i="1"/>
  <c r="FR193" i="1"/>
  <c r="FR119" i="1"/>
  <c r="FR96" i="1"/>
  <c r="FU193" i="1"/>
  <c r="FU196" i="1" s="1"/>
  <c r="FU204" i="1" s="1"/>
  <c r="FU119" i="1"/>
  <c r="FU96" i="1"/>
  <c r="D193" i="1"/>
  <c r="D119" i="1"/>
  <c r="D96" i="1"/>
  <c r="L193" i="1"/>
  <c r="L196" i="1" s="1"/>
  <c r="L204" i="1" s="1"/>
  <c r="L119" i="1"/>
  <c r="L96" i="1"/>
  <c r="T193" i="1"/>
  <c r="T119" i="1"/>
  <c r="T96" i="1"/>
  <c r="AB193" i="1"/>
  <c r="AB119" i="1"/>
  <c r="AB96" i="1"/>
  <c r="AZ119" i="1"/>
  <c r="AZ193" i="1"/>
  <c r="AZ196" i="1" s="1"/>
  <c r="AZ204" i="1" s="1"/>
  <c r="AZ96" i="1"/>
  <c r="BP193" i="1"/>
  <c r="BP196" i="1" s="1"/>
  <c r="BP204" i="1" s="1"/>
  <c r="BP119" i="1"/>
  <c r="BP96" i="1"/>
  <c r="BX193" i="1"/>
  <c r="BX119" i="1"/>
  <c r="BX96" i="1"/>
  <c r="CF119" i="1"/>
  <c r="CF193" i="1"/>
  <c r="CF96" i="1"/>
  <c r="CN193" i="1"/>
  <c r="CN119" i="1"/>
  <c r="CN96" i="1"/>
  <c r="DD193" i="1"/>
  <c r="DD196" i="1" s="1"/>
  <c r="DD204" i="1" s="1"/>
  <c r="DD119" i="1"/>
  <c r="DD96" i="1"/>
  <c r="DL119" i="1"/>
  <c r="DL193" i="1"/>
  <c r="DL96" i="1"/>
  <c r="EB193" i="1"/>
  <c r="EB119" i="1"/>
  <c r="EB96" i="1"/>
  <c r="EJ193" i="1"/>
  <c r="EJ196" i="1" s="1"/>
  <c r="EJ204" i="1" s="1"/>
  <c r="EJ119" i="1"/>
  <c r="EJ96" i="1"/>
  <c r="ER193" i="1"/>
  <c r="ER119" i="1"/>
  <c r="ER96" i="1"/>
  <c r="EZ119" i="1"/>
  <c r="EZ96" i="1"/>
  <c r="EZ193" i="1"/>
  <c r="FP193" i="1"/>
  <c r="FP196" i="1" s="1"/>
  <c r="FP204" i="1" s="1"/>
  <c r="FP119" i="1"/>
  <c r="FP96" i="1"/>
  <c r="FX193" i="1"/>
  <c r="FX119" i="1"/>
  <c r="FX96" i="1"/>
  <c r="N193" i="1"/>
  <c r="N196" i="1" s="1"/>
  <c r="N204" i="1" s="1"/>
  <c r="N119" i="1"/>
  <c r="N96" i="1"/>
  <c r="AD193" i="1"/>
  <c r="AD119" i="1"/>
  <c r="AD96" i="1"/>
  <c r="AR193" i="1"/>
  <c r="AR119" i="1"/>
  <c r="AR96" i="1"/>
  <c r="EC193" i="1"/>
  <c r="EC196" i="1" s="1"/>
  <c r="EC204" i="1" s="1"/>
  <c r="EC96" i="1"/>
  <c r="EC119" i="1"/>
  <c r="ES193" i="1"/>
  <c r="ES96" i="1"/>
  <c r="ES135" i="1" s="1"/>
  <c r="ES139" i="1" s="1"/>
  <c r="ES141" i="1" s="1"/>
  <c r="ES119" i="1"/>
  <c r="FH193" i="1"/>
  <c r="FH119" i="1"/>
  <c r="FH96" i="1"/>
  <c r="FP170" i="1"/>
  <c r="FP137" i="1"/>
  <c r="ES170" i="1"/>
  <c r="ES137" i="1"/>
  <c r="DS193" i="1"/>
  <c r="DS119" i="1"/>
  <c r="DS96" i="1"/>
  <c r="AH193" i="1"/>
  <c r="AH119" i="1"/>
  <c r="CD193" i="1"/>
  <c r="CD196" i="1" s="1"/>
  <c r="CD204" i="1" s="1"/>
  <c r="CD119" i="1"/>
  <c r="DZ193" i="1"/>
  <c r="DZ119" i="1"/>
  <c r="EE193" i="1"/>
  <c r="EE196" i="1" s="1"/>
  <c r="EE204" i="1" s="1"/>
  <c r="EE119" i="1"/>
  <c r="FY91" i="1"/>
  <c r="FY312" i="1" s="1"/>
  <c r="X111" i="1"/>
  <c r="X114" i="1"/>
  <c r="ED170" i="1"/>
  <c r="ED137" i="1"/>
  <c r="ED135" i="1"/>
  <c r="CH170" i="1"/>
  <c r="CQ170" i="1"/>
  <c r="M170" i="1"/>
  <c r="M135" i="1"/>
  <c r="BY170" i="1"/>
  <c r="EK170" i="1"/>
  <c r="EK135" i="1"/>
  <c r="EK137" i="1"/>
  <c r="T139" i="1"/>
  <c r="T141" i="1" s="1"/>
  <c r="K91" i="1"/>
  <c r="AQ91" i="1"/>
  <c r="BW91" i="1"/>
  <c r="DC91" i="1"/>
  <c r="EY91" i="1"/>
  <c r="DG193" i="1"/>
  <c r="DG196" i="1" s="1"/>
  <c r="DG204" i="1" s="1"/>
  <c r="DG119" i="1"/>
  <c r="DG96" i="1"/>
  <c r="BC186" i="1"/>
  <c r="BC243" i="1" s="1"/>
  <c r="BC169" i="1"/>
  <c r="BC143" i="1"/>
  <c r="BC101" i="1"/>
  <c r="BC103" i="1" s="1"/>
  <c r="BC105" i="1" s="1"/>
  <c r="BC115" i="1" s="1"/>
  <c r="BC147" i="1"/>
  <c r="BC107" i="1"/>
  <c r="BC104" i="1"/>
  <c r="EU169" i="1"/>
  <c r="EU186" i="1"/>
  <c r="EU243" i="1" s="1"/>
  <c r="EU143" i="1"/>
  <c r="EU145" i="1"/>
  <c r="EU147" i="1" s="1"/>
  <c r="EU101" i="1"/>
  <c r="EU103" i="1" s="1"/>
  <c r="FT170" i="1"/>
  <c r="BJ170" i="1"/>
  <c r="BJ137" i="1"/>
  <c r="BJ135" i="1"/>
  <c r="BJ139" i="1" s="1"/>
  <c r="FB170" i="1"/>
  <c r="FB137" i="1"/>
  <c r="FB135" i="1"/>
  <c r="FB139" i="1" s="1"/>
  <c r="CG170" i="1"/>
  <c r="CG135" i="1"/>
  <c r="CG137" i="1"/>
  <c r="M98" i="1"/>
  <c r="CG98" i="1"/>
  <c r="DE98" i="1"/>
  <c r="W104" i="1"/>
  <c r="EU104" i="1"/>
  <c r="N170" i="1"/>
  <c r="N137" i="1"/>
  <c r="N135" i="1"/>
  <c r="N139" i="1" s="1"/>
  <c r="N141" i="1" s="1"/>
  <c r="AL170" i="1"/>
  <c r="BE137" i="1"/>
  <c r="BE170" i="1"/>
  <c r="BE135" i="1"/>
  <c r="BE139" i="1" s="1"/>
  <c r="BE141" i="1" s="1"/>
  <c r="BM135" i="1"/>
  <c r="BM170" i="1"/>
  <c r="D170" i="1"/>
  <c r="D135" i="1"/>
  <c r="D137" i="1"/>
  <c r="X170" i="1"/>
  <c r="X137" i="1"/>
  <c r="X135" i="1"/>
  <c r="CY137" i="1"/>
  <c r="CY170" i="1"/>
  <c r="CY135" i="1"/>
  <c r="EZ170" i="1"/>
  <c r="EZ137" i="1"/>
  <c r="EZ135" i="1"/>
  <c r="EZ139" i="1" s="1"/>
  <c r="DR135" i="1"/>
  <c r="DR139" i="1" s="1"/>
  <c r="DR137" i="1"/>
  <c r="DR170" i="1"/>
  <c r="AF170" i="1"/>
  <c r="DX170" i="1"/>
  <c r="DX137" i="1"/>
  <c r="DX135" i="1"/>
  <c r="K170" i="1"/>
  <c r="BW170" i="1"/>
  <c r="BW135" i="1"/>
  <c r="BW137" i="1"/>
  <c r="ER139" i="1"/>
  <c r="ER141" i="1" s="1"/>
  <c r="I83" i="1"/>
  <c r="I91" i="1" s="1"/>
  <c r="Y83" i="1"/>
  <c r="Y91" i="1" s="1"/>
  <c r="AO83" i="1"/>
  <c r="AO91" i="1" s="1"/>
  <c r="BE83" i="1"/>
  <c r="BE91" i="1" s="1"/>
  <c r="BU83" i="1"/>
  <c r="BU91" i="1" s="1"/>
  <c r="CK83" i="1"/>
  <c r="CK91" i="1" s="1"/>
  <c r="DA83" i="1"/>
  <c r="DA91" i="1" s="1"/>
  <c r="DQ83" i="1"/>
  <c r="DQ91" i="1" s="1"/>
  <c r="EG83" i="1"/>
  <c r="EG91" i="1" s="1"/>
  <c r="EW83" i="1"/>
  <c r="EW91" i="1" s="1"/>
  <c r="FM83" i="1"/>
  <c r="FM91" i="1" s="1"/>
  <c r="F83" i="1"/>
  <c r="F91" i="1" s="1"/>
  <c r="AE83" i="1"/>
  <c r="AE91" i="1" s="1"/>
  <c r="BR83" i="1"/>
  <c r="BR91" i="1" s="1"/>
  <c r="CQ83" i="1"/>
  <c r="CQ91" i="1" s="1"/>
  <c r="ED83" i="1"/>
  <c r="ED91" i="1" s="1"/>
  <c r="FC83" i="1"/>
  <c r="FC91" i="1" s="1"/>
  <c r="CD96" i="1"/>
  <c r="W107" i="1"/>
  <c r="EU107" i="1"/>
  <c r="AC170" i="1"/>
  <c r="AC135" i="1"/>
  <c r="AC137" i="1"/>
  <c r="BI170" i="1"/>
  <c r="BI135" i="1"/>
  <c r="CO170" i="1"/>
  <c r="CO135" i="1"/>
  <c r="CO137" i="1"/>
  <c r="DU170" i="1"/>
  <c r="DU135" i="1"/>
  <c r="DU139" i="1" s="1"/>
  <c r="DU141" i="1" s="1"/>
  <c r="DU137" i="1"/>
  <c r="FA170" i="1"/>
  <c r="FA135" i="1"/>
  <c r="FA139" i="1" s="1"/>
  <c r="FA141" i="1" s="1"/>
  <c r="FA137" i="1"/>
  <c r="AV170" i="1"/>
  <c r="AV137" i="1"/>
  <c r="AV135" i="1"/>
  <c r="AV139" i="1" s="1"/>
  <c r="AV141" i="1" s="1"/>
  <c r="EL170" i="1"/>
  <c r="EL137" i="1"/>
  <c r="EL135" i="1"/>
  <c r="EL139" i="1" s="1"/>
  <c r="FJ170" i="1"/>
  <c r="FJ135" i="1"/>
  <c r="FJ139" i="1" s="1"/>
  <c r="FR170" i="1"/>
  <c r="FR137" i="1"/>
  <c r="FR135" i="1"/>
  <c r="FR139" i="1" s="1"/>
  <c r="FR141" i="1" s="1"/>
  <c r="G170" i="1"/>
  <c r="G137" i="1"/>
  <c r="G135" i="1"/>
  <c r="G139" i="1" s="1"/>
  <c r="AB170" i="1"/>
  <c r="AB135" i="1"/>
  <c r="AB137" i="1"/>
  <c r="AZ170" i="1"/>
  <c r="AZ135" i="1"/>
  <c r="AZ137" i="1"/>
  <c r="DZ130" i="1"/>
  <c r="DZ132" i="1" s="1"/>
  <c r="FZ129" i="1"/>
  <c r="AN170" i="1"/>
  <c r="CP170" i="1"/>
  <c r="CP137" i="1"/>
  <c r="CP135" i="1"/>
  <c r="CP139" i="1" s="1"/>
  <c r="CP141" i="1" s="1"/>
  <c r="L170" i="1"/>
  <c r="EJ170" i="1"/>
  <c r="EJ135" i="1"/>
  <c r="EJ137" i="1"/>
  <c r="BY166" i="1"/>
  <c r="BY202" i="1" s="1"/>
  <c r="AX193" i="1"/>
  <c r="AX119" i="1"/>
  <c r="DJ193" i="1"/>
  <c r="DJ119" i="1"/>
  <c r="FV193" i="1"/>
  <c r="FV196" i="1" s="1"/>
  <c r="FV204" i="1" s="1"/>
  <c r="FV119" i="1"/>
  <c r="V193" i="1"/>
  <c r="V196" i="1" s="1"/>
  <c r="V204" i="1" s="1"/>
  <c r="V119" i="1"/>
  <c r="V96" i="1"/>
  <c r="V135" i="1" s="1"/>
  <c r="V139" i="1" s="1"/>
  <c r="V141" i="1" s="1"/>
  <c r="ET193" i="1"/>
  <c r="ET119" i="1"/>
  <c r="ET96" i="1"/>
  <c r="CI186" i="1"/>
  <c r="CI243" i="1" s="1"/>
  <c r="CI169" i="1"/>
  <c r="CI145" i="1"/>
  <c r="CI101" i="1"/>
  <c r="CI103" i="1" s="1"/>
  <c r="CI105" i="1" s="1"/>
  <c r="CI115" i="1" s="1"/>
  <c r="EN170" i="1"/>
  <c r="BH170" i="1"/>
  <c r="BH135" i="1"/>
  <c r="BH137" i="1"/>
  <c r="CL135" i="1"/>
  <c r="CL137" i="1"/>
  <c r="CL170" i="1"/>
  <c r="H170" i="1"/>
  <c r="H137" i="1"/>
  <c r="H135" i="1"/>
  <c r="CR170" i="1"/>
  <c r="U170" i="1"/>
  <c r="BC145" i="1"/>
  <c r="FY95" i="1"/>
  <c r="BR170" i="1"/>
  <c r="ET170" i="1"/>
  <c r="CZ170" i="1"/>
  <c r="DC170" i="1"/>
  <c r="DC135" i="1"/>
  <c r="DC137" i="1"/>
  <c r="AL83" i="1"/>
  <c r="AL91" i="1" s="1"/>
  <c r="BK83" i="1"/>
  <c r="BK91" i="1" s="1"/>
  <c r="CX83" i="1"/>
  <c r="CX91" i="1" s="1"/>
  <c r="DW83" i="1"/>
  <c r="DW91" i="1" s="1"/>
  <c r="FJ83" i="1"/>
  <c r="FJ91" i="1" s="1"/>
  <c r="FZ13" i="1"/>
  <c r="FZ82" i="1"/>
  <c r="F98" i="1"/>
  <c r="FZ98" i="1" s="1"/>
  <c r="AD98" i="1"/>
  <c r="BB98" i="1"/>
  <c r="BR98" i="1"/>
  <c r="CH98" i="1"/>
  <c r="CX98" i="1"/>
  <c r="ED98" i="1"/>
  <c r="FB98" i="1"/>
  <c r="H195" i="1"/>
  <c r="P195" i="1"/>
  <c r="X195" i="1"/>
  <c r="AF195" i="1"/>
  <c r="AN195" i="1"/>
  <c r="AV195" i="1"/>
  <c r="BD195" i="1"/>
  <c r="BL195" i="1"/>
  <c r="BT195" i="1"/>
  <c r="CB195" i="1"/>
  <c r="CJ195" i="1"/>
  <c r="CR195" i="1"/>
  <c r="CZ195" i="1"/>
  <c r="DH195" i="1"/>
  <c r="DP195" i="1"/>
  <c r="DX195" i="1"/>
  <c r="EF195" i="1"/>
  <c r="EN195" i="1"/>
  <c r="EV195" i="1"/>
  <c r="FD195" i="1"/>
  <c r="FL195" i="1"/>
  <c r="FT195" i="1"/>
  <c r="AH96" i="1"/>
  <c r="DZ96" i="1"/>
  <c r="CI107" i="1"/>
  <c r="W119" i="1"/>
  <c r="BP170" i="1"/>
  <c r="BP135" i="1"/>
  <c r="BP137" i="1"/>
  <c r="CN170" i="1"/>
  <c r="CN135" i="1"/>
  <c r="CN139" i="1" s="1"/>
  <c r="CN141" i="1" s="1"/>
  <c r="CN137" i="1"/>
  <c r="DO137" i="1"/>
  <c r="DO135" i="1"/>
  <c r="DO170" i="1"/>
  <c r="ER170" i="1"/>
  <c r="ER137" i="1"/>
  <c r="CW170" i="1"/>
  <c r="CW135" i="1"/>
  <c r="CW139" i="1" s="1"/>
  <c r="CW141" i="1" s="1"/>
  <c r="CW137" i="1"/>
  <c r="EX130" i="1"/>
  <c r="EX132" i="1" s="1"/>
  <c r="FD170" i="1"/>
  <c r="FD137" i="1"/>
  <c r="FD135" i="1"/>
  <c r="FD139" i="1" s="1"/>
  <c r="DD170" i="1"/>
  <c r="DD135" i="1"/>
  <c r="DD137" i="1"/>
  <c r="FD141" i="1"/>
  <c r="CF139" i="1"/>
  <c r="CF141" i="1" s="1"/>
  <c r="CI143" i="1"/>
  <c r="BN193" i="1"/>
  <c r="BN119" i="1"/>
  <c r="FF193" i="1"/>
  <c r="FF196" i="1" s="1"/>
  <c r="FF204" i="1" s="1"/>
  <c r="FF119" i="1"/>
  <c r="BS193" i="1"/>
  <c r="BS119" i="1"/>
  <c r="FO91" i="1"/>
  <c r="CH193" i="1"/>
  <c r="CH196" i="1" s="1"/>
  <c r="CH204" i="1" s="1"/>
  <c r="CH119" i="1"/>
  <c r="CH96" i="1"/>
  <c r="F170" i="1"/>
  <c r="F137" i="1"/>
  <c r="F135" i="1"/>
  <c r="F139" i="1" s="1"/>
  <c r="C253" i="1"/>
  <c r="C254" i="1" s="1"/>
  <c r="FZ56" i="1"/>
  <c r="FZ81" i="1"/>
  <c r="W186" i="1"/>
  <c r="W169" i="1"/>
  <c r="W145" i="1"/>
  <c r="W101" i="1"/>
  <c r="W103" i="1" s="1"/>
  <c r="W105" i="1" s="1"/>
  <c r="W115" i="1" s="1"/>
  <c r="DO169" i="1"/>
  <c r="DO145" i="1"/>
  <c r="DO143" i="1"/>
  <c r="DO186" i="1"/>
  <c r="DO107" i="1"/>
  <c r="DO104" i="1"/>
  <c r="DO97" i="1"/>
  <c r="N306" i="1"/>
  <c r="FZ73" i="1"/>
  <c r="DH170" i="1"/>
  <c r="CT130" i="1"/>
  <c r="CT132" i="1" s="1"/>
  <c r="CT153" i="1" s="1"/>
  <c r="FC170" i="1"/>
  <c r="FC137" i="1"/>
  <c r="FC135" i="1"/>
  <c r="FC139" i="1" s="1"/>
  <c r="FC141" i="1" s="1"/>
  <c r="FO170" i="1"/>
  <c r="AM83" i="1"/>
  <c r="AM91" i="1" s="1"/>
  <c r="CY83" i="1"/>
  <c r="CY91" i="1" s="1"/>
  <c r="FK83" i="1"/>
  <c r="FK91" i="1" s="1"/>
  <c r="FZ20" i="1"/>
  <c r="FZ88" i="1"/>
  <c r="FY88" i="1"/>
  <c r="K98" i="1"/>
  <c r="S98" i="1"/>
  <c r="AI98" i="1"/>
  <c r="AQ98" i="1"/>
  <c r="AY98" i="1"/>
  <c r="BO98" i="1"/>
  <c r="CE98" i="1"/>
  <c r="CM98" i="1"/>
  <c r="CU98" i="1"/>
  <c r="DC98" i="1"/>
  <c r="DK98" i="1"/>
  <c r="DS98" i="1"/>
  <c r="EI98" i="1"/>
  <c r="EQ98" i="1"/>
  <c r="FG98" i="1"/>
  <c r="FO98" i="1"/>
  <c r="FW98" i="1"/>
  <c r="I195" i="1"/>
  <c r="Q195" i="1"/>
  <c r="Y195" i="1"/>
  <c r="AG195" i="1"/>
  <c r="AO195" i="1"/>
  <c r="AW195" i="1"/>
  <c r="BE195" i="1"/>
  <c r="BM195" i="1"/>
  <c r="BM196" i="1" s="1"/>
  <c r="BM204" i="1" s="1"/>
  <c r="BU195" i="1"/>
  <c r="CC195" i="1"/>
  <c r="CK195" i="1"/>
  <c r="CS195" i="1"/>
  <c r="DA195" i="1"/>
  <c r="DI195" i="1"/>
  <c r="DQ195" i="1"/>
  <c r="DY195" i="1"/>
  <c r="DY196" i="1" s="1"/>
  <c r="DY204" i="1" s="1"/>
  <c r="EG195" i="1"/>
  <c r="EO195" i="1"/>
  <c r="EW195" i="1"/>
  <c r="FE195" i="1"/>
  <c r="FM195" i="1"/>
  <c r="FU195" i="1"/>
  <c r="W195" i="1"/>
  <c r="W196" i="1" s="1"/>
  <c r="W204" i="1" s="1"/>
  <c r="CI119" i="1"/>
  <c r="EU119" i="1"/>
  <c r="AX130" i="1"/>
  <c r="AX132" i="1" s="1"/>
  <c r="BV130" i="1"/>
  <c r="BV132" i="1" s="1"/>
  <c r="CD130" i="1"/>
  <c r="CD132" i="1" s="1"/>
  <c r="DB130" i="1"/>
  <c r="DB132" i="1" s="1"/>
  <c r="DJ130" i="1"/>
  <c r="DJ132" i="1" s="1"/>
  <c r="EH130" i="1"/>
  <c r="EH132" i="1" s="1"/>
  <c r="EP130" i="1"/>
  <c r="EP132" i="1" s="1"/>
  <c r="FN130" i="1"/>
  <c r="FN132" i="1" s="1"/>
  <c r="FV130" i="1"/>
  <c r="FV132" i="1" s="1"/>
  <c r="CB170" i="1"/>
  <c r="CB137" i="1"/>
  <c r="CB135" i="1"/>
  <c r="CB139" i="1" s="1"/>
  <c r="T170" i="1"/>
  <c r="T137" i="1"/>
  <c r="BS137" i="1"/>
  <c r="BS170" i="1"/>
  <c r="DP170" i="1"/>
  <c r="DP137" i="1"/>
  <c r="DP135" i="1"/>
  <c r="DP139" i="1" s="1"/>
  <c r="EU170" i="1"/>
  <c r="EU137" i="1"/>
  <c r="EU135" i="1"/>
  <c r="EU139" i="1" s="1"/>
  <c r="EU141" i="1" s="1"/>
  <c r="FF130" i="1"/>
  <c r="FF132" i="1" s="1"/>
  <c r="DV170" i="1"/>
  <c r="DV137" i="1"/>
  <c r="DV135" i="1"/>
  <c r="CT193" i="1"/>
  <c r="CT119" i="1"/>
  <c r="EP193" i="1"/>
  <c r="EP196" i="1" s="1"/>
  <c r="EP204" i="1" s="1"/>
  <c r="EP119" i="1"/>
  <c r="G193" i="1"/>
  <c r="G119" i="1"/>
  <c r="Q193" i="1"/>
  <c r="Q196" i="1" s="1"/>
  <c r="Q204" i="1" s="1"/>
  <c r="Q119" i="1"/>
  <c r="CX170" i="1"/>
  <c r="CX137" i="1"/>
  <c r="CX135" i="1"/>
  <c r="DF170" i="1"/>
  <c r="DF137" i="1"/>
  <c r="DF135" i="1"/>
  <c r="DF139" i="1" s="1"/>
  <c r="DF141" i="1" s="1"/>
  <c r="BD170" i="1"/>
  <c r="BD137" i="1"/>
  <c r="BD135" i="1"/>
  <c r="BD139" i="1" s="1"/>
  <c r="BD141" i="1" s="1"/>
  <c r="EC170" i="1"/>
  <c r="EC135" i="1"/>
  <c r="EC137" i="1"/>
  <c r="FZ6" i="1"/>
  <c r="C9" i="1"/>
  <c r="AA91" i="1"/>
  <c r="BG91" i="1"/>
  <c r="CM91" i="1"/>
  <c r="EI91" i="1"/>
  <c r="AU193" i="1"/>
  <c r="AU119" i="1"/>
  <c r="AU96" i="1"/>
  <c r="FS193" i="1"/>
  <c r="FS119" i="1"/>
  <c r="FS96" i="1"/>
  <c r="FZ92" i="1"/>
  <c r="CI104" i="1"/>
  <c r="CJ170" i="1"/>
  <c r="AK170" i="1"/>
  <c r="AK135" i="1"/>
  <c r="AK137" i="1"/>
  <c r="BK170" i="1"/>
  <c r="BK137" i="1"/>
  <c r="BK135" i="1"/>
  <c r="BK139" i="1" s="1"/>
  <c r="AQ170" i="1"/>
  <c r="AQ135" i="1"/>
  <c r="AQ137" i="1"/>
  <c r="O83" i="1"/>
  <c r="O91" i="1" s="1"/>
  <c r="BB83" i="1"/>
  <c r="BB91" i="1" s="1"/>
  <c r="CA83" i="1"/>
  <c r="CA91" i="1" s="1"/>
  <c r="DN83" i="1"/>
  <c r="DN91" i="1" s="1"/>
  <c r="EM83" i="1"/>
  <c r="EM91" i="1" s="1"/>
  <c r="BC137" i="1"/>
  <c r="BC170" i="1"/>
  <c r="BC135" i="1"/>
  <c r="BC139" i="1" s="1"/>
  <c r="BC141" i="1" s="1"/>
  <c r="X169" i="1"/>
  <c r="X186" i="1"/>
  <c r="X188" i="1" s="1"/>
  <c r="X104" i="1"/>
  <c r="X145" i="1"/>
  <c r="X97" i="1"/>
  <c r="G96" i="1"/>
  <c r="BS96" i="1"/>
  <c r="BS135" i="1" s="1"/>
  <c r="BS139" i="1" s="1"/>
  <c r="BS141" i="1" s="1"/>
  <c r="EE96" i="1"/>
  <c r="EU97" i="1"/>
  <c r="DO101" i="1"/>
  <c r="DO103" i="1" s="1"/>
  <c r="DO105" i="1" s="1"/>
  <c r="DO115" i="1" s="1"/>
  <c r="C132" i="1"/>
  <c r="S135" i="1"/>
  <c r="S170" i="1"/>
  <c r="S137" i="1"/>
  <c r="AA170" i="1"/>
  <c r="AA135" i="1"/>
  <c r="AA137" i="1"/>
  <c r="AI135" i="1"/>
  <c r="AI139" i="1" s="1"/>
  <c r="AI137" i="1"/>
  <c r="AI170" i="1"/>
  <c r="AY126" i="1"/>
  <c r="AY127" i="1" s="1"/>
  <c r="AY130" i="1" s="1"/>
  <c r="AY132" i="1" s="1"/>
  <c r="BG170" i="1"/>
  <c r="BO135" i="1"/>
  <c r="BO170" i="1"/>
  <c r="CE135" i="1"/>
  <c r="CE170" i="1"/>
  <c r="CE137" i="1"/>
  <c r="CM170" i="1"/>
  <c r="CU135" i="1"/>
  <c r="CU139" i="1" s="1"/>
  <c r="CU137" i="1"/>
  <c r="CU170" i="1"/>
  <c r="DK170" i="1"/>
  <c r="DK135" i="1"/>
  <c r="DK137" i="1"/>
  <c r="DS170" i="1"/>
  <c r="DS135" i="1"/>
  <c r="DS139" i="1" s="1"/>
  <c r="DS141" i="1" s="1"/>
  <c r="DS137" i="1"/>
  <c r="EA170" i="1"/>
  <c r="EA137" i="1"/>
  <c r="EI126" i="1"/>
  <c r="EI127" i="1" s="1"/>
  <c r="EI130" i="1" s="1"/>
  <c r="EI132" i="1" s="1"/>
  <c r="EQ135" i="1"/>
  <c r="EQ139" i="1" s="1"/>
  <c r="EQ141" i="1" s="1"/>
  <c r="EQ170" i="1"/>
  <c r="EQ137" i="1"/>
  <c r="EY170" i="1"/>
  <c r="FG137" i="1"/>
  <c r="FG135" i="1"/>
  <c r="FG139" i="1" s="1"/>
  <c r="FG141" i="1" s="1"/>
  <c r="FG170" i="1"/>
  <c r="FW170" i="1"/>
  <c r="AT170" i="1"/>
  <c r="AT137" i="1"/>
  <c r="AT135" i="1"/>
  <c r="AT139" i="1" s="1"/>
  <c r="AT141" i="1" s="1"/>
  <c r="BU137" i="1"/>
  <c r="BU135" i="1"/>
  <c r="BU139" i="1" s="1"/>
  <c r="BU141" i="1" s="1"/>
  <c r="BU170" i="1"/>
  <c r="CC170" i="1"/>
  <c r="CC137" i="1"/>
  <c r="CC135" i="1"/>
  <c r="W170" i="1"/>
  <c r="W137" i="1"/>
  <c r="W135" i="1"/>
  <c r="W139" i="1" s="1"/>
  <c r="W141" i="1" s="1"/>
  <c r="DT170" i="1"/>
  <c r="EV170" i="1"/>
  <c r="FX170" i="1"/>
  <c r="FX137" i="1"/>
  <c r="FX135" i="1"/>
  <c r="FX139" i="1" s="1"/>
  <c r="FX141" i="1" s="1"/>
  <c r="DN170" i="1"/>
  <c r="FI170" i="1"/>
  <c r="FI135" i="1"/>
  <c r="AE137" i="1"/>
  <c r="AE170" i="1"/>
  <c r="AE135" i="1"/>
  <c r="DW170" i="1"/>
  <c r="I170" i="1"/>
  <c r="DR141" i="1"/>
  <c r="AD161" i="1"/>
  <c r="BJ161" i="1"/>
  <c r="CH161" i="1"/>
  <c r="CH166" i="1" s="1"/>
  <c r="CH202" i="1" s="1"/>
  <c r="DN161" i="1"/>
  <c r="ET161" i="1"/>
  <c r="FR161" i="1"/>
  <c r="CK137" i="1"/>
  <c r="CK135" i="1"/>
  <c r="CK170" i="1"/>
  <c r="FZ79" i="1"/>
  <c r="E98" i="1"/>
  <c r="AK98" i="1"/>
  <c r="BA98" i="1"/>
  <c r="BI98" i="1"/>
  <c r="BQ98" i="1"/>
  <c r="CW98" i="1"/>
  <c r="DM98" i="1"/>
  <c r="DU98" i="1"/>
  <c r="EC98" i="1"/>
  <c r="FI98" i="1"/>
  <c r="CF195" i="1"/>
  <c r="EB195" i="1"/>
  <c r="EB196" i="1" s="1"/>
  <c r="EB204" i="1" s="1"/>
  <c r="Q137" i="1"/>
  <c r="Q135" i="1"/>
  <c r="Q170" i="1"/>
  <c r="Y170" i="1"/>
  <c r="AG137" i="1"/>
  <c r="AG135" i="1"/>
  <c r="AG139" i="1" s="1"/>
  <c r="AG141" i="1" s="1"/>
  <c r="AG170" i="1"/>
  <c r="AO170" i="1"/>
  <c r="EE170" i="1"/>
  <c r="EE137" i="1"/>
  <c r="EE135" i="1"/>
  <c r="EE139" i="1" s="1"/>
  <c r="O137" i="1"/>
  <c r="O135" i="1"/>
  <c r="O139" i="1" s="1"/>
  <c r="O141" i="1" s="1"/>
  <c r="AU137" i="1"/>
  <c r="AU135" i="1"/>
  <c r="AU139" i="1" s="1"/>
  <c r="AU141" i="1" s="1"/>
  <c r="CA170" i="1"/>
  <c r="DG170" i="1"/>
  <c r="DG135" i="1"/>
  <c r="EM170" i="1"/>
  <c r="FS170" i="1"/>
  <c r="FS135" i="1"/>
  <c r="FS137" i="1"/>
  <c r="EZ141" i="1"/>
  <c r="EB137" i="1"/>
  <c r="AS166" i="1"/>
  <c r="AS202" i="1" s="1"/>
  <c r="V161" i="1"/>
  <c r="BB161" i="1"/>
  <c r="BZ161" i="1"/>
  <c r="DF161" i="1"/>
  <c r="DF166" i="1" s="1"/>
  <c r="DF202" i="1" s="1"/>
  <c r="ED161" i="1"/>
  <c r="FJ161" i="1"/>
  <c r="N98" i="1"/>
  <c r="AT98" i="1"/>
  <c r="BJ98" i="1"/>
  <c r="BZ98" i="1"/>
  <c r="DF98" i="1"/>
  <c r="DV98" i="1"/>
  <c r="EL98" i="1"/>
  <c r="FR98" i="1"/>
  <c r="EK195" i="1"/>
  <c r="EO137" i="1"/>
  <c r="EO135" i="1"/>
  <c r="EO139" i="1" s="1"/>
  <c r="EO141" i="1" s="1"/>
  <c r="EO170" i="1"/>
  <c r="EW170" i="1"/>
  <c r="EW137" i="1"/>
  <c r="EW135" i="1"/>
  <c r="EW139" i="1" s="1"/>
  <c r="EW141" i="1" s="1"/>
  <c r="FE137" i="1"/>
  <c r="FE135" i="1"/>
  <c r="FM170" i="1"/>
  <c r="FM137" i="1"/>
  <c r="FM135" i="1"/>
  <c r="FM139" i="1" s="1"/>
  <c r="FM141" i="1" s="1"/>
  <c r="FU135" i="1"/>
  <c r="FU139" i="1" s="1"/>
  <c r="FU141" i="1" s="1"/>
  <c r="FU170" i="1"/>
  <c r="FU137" i="1"/>
  <c r="CI137" i="1"/>
  <c r="CI135" i="1"/>
  <c r="P170" i="1"/>
  <c r="EB135" i="1"/>
  <c r="EB139" i="1" s="1"/>
  <c r="EB141" i="1" s="1"/>
  <c r="N161" i="1"/>
  <c r="AT161" i="1"/>
  <c r="AT166" i="1" s="1"/>
  <c r="AT202" i="1" s="1"/>
  <c r="CP161" i="1"/>
  <c r="FZ86" i="1"/>
  <c r="G98" i="1"/>
  <c r="O98" i="1"/>
  <c r="W98" i="1"/>
  <c r="W97" i="1" s="1"/>
  <c r="BC98" i="1"/>
  <c r="BC97" i="1" s="1"/>
  <c r="BS98" i="1"/>
  <c r="CA98" i="1"/>
  <c r="CI98" i="1"/>
  <c r="CI97" i="1" s="1"/>
  <c r="DO98" i="1"/>
  <c r="EE98" i="1"/>
  <c r="EM98" i="1"/>
  <c r="EU98" i="1"/>
  <c r="F195" i="1"/>
  <c r="N195" i="1"/>
  <c r="V195" i="1"/>
  <c r="AD195" i="1"/>
  <c r="AD196" i="1" s="1"/>
  <c r="AD204" i="1" s="1"/>
  <c r="AL195" i="1"/>
  <c r="AT195" i="1"/>
  <c r="BB195" i="1"/>
  <c r="BJ195" i="1"/>
  <c r="BR195" i="1"/>
  <c r="BZ195" i="1"/>
  <c r="CH195" i="1"/>
  <c r="CP195" i="1"/>
  <c r="CP196" i="1" s="1"/>
  <c r="CP204" i="1" s="1"/>
  <c r="CX195" i="1"/>
  <c r="DF195" i="1"/>
  <c r="DN195" i="1"/>
  <c r="DV195" i="1"/>
  <c r="ED195" i="1"/>
  <c r="EL195" i="1"/>
  <c r="ET195" i="1"/>
  <c r="ET196" i="1" s="1"/>
  <c r="ET204" i="1" s="1"/>
  <c r="FB195" i="1"/>
  <c r="FB196" i="1" s="1"/>
  <c r="FB204" i="1" s="1"/>
  <c r="FJ195" i="1"/>
  <c r="FR195" i="1"/>
  <c r="J126" i="1"/>
  <c r="J127" i="1" s="1"/>
  <c r="J130" i="1" s="1"/>
  <c r="J132" i="1" s="1"/>
  <c r="R126" i="1"/>
  <c r="R127" i="1" s="1"/>
  <c r="R130" i="1" s="1"/>
  <c r="R132" i="1" s="1"/>
  <c r="Z126" i="1"/>
  <c r="Z127" i="1" s="1"/>
  <c r="Z130" i="1" s="1"/>
  <c r="Z132" i="1" s="1"/>
  <c r="AH126" i="1"/>
  <c r="AH127" i="1" s="1"/>
  <c r="AH130" i="1" s="1"/>
  <c r="AH132" i="1" s="1"/>
  <c r="AP126" i="1"/>
  <c r="AP127" i="1" s="1"/>
  <c r="AP130" i="1" s="1"/>
  <c r="AP132" i="1" s="1"/>
  <c r="BF126" i="1"/>
  <c r="BF127" i="1" s="1"/>
  <c r="BF130" i="1" s="1"/>
  <c r="BF132" i="1" s="1"/>
  <c r="BN126" i="1"/>
  <c r="BN127" i="1" s="1"/>
  <c r="BN130" i="1" s="1"/>
  <c r="BN132" i="1" s="1"/>
  <c r="CS137" i="1"/>
  <c r="CS170" i="1"/>
  <c r="CS135" i="1"/>
  <c r="DA137" i="1"/>
  <c r="DA135" i="1"/>
  <c r="DA170" i="1"/>
  <c r="DI170" i="1"/>
  <c r="DI135" i="1"/>
  <c r="DQ170" i="1"/>
  <c r="DY137" i="1"/>
  <c r="DY135" i="1"/>
  <c r="DY139" i="1" s="1"/>
  <c r="DY170" i="1"/>
  <c r="EG170" i="1"/>
  <c r="AM170" i="1"/>
  <c r="FK170" i="1"/>
  <c r="F141" i="1"/>
  <c r="BB141" i="1"/>
  <c r="BJ141" i="1"/>
  <c r="EL141" i="1"/>
  <c r="FB141" i="1"/>
  <c r="FJ141" i="1"/>
  <c r="CF137" i="1"/>
  <c r="C164" i="1"/>
  <c r="FZ163" i="1"/>
  <c r="F161" i="1"/>
  <c r="AL161" i="1"/>
  <c r="AL166" i="1" s="1"/>
  <c r="AL202" i="1" s="1"/>
  <c r="BR161" i="1"/>
  <c r="BR166" i="1" s="1"/>
  <c r="BR202" i="1" s="1"/>
  <c r="CX161" i="1"/>
  <c r="CX166" i="1" s="1"/>
  <c r="CX202" i="1" s="1"/>
  <c r="DV161" i="1"/>
  <c r="EL161" i="1"/>
  <c r="FB161" i="1"/>
  <c r="FB166" i="1" s="1"/>
  <c r="FB202" i="1" s="1"/>
  <c r="H83" i="1"/>
  <c r="H91" i="1" s="1"/>
  <c r="P83" i="1"/>
  <c r="P91" i="1" s="1"/>
  <c r="X83" i="1"/>
  <c r="AF83" i="1"/>
  <c r="AF91" i="1" s="1"/>
  <c r="AN83" i="1"/>
  <c r="AN91" i="1" s="1"/>
  <c r="AV83" i="1"/>
  <c r="AV91" i="1" s="1"/>
  <c r="BD83" i="1"/>
  <c r="BD91" i="1" s="1"/>
  <c r="BL83" i="1"/>
  <c r="BL91" i="1" s="1"/>
  <c r="BT83" i="1"/>
  <c r="BT91" i="1" s="1"/>
  <c r="CB83" i="1"/>
  <c r="CB91" i="1" s="1"/>
  <c r="CJ83" i="1"/>
  <c r="CJ91" i="1" s="1"/>
  <c r="CR83" i="1"/>
  <c r="CR91" i="1" s="1"/>
  <c r="CZ83" i="1"/>
  <c r="CZ91" i="1" s="1"/>
  <c r="DH83" i="1"/>
  <c r="DH91" i="1" s="1"/>
  <c r="DP83" i="1"/>
  <c r="DP91" i="1" s="1"/>
  <c r="DX83" i="1"/>
  <c r="DX91" i="1" s="1"/>
  <c r="EF83" i="1"/>
  <c r="EF91" i="1" s="1"/>
  <c r="EN83" i="1"/>
  <c r="EN91" i="1" s="1"/>
  <c r="EV83" i="1"/>
  <c r="EV91" i="1" s="1"/>
  <c r="FD83" i="1"/>
  <c r="FD91" i="1" s="1"/>
  <c r="FL83" i="1"/>
  <c r="FL91" i="1" s="1"/>
  <c r="FT83" i="1"/>
  <c r="FT91" i="1" s="1"/>
  <c r="AB98" i="1"/>
  <c r="AR98" i="1"/>
  <c r="AZ98" i="1"/>
  <c r="BH98" i="1"/>
  <c r="CN98" i="1"/>
  <c r="DD98" i="1"/>
  <c r="DL98" i="1"/>
  <c r="DT98" i="1"/>
  <c r="EZ98" i="1"/>
  <c r="FP98" i="1"/>
  <c r="FX98" i="1"/>
  <c r="AW137" i="1"/>
  <c r="AW135" i="1"/>
  <c r="AW139" i="1" s="1"/>
  <c r="AW141" i="1" s="1"/>
  <c r="AW170" i="1"/>
  <c r="BZ170" i="1"/>
  <c r="BZ135" i="1"/>
  <c r="R166" i="1"/>
  <c r="R202" i="1" s="1"/>
  <c r="DC166" i="1"/>
  <c r="DC202" i="1" s="1"/>
  <c r="EA166" i="1"/>
  <c r="EA202" i="1" s="1"/>
  <c r="FQ166" i="1"/>
  <c r="FQ202" i="1" s="1"/>
  <c r="G195" i="1"/>
  <c r="O195" i="1"/>
  <c r="AM195" i="1"/>
  <c r="AU195" i="1"/>
  <c r="BC195" i="1"/>
  <c r="BC196" i="1" s="1"/>
  <c r="BC204" i="1" s="1"/>
  <c r="BK195" i="1"/>
  <c r="BS195" i="1"/>
  <c r="CA195" i="1"/>
  <c r="CI195" i="1"/>
  <c r="CI196" i="1" s="1"/>
  <c r="CI204" i="1" s="1"/>
  <c r="CQ195" i="1"/>
  <c r="CY195" i="1"/>
  <c r="DG195" i="1"/>
  <c r="DO195" i="1"/>
  <c r="DO196" i="1" s="1"/>
  <c r="DO204" i="1" s="1"/>
  <c r="DW195" i="1"/>
  <c r="EE195" i="1"/>
  <c r="EM195" i="1"/>
  <c r="EU195" i="1"/>
  <c r="EU196" i="1" s="1"/>
  <c r="EU204" i="1" s="1"/>
  <c r="FC195" i="1"/>
  <c r="FK195" i="1"/>
  <c r="FS195" i="1"/>
  <c r="AI141" i="1"/>
  <c r="CU141" i="1"/>
  <c r="D164" i="1"/>
  <c r="D161" i="1"/>
  <c r="D166" i="1" s="1"/>
  <c r="D202" i="1" s="1"/>
  <c r="L164" i="1"/>
  <c r="L161" i="1"/>
  <c r="T164" i="1"/>
  <c r="T161" i="1"/>
  <c r="T166" i="1" s="1"/>
  <c r="T202" i="1" s="1"/>
  <c r="AB164" i="1"/>
  <c r="AB161" i="1"/>
  <c r="AJ164" i="1"/>
  <c r="AJ161" i="1"/>
  <c r="AR164" i="1"/>
  <c r="AR161" i="1"/>
  <c r="AR166" i="1" s="1"/>
  <c r="AR202" i="1" s="1"/>
  <c r="AZ164" i="1"/>
  <c r="AZ161" i="1"/>
  <c r="AZ166" i="1" s="1"/>
  <c r="AZ202" i="1" s="1"/>
  <c r="BH164" i="1"/>
  <c r="BH161" i="1"/>
  <c r="BH166" i="1" s="1"/>
  <c r="BH202" i="1" s="1"/>
  <c r="BP164" i="1"/>
  <c r="BP161" i="1"/>
  <c r="BP166" i="1" s="1"/>
  <c r="BP202" i="1" s="1"/>
  <c r="BX164" i="1"/>
  <c r="BX161" i="1"/>
  <c r="CF164" i="1"/>
  <c r="CF161" i="1"/>
  <c r="CF166" i="1" s="1"/>
  <c r="CF202" i="1" s="1"/>
  <c r="CN164" i="1"/>
  <c r="CN161" i="1"/>
  <c r="CV164" i="1"/>
  <c r="CV161" i="1"/>
  <c r="DD164" i="1"/>
  <c r="DD161" i="1"/>
  <c r="DD166" i="1" s="1"/>
  <c r="DD202" i="1" s="1"/>
  <c r="DL164" i="1"/>
  <c r="DL161" i="1"/>
  <c r="DL166" i="1" s="1"/>
  <c r="DL202" i="1" s="1"/>
  <c r="DT164" i="1"/>
  <c r="DT161" i="1"/>
  <c r="DT166" i="1" s="1"/>
  <c r="DT202" i="1" s="1"/>
  <c r="EB164" i="1"/>
  <c r="EB161" i="1"/>
  <c r="EB166" i="1" s="1"/>
  <c r="EB202" i="1" s="1"/>
  <c r="EJ164" i="1"/>
  <c r="EJ161" i="1"/>
  <c r="ER164" i="1"/>
  <c r="ER161" i="1"/>
  <c r="ER166" i="1" s="1"/>
  <c r="ER202" i="1" s="1"/>
  <c r="EZ164" i="1"/>
  <c r="EZ161" i="1"/>
  <c r="FH164" i="1"/>
  <c r="FH161" i="1"/>
  <c r="FP164" i="1"/>
  <c r="FP161" i="1"/>
  <c r="FP166" i="1" s="1"/>
  <c r="FP202" i="1" s="1"/>
  <c r="FX164" i="1"/>
  <c r="FX161" i="1"/>
  <c r="FX166" i="1" s="1"/>
  <c r="FX202" i="1" s="1"/>
  <c r="CL166" i="1"/>
  <c r="CL202" i="1" s="1"/>
  <c r="DE166" i="1"/>
  <c r="DE202" i="1" s="1"/>
  <c r="AQ166" i="1"/>
  <c r="AQ202" i="1" s="1"/>
  <c r="DK166" i="1"/>
  <c r="DK202" i="1" s="1"/>
  <c r="C195" i="1"/>
  <c r="S195" i="1"/>
  <c r="AA195" i="1"/>
  <c r="AI195" i="1"/>
  <c r="AQ195" i="1"/>
  <c r="AY195" i="1"/>
  <c r="BO195" i="1"/>
  <c r="BW195" i="1"/>
  <c r="CE195" i="1"/>
  <c r="CM195" i="1"/>
  <c r="CU195" i="1"/>
  <c r="DC195" i="1"/>
  <c r="DK195" i="1"/>
  <c r="DK196" i="1" s="1"/>
  <c r="DK204" i="1" s="1"/>
  <c r="DS195" i="1"/>
  <c r="EA195" i="1"/>
  <c r="EI195" i="1"/>
  <c r="EQ195" i="1"/>
  <c r="EY195" i="1"/>
  <c r="FG195" i="1"/>
  <c r="FO195" i="1"/>
  <c r="FW195" i="1"/>
  <c r="FW196" i="1" s="1"/>
  <c r="FW204" i="1" s="1"/>
  <c r="H161" i="1"/>
  <c r="H166" i="1" s="1"/>
  <c r="H202" i="1" s="1"/>
  <c r="P161" i="1"/>
  <c r="P166" i="1" s="1"/>
  <c r="P202" i="1" s="1"/>
  <c r="X161" i="1"/>
  <c r="X166" i="1" s="1"/>
  <c r="X202" i="1" s="1"/>
  <c r="AF161" i="1"/>
  <c r="AF166" i="1" s="1"/>
  <c r="AF202" i="1" s="1"/>
  <c r="AN161" i="1"/>
  <c r="AN166" i="1" s="1"/>
  <c r="AN202" i="1" s="1"/>
  <c r="AV161" i="1"/>
  <c r="AV166" i="1" s="1"/>
  <c r="AV202" i="1" s="1"/>
  <c r="BD161" i="1"/>
  <c r="BD166" i="1" s="1"/>
  <c r="BD202" i="1" s="1"/>
  <c r="BL161" i="1"/>
  <c r="BL166" i="1" s="1"/>
  <c r="BL202" i="1" s="1"/>
  <c r="BT161" i="1"/>
  <c r="BT166" i="1" s="1"/>
  <c r="BT202" i="1" s="1"/>
  <c r="CB161" i="1"/>
  <c r="CB166" i="1" s="1"/>
  <c r="CB202" i="1" s="1"/>
  <c r="CJ161" i="1"/>
  <c r="CJ166" i="1" s="1"/>
  <c r="CJ202" i="1" s="1"/>
  <c r="CR161" i="1"/>
  <c r="CR166" i="1" s="1"/>
  <c r="CR202" i="1" s="1"/>
  <c r="CZ161" i="1"/>
  <c r="CZ166" i="1" s="1"/>
  <c r="CZ202" i="1" s="1"/>
  <c r="DH161" i="1"/>
  <c r="DH166" i="1" s="1"/>
  <c r="DH202" i="1" s="1"/>
  <c r="DP161" i="1"/>
  <c r="DP166" i="1" s="1"/>
  <c r="DP202" i="1" s="1"/>
  <c r="DX161" i="1"/>
  <c r="DX166" i="1" s="1"/>
  <c r="DX202" i="1" s="1"/>
  <c r="EF161" i="1"/>
  <c r="EF166" i="1" s="1"/>
  <c r="EF202" i="1" s="1"/>
  <c r="EN161" i="1"/>
  <c r="EN166" i="1" s="1"/>
  <c r="EN202" i="1" s="1"/>
  <c r="EV161" i="1"/>
  <c r="EV166" i="1" s="1"/>
  <c r="EV202" i="1" s="1"/>
  <c r="FD161" i="1"/>
  <c r="FD166" i="1" s="1"/>
  <c r="FD202" i="1" s="1"/>
  <c r="FL161" i="1"/>
  <c r="FL166" i="1" s="1"/>
  <c r="FL202" i="1" s="1"/>
  <c r="FT161" i="1"/>
  <c r="FT166" i="1" s="1"/>
  <c r="FT202" i="1" s="1"/>
  <c r="EP166" i="1"/>
  <c r="EP202" i="1" s="1"/>
  <c r="R196" i="1"/>
  <c r="R204" i="1" s="1"/>
  <c r="AH196" i="1"/>
  <c r="AH204" i="1" s="1"/>
  <c r="CL196" i="1"/>
  <c r="CL204" i="1" s="1"/>
  <c r="D195" i="1"/>
  <c r="D196" i="1" s="1"/>
  <c r="D204" i="1" s="1"/>
  <c r="L195" i="1"/>
  <c r="T195" i="1"/>
  <c r="AB195" i="1"/>
  <c r="AJ195" i="1"/>
  <c r="AR195" i="1"/>
  <c r="AR196" i="1" s="1"/>
  <c r="AR204" i="1" s="1"/>
  <c r="AZ195" i="1"/>
  <c r="BH195" i="1"/>
  <c r="BX195" i="1"/>
  <c r="BX196" i="1" s="1"/>
  <c r="BX204" i="1" s="1"/>
  <c r="CN195" i="1"/>
  <c r="CV195" i="1"/>
  <c r="DD195" i="1"/>
  <c r="DL195" i="1"/>
  <c r="DT195" i="1"/>
  <c r="ER195" i="1"/>
  <c r="ER196" i="1" s="1"/>
  <c r="ER204" i="1" s="1"/>
  <c r="EZ195" i="1"/>
  <c r="FH195" i="1"/>
  <c r="FP195" i="1"/>
  <c r="FX195" i="1"/>
  <c r="X116" i="1"/>
  <c r="E126" i="1"/>
  <c r="E127" i="1" s="1"/>
  <c r="E130" i="1" s="1"/>
  <c r="E132" i="1" s="1"/>
  <c r="AS126" i="1"/>
  <c r="AS127" i="1" s="1"/>
  <c r="AS130" i="1" s="1"/>
  <c r="AS132" i="1" s="1"/>
  <c r="BQ126" i="1"/>
  <c r="BQ127" i="1" s="1"/>
  <c r="BQ130" i="1" s="1"/>
  <c r="BQ132" i="1" s="1"/>
  <c r="CB141" i="1"/>
  <c r="DP141" i="1"/>
  <c r="FZ159" i="1"/>
  <c r="K166" i="1"/>
  <c r="K202" i="1" s="1"/>
  <c r="AA166" i="1"/>
  <c r="AA202" i="1" s="1"/>
  <c r="AI166" i="1"/>
  <c r="AI202" i="1" s="1"/>
  <c r="BG166" i="1"/>
  <c r="BG202" i="1" s="1"/>
  <c r="BW166" i="1"/>
  <c r="BW202" i="1" s="1"/>
  <c r="CM166" i="1"/>
  <c r="CM202" i="1" s="1"/>
  <c r="CU166" i="1"/>
  <c r="CU202" i="1" s="1"/>
  <c r="DS166" i="1"/>
  <c r="DS202" i="1" s="1"/>
  <c r="EI166" i="1"/>
  <c r="EI202" i="1" s="1"/>
  <c r="EY166" i="1"/>
  <c r="EY202" i="1" s="1"/>
  <c r="FG166" i="1"/>
  <c r="FG202" i="1" s="1"/>
  <c r="CD166" i="1"/>
  <c r="CD202" i="1" s="1"/>
  <c r="AY196" i="1"/>
  <c r="AY204" i="1" s="1"/>
  <c r="BO196" i="1"/>
  <c r="BO204" i="1" s="1"/>
  <c r="CE196" i="1"/>
  <c r="CE204" i="1" s="1"/>
  <c r="DS196" i="1"/>
  <c r="DS204" i="1" s="1"/>
  <c r="EA196" i="1"/>
  <c r="EA204" i="1" s="1"/>
  <c r="EQ196" i="1"/>
  <c r="EQ204" i="1" s="1"/>
  <c r="E195" i="1"/>
  <c r="M195" i="1"/>
  <c r="M196" i="1" s="1"/>
  <c r="M204" i="1" s="1"/>
  <c r="U195" i="1"/>
  <c r="AC195" i="1"/>
  <c r="AC196" i="1" s="1"/>
  <c r="AC204" i="1" s="1"/>
  <c r="AK195" i="1"/>
  <c r="AS195" i="1"/>
  <c r="BA195" i="1"/>
  <c r="BI195" i="1"/>
  <c r="BI196" i="1" s="1"/>
  <c r="BI204" i="1" s="1"/>
  <c r="BQ195" i="1"/>
  <c r="CG195" i="1"/>
  <c r="CO195" i="1"/>
  <c r="CW195" i="1"/>
  <c r="DE195" i="1"/>
  <c r="DM195" i="1"/>
  <c r="DU195" i="1"/>
  <c r="EC195" i="1"/>
  <c r="ES195" i="1"/>
  <c r="FA195" i="1"/>
  <c r="FA196" i="1" s="1"/>
  <c r="FA204" i="1" s="1"/>
  <c r="FI195" i="1"/>
  <c r="FQ195" i="1"/>
  <c r="FZ94" i="1"/>
  <c r="DY141" i="1"/>
  <c r="BF166" i="1"/>
  <c r="BF202" i="1" s="1"/>
  <c r="DB166" i="1"/>
  <c r="DB202" i="1" s="1"/>
  <c r="G141" i="1"/>
  <c r="BK141" i="1"/>
  <c r="EE141" i="1"/>
  <c r="BA161" i="1"/>
  <c r="DM161" i="1"/>
  <c r="DZ166" i="1"/>
  <c r="DZ202" i="1" s="1"/>
  <c r="BN243" i="1"/>
  <c r="FV243" i="1"/>
  <c r="AH166" i="1"/>
  <c r="AH202" i="1" s="1"/>
  <c r="CG166" i="1"/>
  <c r="CG202" i="1" s="1"/>
  <c r="CT166" i="1"/>
  <c r="CT202" i="1" s="1"/>
  <c r="ES166" i="1"/>
  <c r="ES202" i="1" s="1"/>
  <c r="FF166" i="1"/>
  <c r="FF202" i="1" s="1"/>
  <c r="E164" i="1"/>
  <c r="E166" i="1" s="1"/>
  <c r="E202" i="1" s="1"/>
  <c r="M164" i="1"/>
  <c r="M166" i="1" s="1"/>
  <c r="M202" i="1" s="1"/>
  <c r="U164" i="1"/>
  <c r="U166" i="1" s="1"/>
  <c r="U202" i="1" s="1"/>
  <c r="AC164" i="1"/>
  <c r="AC166" i="1" s="1"/>
  <c r="AC202" i="1" s="1"/>
  <c r="AK164" i="1"/>
  <c r="AS164" i="1"/>
  <c r="BA164" i="1"/>
  <c r="BI164" i="1"/>
  <c r="BQ164" i="1"/>
  <c r="BQ166" i="1" s="1"/>
  <c r="BQ202" i="1" s="1"/>
  <c r="BY164" i="1"/>
  <c r="CG164" i="1"/>
  <c r="CO164" i="1"/>
  <c r="CO166" i="1" s="1"/>
  <c r="CO202" i="1" s="1"/>
  <c r="CW164" i="1"/>
  <c r="DE164" i="1"/>
  <c r="DM164" i="1"/>
  <c r="DU164" i="1"/>
  <c r="EC164" i="1"/>
  <c r="EC166" i="1" s="1"/>
  <c r="EC202" i="1" s="1"/>
  <c r="EK164" i="1"/>
  <c r="EK166" i="1" s="1"/>
  <c r="EK202" i="1" s="1"/>
  <c r="ES164" i="1"/>
  <c r="FA164" i="1"/>
  <c r="FA166" i="1" s="1"/>
  <c r="FA202" i="1" s="1"/>
  <c r="FI164" i="1"/>
  <c r="FQ164" i="1"/>
  <c r="J161" i="1"/>
  <c r="J166" i="1" s="1"/>
  <c r="J202" i="1" s="1"/>
  <c r="BI161" i="1"/>
  <c r="BI166" i="1" s="1"/>
  <c r="BI202" i="1" s="1"/>
  <c r="BV161" i="1"/>
  <c r="BV166" i="1" s="1"/>
  <c r="BV202" i="1" s="1"/>
  <c r="DU161" i="1"/>
  <c r="EH161" i="1"/>
  <c r="F164" i="1"/>
  <c r="N164" i="1"/>
  <c r="V164" i="1"/>
  <c r="AD164" i="1"/>
  <c r="AL164" i="1"/>
  <c r="AT164" i="1"/>
  <c r="BB164" i="1"/>
  <c r="BJ164" i="1"/>
  <c r="BR164" i="1"/>
  <c r="BZ164" i="1"/>
  <c r="CH164" i="1"/>
  <c r="CP164" i="1"/>
  <c r="CX164" i="1"/>
  <c r="DF164" i="1"/>
  <c r="DN164" i="1"/>
  <c r="DV164" i="1"/>
  <c r="ED164" i="1"/>
  <c r="EL164" i="1"/>
  <c r="ET164" i="1"/>
  <c r="FB164" i="1"/>
  <c r="FJ164" i="1"/>
  <c r="FR164" i="1"/>
  <c r="R164" i="1"/>
  <c r="AH164" i="1"/>
  <c r="AX164" i="1"/>
  <c r="BN164" i="1"/>
  <c r="BN166" i="1" s="1"/>
  <c r="BN202" i="1" s="1"/>
  <c r="CD164" i="1"/>
  <c r="EH164" i="1"/>
  <c r="EL196" i="1"/>
  <c r="EL204" i="1" s="1"/>
  <c r="AK161" i="1"/>
  <c r="AX161" i="1"/>
  <c r="CW161" i="1"/>
  <c r="DJ161" i="1"/>
  <c r="DJ166" i="1" s="1"/>
  <c r="DJ202" i="1" s="1"/>
  <c r="FI161" i="1"/>
  <c r="FV161" i="1"/>
  <c r="FV166" i="1" s="1"/>
  <c r="FV202" i="1" s="1"/>
  <c r="DR164" i="1"/>
  <c r="DR166" i="1" s="1"/>
  <c r="DR202" i="1" s="1"/>
  <c r="AU196" i="1"/>
  <c r="AU204" i="1" s="1"/>
  <c r="FS196" i="1"/>
  <c r="FS204" i="1" s="1"/>
  <c r="J196" i="1"/>
  <c r="J204" i="1" s="1"/>
  <c r="Z196" i="1"/>
  <c r="Z204" i="1" s="1"/>
  <c r="AP196" i="1"/>
  <c r="AP204" i="1" s="1"/>
  <c r="AX196" i="1"/>
  <c r="AX204" i="1" s="1"/>
  <c r="BN196" i="1"/>
  <c r="BN204" i="1" s="1"/>
  <c r="CT196" i="1"/>
  <c r="CT204" i="1" s="1"/>
  <c r="DB196" i="1"/>
  <c r="DB204" i="1" s="1"/>
  <c r="DJ196" i="1"/>
  <c r="DJ204" i="1" s="1"/>
  <c r="DZ196" i="1"/>
  <c r="DZ204" i="1" s="1"/>
  <c r="EX196" i="1"/>
  <c r="EX204" i="1" s="1"/>
  <c r="FN196" i="1"/>
  <c r="FN204" i="1" s="1"/>
  <c r="AG196" i="1"/>
  <c r="AG204" i="1" s="1"/>
  <c r="CS196" i="1"/>
  <c r="CS204" i="1" s="1"/>
  <c r="X196" i="1"/>
  <c r="X204" i="1" s="1"/>
  <c r="W243" i="1"/>
  <c r="DO243" i="1"/>
  <c r="T196" i="1"/>
  <c r="T204" i="1" s="1"/>
  <c r="AB196" i="1"/>
  <c r="AB204" i="1" s="1"/>
  <c r="AJ196" i="1"/>
  <c r="AJ204" i="1" s="1"/>
  <c r="CF196" i="1"/>
  <c r="CF204" i="1" s="1"/>
  <c r="CN196" i="1"/>
  <c r="CN204" i="1" s="1"/>
  <c r="CV196" i="1"/>
  <c r="CV204" i="1" s="1"/>
  <c r="DL196" i="1"/>
  <c r="DL204" i="1" s="1"/>
  <c r="EZ196" i="1"/>
  <c r="EZ204" i="1" s="1"/>
  <c r="FH196" i="1"/>
  <c r="FH204" i="1" s="1"/>
  <c r="FX196" i="1"/>
  <c r="FX204" i="1" s="1"/>
  <c r="AX188" i="1"/>
  <c r="BN188" i="1"/>
  <c r="CT188" i="1"/>
  <c r="DJ188" i="1"/>
  <c r="FF188" i="1"/>
  <c r="FV188" i="1"/>
  <c r="X243" i="1"/>
  <c r="BY196" i="1"/>
  <c r="BY204" i="1" s="1"/>
  <c r="DU196" i="1"/>
  <c r="DU204" i="1" s="1"/>
  <c r="EK196" i="1"/>
  <c r="EK204" i="1" s="1"/>
  <c r="W188" i="1"/>
  <c r="BC188" i="1"/>
  <c r="CI188" i="1"/>
  <c r="DO188" i="1"/>
  <c r="EU188" i="1"/>
  <c r="C293" i="1"/>
  <c r="FZ293" i="1" s="1"/>
  <c r="FZ279" i="1"/>
  <c r="FZ266" i="1"/>
  <c r="X212" i="1" l="1"/>
  <c r="EP212" i="1"/>
  <c r="EU212" i="1"/>
  <c r="DJ212" i="1"/>
  <c r="FL193" i="1"/>
  <c r="FL196" i="1" s="1"/>
  <c r="FL204" i="1" s="1"/>
  <c r="FL96" i="1"/>
  <c r="FL119" i="1"/>
  <c r="EP135" i="1"/>
  <c r="EP139" i="1" s="1"/>
  <c r="EP141" i="1" s="1"/>
  <c r="EP170" i="1"/>
  <c r="EP137" i="1"/>
  <c r="DA193" i="1"/>
  <c r="DA196" i="1" s="1"/>
  <c r="DA204" i="1" s="1"/>
  <c r="DA119" i="1"/>
  <c r="DA96" i="1"/>
  <c r="M139" i="1"/>
  <c r="M141" i="1" s="1"/>
  <c r="N169" i="1"/>
  <c r="N186" i="1"/>
  <c r="N107" i="1"/>
  <c r="N101" i="1"/>
  <c r="N103" i="1" s="1"/>
  <c r="N105" i="1" s="1"/>
  <c r="N115" i="1" s="1"/>
  <c r="N104" i="1"/>
  <c r="N97" i="1"/>
  <c r="N143" i="1"/>
  <c r="DD186" i="1"/>
  <c r="DD151" i="1"/>
  <c r="DD107" i="1"/>
  <c r="DD169" i="1"/>
  <c r="DD153" i="1"/>
  <c r="DD145" i="1"/>
  <c r="DD104" i="1"/>
  <c r="DD149" i="1"/>
  <c r="DD147" i="1"/>
  <c r="DD97" i="1"/>
  <c r="DD101" i="1"/>
  <c r="DD103" i="1" s="1"/>
  <c r="DD105" i="1" s="1"/>
  <c r="DD115" i="1" s="1"/>
  <c r="L143" i="1"/>
  <c r="L107" i="1"/>
  <c r="L186" i="1"/>
  <c r="L147" i="1"/>
  <c r="L104" i="1"/>
  <c r="L169" i="1"/>
  <c r="L145" i="1"/>
  <c r="L97" i="1"/>
  <c r="L101" i="1"/>
  <c r="L103" i="1" s="1"/>
  <c r="EK143" i="1"/>
  <c r="EK169" i="1"/>
  <c r="EK186" i="1"/>
  <c r="EK97" i="1"/>
  <c r="EK101" i="1"/>
  <c r="EK103" i="1" s="1"/>
  <c r="EK105" i="1" s="1"/>
  <c r="EK115" i="1" s="1"/>
  <c r="EK104" i="1"/>
  <c r="EK107" i="1"/>
  <c r="U186" i="1"/>
  <c r="U169" i="1"/>
  <c r="U104" i="1"/>
  <c r="U107" i="1"/>
  <c r="U97" i="1"/>
  <c r="U145" i="1"/>
  <c r="U101" i="1"/>
  <c r="U103" i="1" s="1"/>
  <c r="U105" i="1" s="1"/>
  <c r="U115" i="1" s="1"/>
  <c r="FF212" i="1"/>
  <c r="AX166" i="1"/>
  <c r="AX202" i="1" s="1"/>
  <c r="DP193" i="1"/>
  <c r="DP196" i="1" s="1"/>
  <c r="DP204" i="1" s="1"/>
  <c r="DP96" i="1"/>
  <c r="DP119" i="1"/>
  <c r="BD193" i="1"/>
  <c r="BD196" i="1" s="1"/>
  <c r="BD204" i="1" s="1"/>
  <c r="BD96" i="1"/>
  <c r="BD119" i="1"/>
  <c r="CS139" i="1"/>
  <c r="CS141" i="1" s="1"/>
  <c r="R135" i="1"/>
  <c r="R170" i="1"/>
  <c r="R137" i="1"/>
  <c r="DT137" i="1"/>
  <c r="DT139" i="1" s="1"/>
  <c r="DT141" i="1" s="1"/>
  <c r="FW135" i="1"/>
  <c r="FW139" i="1" s="1"/>
  <c r="FW141" i="1" s="1"/>
  <c r="BO139" i="1"/>
  <c r="BO141" i="1" s="1"/>
  <c r="BB193" i="1"/>
  <c r="BB196" i="1" s="1"/>
  <c r="BB204" i="1" s="1"/>
  <c r="BB119" i="1"/>
  <c r="BB96" i="1"/>
  <c r="CM193" i="1"/>
  <c r="CM196" i="1" s="1"/>
  <c r="CM204" i="1" s="1"/>
  <c r="CM119" i="1"/>
  <c r="CM96" i="1"/>
  <c r="FV170" i="1"/>
  <c r="FV135" i="1"/>
  <c r="FV139" i="1" s="1"/>
  <c r="FV141" i="1" s="1"/>
  <c r="FV137" i="1"/>
  <c r="AX135" i="1"/>
  <c r="AX170" i="1"/>
  <c r="AX137" i="1"/>
  <c r="AM193" i="1"/>
  <c r="AM196" i="1" s="1"/>
  <c r="AM204" i="1" s="1"/>
  <c r="AM119" i="1"/>
  <c r="AM96" i="1"/>
  <c r="DO111" i="1"/>
  <c r="DO116" i="1" s="1"/>
  <c r="DO114" i="1"/>
  <c r="DO179" i="1"/>
  <c r="DO173" i="1"/>
  <c r="W175" i="1"/>
  <c r="W177" i="1"/>
  <c r="W173" i="1"/>
  <c r="W180" i="1"/>
  <c r="W205" i="1" s="1"/>
  <c r="W179" i="1"/>
  <c r="W171" i="1"/>
  <c r="CH186" i="1"/>
  <c r="CH169" i="1"/>
  <c r="CH107" i="1"/>
  <c r="CH101" i="1"/>
  <c r="CH103" i="1" s="1"/>
  <c r="CH104" i="1"/>
  <c r="CH145" i="1"/>
  <c r="CH97" i="1"/>
  <c r="EX135" i="1"/>
  <c r="EX137" i="1"/>
  <c r="EX170" i="1"/>
  <c r="CI111" i="1"/>
  <c r="CI116" i="1" s="1"/>
  <c r="CI171" i="1" s="1"/>
  <c r="CI175" i="1" s="1"/>
  <c r="CI177" i="1" s="1"/>
  <c r="CI180" i="1" s="1"/>
  <c r="CI205" i="1" s="1"/>
  <c r="CI114" i="1"/>
  <c r="U137" i="1"/>
  <c r="L135" i="1"/>
  <c r="FC193" i="1"/>
  <c r="FC196" i="1" s="1"/>
  <c r="FC204" i="1" s="1"/>
  <c r="FC119" i="1"/>
  <c r="FC96" i="1"/>
  <c r="EG193" i="1"/>
  <c r="EG196" i="1" s="1"/>
  <c r="EG204" i="1" s="1"/>
  <c r="EG119" i="1"/>
  <c r="EG96" i="1"/>
  <c r="I193" i="1"/>
  <c r="I196" i="1" s="1"/>
  <c r="I204" i="1" s="1"/>
  <c r="I119" i="1"/>
  <c r="I96" i="1"/>
  <c r="BM139" i="1"/>
  <c r="BM141" i="1" s="1"/>
  <c r="BC173" i="1"/>
  <c r="BC179" i="1"/>
  <c r="AQ119" i="1"/>
  <c r="AQ96" i="1"/>
  <c r="AQ193" i="1"/>
  <c r="AQ196" i="1" s="1"/>
  <c r="AQ204" i="1" s="1"/>
  <c r="ES196" i="1"/>
  <c r="ES204" i="1" s="1"/>
  <c r="FP186" i="1"/>
  <c r="FP107" i="1"/>
  <c r="FP101" i="1"/>
  <c r="FP103" i="1" s="1"/>
  <c r="FP145" i="1"/>
  <c r="FP147" i="1"/>
  <c r="FP97" i="1"/>
  <c r="FP104" i="1"/>
  <c r="FP143" i="1"/>
  <c r="FP169" i="1"/>
  <c r="CF186" i="1"/>
  <c r="CF153" i="1"/>
  <c r="CF107" i="1"/>
  <c r="CF147" i="1"/>
  <c r="CF149" i="1"/>
  <c r="CF145" i="1"/>
  <c r="CF151" i="1"/>
  <c r="CF101" i="1"/>
  <c r="CF103" i="1" s="1"/>
  <c r="CF169" i="1"/>
  <c r="CF104" i="1"/>
  <c r="CF97" i="1"/>
  <c r="FU186" i="1"/>
  <c r="FU143" i="1"/>
  <c r="FU147" i="1" s="1"/>
  <c r="FU97" i="1"/>
  <c r="FU107" i="1"/>
  <c r="FU169" i="1"/>
  <c r="FU145" i="1"/>
  <c r="FU101" i="1"/>
  <c r="FU103" i="1" s="1"/>
  <c r="FU104" i="1"/>
  <c r="BQ196" i="1"/>
  <c r="BQ204" i="1" s="1"/>
  <c r="BV186" i="1"/>
  <c r="BV169" i="1"/>
  <c r="BV143" i="1"/>
  <c r="BV104" i="1"/>
  <c r="BV101" i="1"/>
  <c r="BV103" i="1" s="1"/>
  <c r="BV105" i="1" s="1"/>
  <c r="BV115" i="1" s="1"/>
  <c r="BV97" i="1"/>
  <c r="BV107" i="1"/>
  <c r="BO186" i="1"/>
  <c r="BO145" i="1"/>
  <c r="BO143" i="1"/>
  <c r="BO97" i="1"/>
  <c r="BO169" i="1"/>
  <c r="BO101" i="1"/>
  <c r="BO103" i="1" s="1"/>
  <c r="BO104" i="1"/>
  <c r="BO107" i="1"/>
  <c r="BF186" i="1"/>
  <c r="BF169" i="1"/>
  <c r="BF143" i="1"/>
  <c r="BF104" i="1"/>
  <c r="BF97" i="1"/>
  <c r="BF107" i="1"/>
  <c r="BF101" i="1"/>
  <c r="BF103" i="1" s="1"/>
  <c r="BF105" i="1" s="1"/>
  <c r="BF115" i="1" s="1"/>
  <c r="FA186" i="1"/>
  <c r="FA143" i="1"/>
  <c r="FA169" i="1"/>
  <c r="FA107" i="1"/>
  <c r="FA97" i="1"/>
  <c r="FA101" i="1"/>
  <c r="FA103" i="1" s="1"/>
  <c r="FA105" i="1" s="1"/>
  <c r="FA115" i="1" s="1"/>
  <c r="FA104" i="1"/>
  <c r="CO186" i="1"/>
  <c r="CO143" i="1"/>
  <c r="CO169" i="1"/>
  <c r="CO107" i="1"/>
  <c r="CO101" i="1"/>
  <c r="CO103" i="1" s="1"/>
  <c r="CO97" i="1"/>
  <c r="CO104" i="1"/>
  <c r="BZ169" i="1"/>
  <c r="BZ107" i="1"/>
  <c r="BZ101" i="1"/>
  <c r="BZ103" i="1" s="1"/>
  <c r="BZ105" i="1" s="1"/>
  <c r="BZ115" i="1" s="1"/>
  <c r="BZ145" i="1"/>
  <c r="BZ186" i="1"/>
  <c r="BZ104" i="1"/>
  <c r="BZ97" i="1"/>
  <c r="AT186" i="1"/>
  <c r="AT169" i="1"/>
  <c r="AT107" i="1"/>
  <c r="AT101" i="1"/>
  <c r="AT103" i="1" s="1"/>
  <c r="AT105" i="1" s="1"/>
  <c r="AT115" i="1" s="1"/>
  <c r="AT143" i="1"/>
  <c r="AT104" i="1"/>
  <c r="AT97" i="1"/>
  <c r="AK166" i="1"/>
  <c r="AK202" i="1" s="1"/>
  <c r="EP243" i="1"/>
  <c r="EZ166" i="1"/>
  <c r="EZ202" i="1" s="1"/>
  <c r="CN166" i="1"/>
  <c r="CN202" i="1" s="1"/>
  <c r="AB166" i="1"/>
  <c r="AB202" i="1" s="1"/>
  <c r="BZ137" i="1"/>
  <c r="BZ139" i="1" s="1"/>
  <c r="BZ141" i="1" s="1"/>
  <c r="FT193" i="1"/>
  <c r="FT196" i="1" s="1"/>
  <c r="FT204" i="1" s="1"/>
  <c r="FT96" i="1"/>
  <c r="FT119" i="1"/>
  <c r="DH193" i="1"/>
  <c r="DH196" i="1" s="1"/>
  <c r="DH204" i="1" s="1"/>
  <c r="DH96" i="1"/>
  <c r="DH119" i="1"/>
  <c r="AV193" i="1"/>
  <c r="AV196" i="1" s="1"/>
  <c r="AV204" i="1" s="1"/>
  <c r="AV96" i="1"/>
  <c r="AV119" i="1"/>
  <c r="J135" i="1"/>
  <c r="J139" i="1" s="1"/>
  <c r="J141" i="1" s="1"/>
  <c r="J170" i="1"/>
  <c r="J137" i="1"/>
  <c r="ED166" i="1"/>
  <c r="ED202" i="1" s="1"/>
  <c r="V166" i="1"/>
  <c r="V202" i="1" s="1"/>
  <c r="Q139" i="1"/>
  <c r="Q141" i="1" s="1"/>
  <c r="CK139" i="1"/>
  <c r="CK141" i="1" s="1"/>
  <c r="DN166" i="1"/>
  <c r="DN202" i="1" s="1"/>
  <c r="AE139" i="1"/>
  <c r="AE141" i="1" s="1"/>
  <c r="AA139" i="1"/>
  <c r="AA141" i="1" s="1"/>
  <c r="X175" i="1"/>
  <c r="X180" i="1"/>
  <c r="X205" i="1" s="1"/>
  <c r="X177" i="1"/>
  <c r="X173" i="1"/>
  <c r="X179" i="1"/>
  <c r="X171" i="1"/>
  <c r="O119" i="1"/>
  <c r="O193" i="1"/>
  <c r="O196" i="1" s="1"/>
  <c r="O204" i="1" s="1"/>
  <c r="O96" i="1"/>
  <c r="AK139" i="1"/>
  <c r="AK141" i="1" s="1"/>
  <c r="FS186" i="1"/>
  <c r="FS147" i="1"/>
  <c r="FS169" i="1"/>
  <c r="FS153" i="1"/>
  <c r="FS149" i="1"/>
  <c r="FS151" i="1"/>
  <c r="FS145" i="1"/>
  <c r="FS101" i="1"/>
  <c r="FS103" i="1" s="1"/>
  <c r="FS97" i="1"/>
  <c r="FS104" i="1"/>
  <c r="FS107" i="1"/>
  <c r="BG193" i="1"/>
  <c r="BG196" i="1" s="1"/>
  <c r="BG204" i="1" s="1"/>
  <c r="BG119" i="1"/>
  <c r="BG96" i="1"/>
  <c r="CH135" i="1"/>
  <c r="FF137" i="1"/>
  <c r="FF135" i="1"/>
  <c r="FF139" i="1" s="1"/>
  <c r="FF141" i="1" s="1"/>
  <c r="FF170" i="1"/>
  <c r="FN170" i="1"/>
  <c r="FN137" i="1"/>
  <c r="FN135" i="1"/>
  <c r="DZ186" i="1"/>
  <c r="DZ169" i="1"/>
  <c r="DZ143" i="1"/>
  <c r="DZ104" i="1"/>
  <c r="DZ97" i="1"/>
  <c r="DZ101" i="1"/>
  <c r="DZ103" i="1" s="1"/>
  <c r="DZ105" i="1" s="1"/>
  <c r="DZ115" i="1" s="1"/>
  <c r="DZ107" i="1"/>
  <c r="DC139" i="1"/>
  <c r="DC141" i="1" s="1"/>
  <c r="U135" i="1"/>
  <c r="CI173" i="1"/>
  <c r="CI179" i="1"/>
  <c r="DZ135" i="1"/>
  <c r="DZ170" i="1"/>
  <c r="DZ137" i="1"/>
  <c r="ED193" i="1"/>
  <c r="ED196" i="1" s="1"/>
  <c r="ED204" i="1" s="1"/>
  <c r="ED119" i="1"/>
  <c r="ED96" i="1"/>
  <c r="DQ193" i="1"/>
  <c r="DQ196" i="1" s="1"/>
  <c r="DQ204" i="1" s="1"/>
  <c r="DQ119" i="1"/>
  <c r="DQ96" i="1"/>
  <c r="DX139" i="1"/>
  <c r="DX141" i="1" s="1"/>
  <c r="X139" i="1"/>
  <c r="X141" i="1" s="1"/>
  <c r="BC111" i="1"/>
  <c r="BC116" i="1" s="1"/>
  <c r="BC114" i="1"/>
  <c r="K193" i="1"/>
  <c r="K196" i="1" s="1"/>
  <c r="K204" i="1" s="1"/>
  <c r="K119" i="1"/>
  <c r="K96" i="1"/>
  <c r="ED139" i="1"/>
  <c r="ED141" i="1" s="1"/>
  <c r="DS145" i="1"/>
  <c r="DS186" i="1"/>
  <c r="DS97" i="1"/>
  <c r="DS169" i="1"/>
  <c r="DS107" i="1"/>
  <c r="DS143" i="1"/>
  <c r="DS104" i="1"/>
  <c r="DS101" i="1"/>
  <c r="DS103" i="1" s="1"/>
  <c r="DS105" i="1" s="1"/>
  <c r="DS115" i="1" s="1"/>
  <c r="EJ143" i="1"/>
  <c r="EJ107" i="1"/>
  <c r="EJ101" i="1"/>
  <c r="EJ103" i="1" s="1"/>
  <c r="EJ105" i="1" s="1"/>
  <c r="EJ115" i="1" s="1"/>
  <c r="EJ186" i="1"/>
  <c r="EJ97" i="1"/>
  <c r="EJ104" i="1"/>
  <c r="EJ169" i="1"/>
  <c r="AZ186" i="1"/>
  <c r="AZ107" i="1"/>
  <c r="AZ169" i="1"/>
  <c r="AZ145" i="1"/>
  <c r="AZ147" i="1"/>
  <c r="AZ104" i="1"/>
  <c r="AZ143" i="1"/>
  <c r="AZ101" i="1"/>
  <c r="AZ103" i="1" s="1"/>
  <c r="AZ97" i="1"/>
  <c r="FF147" i="1"/>
  <c r="EP114" i="1"/>
  <c r="EP111" i="1"/>
  <c r="DR186" i="1"/>
  <c r="DR169" i="1"/>
  <c r="DR143" i="1"/>
  <c r="DR147" i="1"/>
  <c r="DR104" i="1"/>
  <c r="DR101" i="1"/>
  <c r="DR103" i="1" s="1"/>
  <c r="DR97" i="1"/>
  <c r="DR107" i="1"/>
  <c r="DR145" i="1"/>
  <c r="DV169" i="1"/>
  <c r="DV145" i="1"/>
  <c r="DV107" i="1"/>
  <c r="DV101" i="1"/>
  <c r="DV103" i="1" s="1"/>
  <c r="DV105" i="1" s="1"/>
  <c r="DV115" i="1" s="1"/>
  <c r="DV104" i="1"/>
  <c r="DV186" i="1"/>
  <c r="DV97" i="1"/>
  <c r="CW186" i="1"/>
  <c r="CW145" i="1"/>
  <c r="CW101" i="1"/>
  <c r="CW103" i="1" s="1"/>
  <c r="CW107" i="1"/>
  <c r="CW169" i="1"/>
  <c r="CW97" i="1"/>
  <c r="CW104" i="1"/>
  <c r="EQ186" i="1"/>
  <c r="EQ169" i="1"/>
  <c r="EQ143" i="1"/>
  <c r="EQ97" i="1"/>
  <c r="EQ101" i="1"/>
  <c r="EQ103" i="1" s="1"/>
  <c r="EQ105" i="1" s="1"/>
  <c r="EQ115" i="1" s="1"/>
  <c r="EQ107" i="1"/>
  <c r="EQ104" i="1"/>
  <c r="S186" i="1"/>
  <c r="S145" i="1"/>
  <c r="S147" i="1" s="1"/>
  <c r="S169" i="1"/>
  <c r="S143" i="1"/>
  <c r="S97" i="1"/>
  <c r="S101" i="1"/>
  <c r="S103" i="1" s="1"/>
  <c r="S107" i="1"/>
  <c r="S104" i="1"/>
  <c r="FV147" i="1"/>
  <c r="DB186" i="1"/>
  <c r="DB169" i="1"/>
  <c r="DB151" i="1"/>
  <c r="DB153" i="1"/>
  <c r="DB145" i="1"/>
  <c r="DB149" i="1"/>
  <c r="DB104" i="1"/>
  <c r="DB147" i="1"/>
  <c r="DB97" i="1"/>
  <c r="DB107" i="1"/>
  <c r="DB101" i="1"/>
  <c r="DB103" i="1" s="1"/>
  <c r="DB105" i="1" s="1"/>
  <c r="DB115" i="1" s="1"/>
  <c r="BN105" i="1"/>
  <c r="BN115" i="1" s="1"/>
  <c r="FE186" i="1"/>
  <c r="FE145" i="1"/>
  <c r="FE104" i="1"/>
  <c r="FE169" i="1"/>
  <c r="FE97" i="1"/>
  <c r="FE107" i="1"/>
  <c r="FE101" i="1"/>
  <c r="FE103" i="1" s="1"/>
  <c r="CC196" i="1"/>
  <c r="CC204" i="1" s="1"/>
  <c r="AW186" i="1"/>
  <c r="AW153" i="1"/>
  <c r="AW151" i="1"/>
  <c r="AW147" i="1"/>
  <c r="AW149" i="1"/>
  <c r="AW107" i="1"/>
  <c r="AW169" i="1"/>
  <c r="AW97" i="1"/>
  <c r="AW145" i="1"/>
  <c r="AW104" i="1"/>
  <c r="AW101" i="1"/>
  <c r="AW103" i="1" s="1"/>
  <c r="AK169" i="1"/>
  <c r="AK101" i="1"/>
  <c r="AK103" i="1" s="1"/>
  <c r="AK105" i="1" s="1"/>
  <c r="AK115" i="1" s="1"/>
  <c r="AK107" i="1"/>
  <c r="AK186" i="1"/>
  <c r="AK97" i="1"/>
  <c r="AK145" i="1"/>
  <c r="AK104" i="1"/>
  <c r="DJ175" i="1"/>
  <c r="DJ177" i="1"/>
  <c r="DJ179" i="1"/>
  <c r="AX180" i="1"/>
  <c r="AX205" i="1" s="1"/>
  <c r="AX173" i="1"/>
  <c r="AX171" i="1"/>
  <c r="AX175" i="1"/>
  <c r="AX179" i="1"/>
  <c r="AX177" i="1"/>
  <c r="EO186" i="1"/>
  <c r="EO169" i="1"/>
  <c r="EO107" i="1"/>
  <c r="EO143" i="1"/>
  <c r="EO104" i="1"/>
  <c r="EO101" i="1"/>
  <c r="EO103" i="1" s="1"/>
  <c r="EO97" i="1"/>
  <c r="AN193" i="1"/>
  <c r="AN196" i="1" s="1"/>
  <c r="AN204" i="1" s="1"/>
  <c r="AN96" i="1"/>
  <c r="AN119" i="1"/>
  <c r="DG186" i="1"/>
  <c r="DG169" i="1"/>
  <c r="DG145" i="1"/>
  <c r="DG101" i="1"/>
  <c r="DG103" i="1" s="1"/>
  <c r="DG104" i="1"/>
  <c r="DG107" i="1"/>
  <c r="DG97" i="1"/>
  <c r="EC149" i="1"/>
  <c r="EC151" i="1"/>
  <c r="EC186" i="1"/>
  <c r="EC153" i="1"/>
  <c r="EC169" i="1"/>
  <c r="EC101" i="1"/>
  <c r="EC103" i="1" s="1"/>
  <c r="EC145" i="1"/>
  <c r="EC107" i="1"/>
  <c r="EC104" i="1"/>
  <c r="EC147" i="1"/>
  <c r="EC97" i="1"/>
  <c r="FF114" i="1"/>
  <c r="FF111" i="1"/>
  <c r="AC143" i="1"/>
  <c r="AC169" i="1"/>
  <c r="AC186" i="1"/>
  <c r="AC107" i="1"/>
  <c r="AC101" i="1"/>
  <c r="AC103" i="1" s="1"/>
  <c r="AC105" i="1" s="1"/>
  <c r="AC115" i="1" s="1"/>
  <c r="AC97" i="1"/>
  <c r="AC104" i="1"/>
  <c r="DT186" i="1"/>
  <c r="DT107" i="1"/>
  <c r="DT101" i="1"/>
  <c r="DT103" i="1" s="1"/>
  <c r="DT105" i="1" s="1"/>
  <c r="DT115" i="1" s="1"/>
  <c r="DT169" i="1"/>
  <c r="DT145" i="1"/>
  <c r="DT97" i="1"/>
  <c r="DT104" i="1"/>
  <c r="CT212" i="1"/>
  <c r="CR193" i="1"/>
  <c r="CR196" i="1" s="1"/>
  <c r="CR204" i="1" s="1"/>
  <c r="CR96" i="1"/>
  <c r="CR119" i="1"/>
  <c r="AQ139" i="1"/>
  <c r="AQ141" i="1" s="1"/>
  <c r="C78" i="1"/>
  <c r="FZ9" i="1"/>
  <c r="AC139" i="1"/>
  <c r="AC141" i="1" s="1"/>
  <c r="BX186" i="1"/>
  <c r="BX107" i="1"/>
  <c r="BX147" i="1"/>
  <c r="BX104" i="1"/>
  <c r="BX151" i="1"/>
  <c r="BX149" i="1"/>
  <c r="BX153" i="1"/>
  <c r="BX101" i="1"/>
  <c r="BX103" i="1" s="1"/>
  <c r="BX105" i="1" s="1"/>
  <c r="BX115" i="1" s="1"/>
  <c r="BX97" i="1"/>
  <c r="BX145" i="1"/>
  <c r="BX169" i="1"/>
  <c r="FF180" i="1"/>
  <c r="FF205" i="1" s="1"/>
  <c r="FF173" i="1"/>
  <c r="FF177" i="1"/>
  <c r="FF171" i="1"/>
  <c r="FF175" i="1"/>
  <c r="FF179" i="1"/>
  <c r="EP147" i="1"/>
  <c r="AY186" i="1"/>
  <c r="AY145" i="1"/>
  <c r="AY143" i="1"/>
  <c r="AY147" i="1" s="1"/>
  <c r="AY97" i="1"/>
  <c r="AY169" i="1"/>
  <c r="AY101" i="1"/>
  <c r="AY103" i="1" s="1"/>
  <c r="AY104" i="1"/>
  <c r="AY107" i="1"/>
  <c r="FN169" i="1"/>
  <c r="FN145" i="1"/>
  <c r="FN143" i="1"/>
  <c r="FN104" i="1"/>
  <c r="FN186" i="1"/>
  <c r="FN147" i="1"/>
  <c r="FN107" i="1"/>
  <c r="FN97" i="1"/>
  <c r="FN101" i="1"/>
  <c r="FN103" i="1" s="1"/>
  <c r="FN105" i="1" s="1"/>
  <c r="FN115" i="1" s="1"/>
  <c r="BJ169" i="1"/>
  <c r="BJ107" i="1"/>
  <c r="BJ101" i="1"/>
  <c r="BJ103" i="1" s="1"/>
  <c r="BJ105" i="1" s="1"/>
  <c r="BJ115" i="1" s="1"/>
  <c r="BJ104" i="1"/>
  <c r="BJ143" i="1"/>
  <c r="BJ186" i="1"/>
  <c r="BJ97" i="1"/>
  <c r="Q114" i="1"/>
  <c r="Q111" i="1"/>
  <c r="CL169" i="1"/>
  <c r="CL186" i="1"/>
  <c r="CL104" i="1"/>
  <c r="CL97" i="1"/>
  <c r="CL143" i="1"/>
  <c r="CL107" i="1"/>
  <c r="CL101" i="1"/>
  <c r="CL103" i="1" s="1"/>
  <c r="EH166" i="1"/>
  <c r="EH202" i="1" s="1"/>
  <c r="CJ193" i="1"/>
  <c r="CJ196" i="1" s="1"/>
  <c r="CJ204" i="1" s="1"/>
  <c r="CJ96" i="1"/>
  <c r="CJ119" i="1"/>
  <c r="FZ161" i="1"/>
  <c r="FI139" i="1"/>
  <c r="FI141" i="1" s="1"/>
  <c r="BW139" i="1"/>
  <c r="BW141" i="1" s="1"/>
  <c r="CT105" i="1"/>
  <c r="CT115" i="1" s="1"/>
  <c r="BX139" i="1"/>
  <c r="BX141" i="1" s="1"/>
  <c r="M186" i="1"/>
  <c r="M143" i="1"/>
  <c r="M169" i="1"/>
  <c r="M147" i="1"/>
  <c r="M145" i="1"/>
  <c r="M101" i="1"/>
  <c r="M103" i="1" s="1"/>
  <c r="M105" i="1" s="1"/>
  <c r="M115" i="1" s="1"/>
  <c r="M97" i="1"/>
  <c r="M104" i="1"/>
  <c r="M107" i="1"/>
  <c r="DJ114" i="1"/>
  <c r="DJ111" i="1"/>
  <c r="DJ116" i="1" s="1"/>
  <c r="AX114" i="1"/>
  <c r="AX111" i="1"/>
  <c r="AX116" i="1" s="1"/>
  <c r="AX212" i="1"/>
  <c r="FI166" i="1"/>
  <c r="FI202" i="1" s="1"/>
  <c r="DU166" i="1"/>
  <c r="DU202" i="1" s="1"/>
  <c r="DM166" i="1"/>
  <c r="DM202" i="1" s="1"/>
  <c r="BQ170" i="1"/>
  <c r="BQ135" i="1"/>
  <c r="BQ139" i="1" s="1"/>
  <c r="BQ141" i="1" s="1"/>
  <c r="BQ137" i="1"/>
  <c r="EN193" i="1"/>
  <c r="EN196" i="1" s="1"/>
  <c r="EN204" i="1" s="1"/>
  <c r="EN96" i="1"/>
  <c r="EN119" i="1"/>
  <c r="CB193" i="1"/>
  <c r="CB196" i="1" s="1"/>
  <c r="CB204" i="1" s="1"/>
  <c r="CB96" i="1"/>
  <c r="CB119" i="1"/>
  <c r="P193" i="1"/>
  <c r="P196" i="1" s="1"/>
  <c r="P204" i="1" s="1"/>
  <c r="P96" i="1"/>
  <c r="P119" i="1"/>
  <c r="FZ164" i="1"/>
  <c r="AP170" i="1"/>
  <c r="AP135" i="1"/>
  <c r="AP139" i="1" s="1"/>
  <c r="AP141" i="1" s="1"/>
  <c r="AP137" i="1"/>
  <c r="C166" i="1"/>
  <c r="C202" i="1" s="1"/>
  <c r="BZ166" i="1"/>
  <c r="BZ202" i="1" s="1"/>
  <c r="FS139" i="1"/>
  <c r="FS141" i="1" s="1"/>
  <c r="FR166" i="1"/>
  <c r="FR202" i="1" s="1"/>
  <c r="BJ166" i="1"/>
  <c r="BJ202" i="1" s="1"/>
  <c r="CE139" i="1"/>
  <c r="CE141" i="1" s="1"/>
  <c r="S139" i="1"/>
  <c r="S141" i="1" s="1"/>
  <c r="EE169" i="1"/>
  <c r="EE186" i="1"/>
  <c r="EE145" i="1"/>
  <c r="EE107" i="1"/>
  <c r="EE97" i="1"/>
  <c r="EE101" i="1"/>
  <c r="EE103" i="1" s="1"/>
  <c r="EE105" i="1" s="1"/>
  <c r="EE115" i="1" s="1"/>
  <c r="EE104" i="1"/>
  <c r="EM193" i="1"/>
  <c r="EM196" i="1" s="1"/>
  <c r="EM204" i="1" s="1"/>
  <c r="EM119" i="1"/>
  <c r="EM96" i="1"/>
  <c r="DB135" i="1"/>
  <c r="DB139" i="1" s="1"/>
  <c r="DB141" i="1" s="1"/>
  <c r="DB137" i="1"/>
  <c r="DB170" i="1"/>
  <c r="BS196" i="1"/>
  <c r="BS204" i="1" s="1"/>
  <c r="BP139" i="1"/>
  <c r="BP141" i="1" s="1"/>
  <c r="CX119" i="1"/>
  <c r="CX96" i="1"/>
  <c r="CX193" i="1"/>
  <c r="CX196" i="1" s="1"/>
  <c r="CX204" i="1" s="1"/>
  <c r="BH139" i="1"/>
  <c r="BH141" i="1" s="1"/>
  <c r="EJ139" i="1"/>
  <c r="EJ141" i="1" s="1"/>
  <c r="CO139" i="1"/>
  <c r="CO141" i="1" s="1"/>
  <c r="EU111" i="1"/>
  <c r="EU114" i="1"/>
  <c r="F193" i="1"/>
  <c r="F196" i="1" s="1"/>
  <c r="F204" i="1" s="1"/>
  <c r="F119" i="1"/>
  <c r="F96" i="1"/>
  <c r="BE193" i="1"/>
  <c r="BE196" i="1" s="1"/>
  <c r="BE204" i="1" s="1"/>
  <c r="BE119" i="1"/>
  <c r="BE96" i="1"/>
  <c r="D139" i="1"/>
  <c r="D141" i="1" s="1"/>
  <c r="EU173" i="1"/>
  <c r="EU179" i="1"/>
  <c r="EY193" i="1"/>
  <c r="EY196" i="1" s="1"/>
  <c r="EY204" i="1" s="1"/>
  <c r="EY119" i="1"/>
  <c r="EY96" i="1"/>
  <c r="FX186" i="1"/>
  <c r="FX107" i="1"/>
  <c r="FX101" i="1"/>
  <c r="FX103" i="1" s="1"/>
  <c r="FX169" i="1"/>
  <c r="FX149" i="1"/>
  <c r="FX145" i="1"/>
  <c r="FX97" i="1"/>
  <c r="FX151" i="1"/>
  <c r="FX153" i="1"/>
  <c r="FX147" i="1"/>
  <c r="FX104" i="1"/>
  <c r="CN186" i="1"/>
  <c r="CN169" i="1"/>
  <c r="CN107" i="1"/>
  <c r="CN143" i="1"/>
  <c r="CN101" i="1"/>
  <c r="CN103" i="1" s="1"/>
  <c r="CN105" i="1" s="1"/>
  <c r="CN115" i="1" s="1"/>
  <c r="CN97" i="1"/>
  <c r="CN104" i="1"/>
  <c r="D107" i="1"/>
  <c r="D186" i="1"/>
  <c r="D143" i="1"/>
  <c r="D104" i="1"/>
  <c r="D101" i="1"/>
  <c r="D103" i="1" s="1"/>
  <c r="D105" i="1" s="1"/>
  <c r="D115" i="1" s="1"/>
  <c r="D169" i="1"/>
  <c r="D97" i="1"/>
  <c r="FR196" i="1"/>
  <c r="FR204" i="1" s="1"/>
  <c r="FF105" i="1"/>
  <c r="FF115" i="1" s="1"/>
  <c r="EP149" i="1"/>
  <c r="CE145" i="1"/>
  <c r="CE186" i="1"/>
  <c r="CE97" i="1"/>
  <c r="CE101" i="1"/>
  <c r="CE103" i="1" s="1"/>
  <c r="CE105" i="1" s="1"/>
  <c r="CE115" i="1" s="1"/>
  <c r="CE169" i="1"/>
  <c r="CE107" i="1"/>
  <c r="CE104" i="1"/>
  <c r="BN145" i="1"/>
  <c r="BN147" i="1" s="1"/>
  <c r="DF169" i="1"/>
  <c r="DF107" i="1"/>
  <c r="DF101" i="1"/>
  <c r="DF103" i="1" s="1"/>
  <c r="DF143" i="1"/>
  <c r="DF147" i="1"/>
  <c r="DF104" i="1"/>
  <c r="DF186" i="1"/>
  <c r="DF97" i="1"/>
  <c r="DF145" i="1"/>
  <c r="DE186" i="1"/>
  <c r="DE149" i="1"/>
  <c r="DE151" i="1"/>
  <c r="DE169" i="1"/>
  <c r="DE153" i="1"/>
  <c r="DE145" i="1"/>
  <c r="DE101" i="1"/>
  <c r="DE103" i="1" s="1"/>
  <c r="DE147" i="1"/>
  <c r="DE97" i="1"/>
  <c r="DE104" i="1"/>
  <c r="DE107" i="1"/>
  <c r="CP169" i="1"/>
  <c r="CP186" i="1"/>
  <c r="CP143" i="1"/>
  <c r="CP107" i="1"/>
  <c r="CP101" i="1"/>
  <c r="CP103" i="1" s="1"/>
  <c r="CP104" i="1"/>
  <c r="CP97" i="1"/>
  <c r="BJ196" i="1"/>
  <c r="BJ204" i="1" s="1"/>
  <c r="E143" i="1"/>
  <c r="E186" i="1"/>
  <c r="E169" i="1"/>
  <c r="E145" i="1"/>
  <c r="E147" i="1" s="1"/>
  <c r="E107" i="1"/>
  <c r="E97" i="1"/>
  <c r="E104" i="1"/>
  <c r="E101" i="1"/>
  <c r="E103" i="1" s="1"/>
  <c r="BM186" i="1"/>
  <c r="BM145" i="1"/>
  <c r="BM104" i="1"/>
  <c r="BM101" i="1"/>
  <c r="BM103" i="1" s="1"/>
  <c r="BM97" i="1"/>
  <c r="BM169" i="1"/>
  <c r="BM107" i="1"/>
  <c r="FI196" i="1"/>
  <c r="FI204" i="1" s="1"/>
  <c r="CI212" i="1"/>
  <c r="N166" i="1"/>
  <c r="N202" i="1" s="1"/>
  <c r="CU186" i="1"/>
  <c r="CU169" i="1"/>
  <c r="CU97" i="1"/>
  <c r="CU143" i="1"/>
  <c r="CU104" i="1"/>
  <c r="CU107" i="1"/>
  <c r="CU101" i="1"/>
  <c r="CU103" i="1" s="1"/>
  <c r="CU105" i="1" s="1"/>
  <c r="CU115" i="1" s="1"/>
  <c r="FV173" i="1"/>
  <c r="FV179" i="1"/>
  <c r="DI186" i="1"/>
  <c r="DI169" i="1"/>
  <c r="DI143" i="1"/>
  <c r="DI107" i="1"/>
  <c r="DI145" i="1"/>
  <c r="DI147" i="1" s="1"/>
  <c r="DI97" i="1"/>
  <c r="DI101" i="1"/>
  <c r="DI103" i="1" s="1"/>
  <c r="DI104" i="1"/>
  <c r="Z186" i="1"/>
  <c r="Z169" i="1"/>
  <c r="Z145" i="1"/>
  <c r="Z104" i="1"/>
  <c r="Z97" i="1"/>
  <c r="Z107" i="1"/>
  <c r="Z101" i="1"/>
  <c r="Z103" i="1" s="1"/>
  <c r="AF193" i="1"/>
  <c r="AF196" i="1" s="1"/>
  <c r="AF204" i="1" s="1"/>
  <c r="AF96" i="1"/>
  <c r="AF119" i="1"/>
  <c r="DK139" i="1"/>
  <c r="DK141" i="1" s="1"/>
  <c r="DD139" i="1"/>
  <c r="DD141" i="1" s="1"/>
  <c r="CL139" i="1"/>
  <c r="CL141" i="1" s="1"/>
  <c r="ET169" i="1"/>
  <c r="ET186" i="1"/>
  <c r="ET107" i="1"/>
  <c r="ET101" i="1"/>
  <c r="ET103" i="1" s="1"/>
  <c r="ET104" i="1"/>
  <c r="ET97" i="1"/>
  <c r="ET145" i="1"/>
  <c r="BR193" i="1"/>
  <c r="BR196" i="1" s="1"/>
  <c r="BR204" i="1" s="1"/>
  <c r="BR119" i="1"/>
  <c r="BR96" i="1"/>
  <c r="FH186" i="1"/>
  <c r="FH147" i="1"/>
  <c r="FH145" i="1"/>
  <c r="FH107" i="1"/>
  <c r="FH101" i="1"/>
  <c r="FH103" i="1" s="1"/>
  <c r="FH169" i="1"/>
  <c r="FH153" i="1"/>
  <c r="FH97" i="1"/>
  <c r="FH149" i="1"/>
  <c r="FH104" i="1"/>
  <c r="FH151" i="1"/>
  <c r="R169" i="1"/>
  <c r="R186" i="1"/>
  <c r="R104" i="1"/>
  <c r="R107" i="1"/>
  <c r="R143" i="1"/>
  <c r="R97" i="1"/>
  <c r="R101" i="1"/>
  <c r="R103" i="1" s="1"/>
  <c r="R105" i="1" s="1"/>
  <c r="R115" i="1" s="1"/>
  <c r="BA143" i="1"/>
  <c r="BA169" i="1"/>
  <c r="BA186" i="1"/>
  <c r="BA104" i="1"/>
  <c r="BA107" i="1"/>
  <c r="BA97" i="1"/>
  <c r="BA101" i="1"/>
  <c r="BA103" i="1" s="1"/>
  <c r="CG196" i="1"/>
  <c r="CG204" i="1" s="1"/>
  <c r="DE139" i="1"/>
  <c r="DE141" i="1" s="1"/>
  <c r="BN212" i="1"/>
  <c r="DI137" i="1"/>
  <c r="DG137" i="1"/>
  <c r="DG139" i="1" s="1"/>
  <c r="DG141" i="1" s="1"/>
  <c r="AY135" i="1"/>
  <c r="AY137" i="1"/>
  <c r="AY170" i="1"/>
  <c r="X143" i="1"/>
  <c r="DJ170" i="1"/>
  <c r="DJ180" i="1" s="1"/>
  <c r="DJ205" i="1" s="1"/>
  <c r="DJ135" i="1"/>
  <c r="DJ137" i="1"/>
  <c r="DW193" i="1"/>
  <c r="DW196" i="1" s="1"/>
  <c r="DW204" i="1" s="1"/>
  <c r="DW119" i="1"/>
  <c r="DW96" i="1"/>
  <c r="BU193" i="1"/>
  <c r="BU196" i="1" s="1"/>
  <c r="BU204" i="1" s="1"/>
  <c r="BU119" i="1"/>
  <c r="BU96" i="1"/>
  <c r="EK139" i="1"/>
  <c r="EK141" i="1" s="1"/>
  <c r="EZ107" i="1"/>
  <c r="EZ101" i="1"/>
  <c r="EZ103" i="1" s="1"/>
  <c r="EZ97" i="1"/>
  <c r="EZ145" i="1"/>
  <c r="EZ169" i="1"/>
  <c r="EZ104" i="1"/>
  <c r="EZ186" i="1"/>
  <c r="CS186" i="1"/>
  <c r="CS153" i="1"/>
  <c r="CS151" i="1"/>
  <c r="CS147" i="1"/>
  <c r="CS145" i="1"/>
  <c r="CS169" i="1"/>
  <c r="CS104" i="1"/>
  <c r="CS97" i="1"/>
  <c r="CS149" i="1"/>
  <c r="CS107" i="1"/>
  <c r="CS101" i="1"/>
  <c r="CS103" i="1" s="1"/>
  <c r="EA186" i="1"/>
  <c r="EA145" i="1"/>
  <c r="EA169" i="1"/>
  <c r="EA143" i="1"/>
  <c r="EA97" i="1"/>
  <c r="EA101" i="1"/>
  <c r="EA103" i="1" s="1"/>
  <c r="EA107" i="1"/>
  <c r="EA104" i="1"/>
  <c r="CV186" i="1"/>
  <c r="CV145" i="1"/>
  <c r="CV107" i="1"/>
  <c r="CV101" i="1"/>
  <c r="CV103" i="1" s="1"/>
  <c r="CV105" i="1" s="1"/>
  <c r="CV115" i="1" s="1"/>
  <c r="CV104" i="1"/>
  <c r="CV169" i="1"/>
  <c r="CV97" i="1"/>
  <c r="AG186" i="1"/>
  <c r="AG143" i="1"/>
  <c r="AG104" i="1"/>
  <c r="AG97" i="1"/>
  <c r="AG169" i="1"/>
  <c r="AG107" i="1"/>
  <c r="AG101" i="1"/>
  <c r="AG103" i="1" s="1"/>
  <c r="FQ186" i="1"/>
  <c r="FQ143" i="1"/>
  <c r="FQ169" i="1"/>
  <c r="FQ145" i="1"/>
  <c r="FQ101" i="1"/>
  <c r="FQ103" i="1" s="1"/>
  <c r="FQ97" i="1"/>
  <c r="FQ104" i="1"/>
  <c r="FQ107" i="1"/>
  <c r="BI186" i="1"/>
  <c r="BI169" i="1"/>
  <c r="BI145" i="1"/>
  <c r="BI107" i="1"/>
  <c r="BI97" i="1"/>
  <c r="BI104" i="1"/>
  <c r="BI101" i="1"/>
  <c r="BI103" i="1" s="1"/>
  <c r="BI105" i="1" s="1"/>
  <c r="BI115" i="1" s="1"/>
  <c r="Q173" i="1"/>
  <c r="Q179" i="1"/>
  <c r="EX169" i="1"/>
  <c r="EX186" i="1"/>
  <c r="EX145" i="1"/>
  <c r="EX104" i="1"/>
  <c r="EX101" i="1"/>
  <c r="EX103" i="1" s="1"/>
  <c r="EX105" i="1" s="1"/>
  <c r="EX115" i="1" s="1"/>
  <c r="EX107" i="1"/>
  <c r="EX97" i="1"/>
  <c r="EL186" i="1"/>
  <c r="EL169" i="1"/>
  <c r="EL107" i="1"/>
  <c r="EL101" i="1"/>
  <c r="EL103" i="1" s="1"/>
  <c r="EL104" i="1"/>
  <c r="EL97" i="1"/>
  <c r="EL143" i="1"/>
  <c r="DO212" i="1"/>
  <c r="BC212" i="1"/>
  <c r="Q188" i="1"/>
  <c r="BA166" i="1"/>
  <c r="BA202" i="1" s="1"/>
  <c r="AS170" i="1"/>
  <c r="AS135" i="1"/>
  <c r="AS139" i="1" s="1"/>
  <c r="AS141" i="1" s="1"/>
  <c r="AS137" i="1"/>
  <c r="FH166" i="1"/>
  <c r="FH202" i="1" s="1"/>
  <c r="CV166" i="1"/>
  <c r="CV202" i="1" s="1"/>
  <c r="AJ166" i="1"/>
  <c r="AJ202" i="1" s="1"/>
  <c r="X120" i="1"/>
  <c r="X199" i="1" s="1"/>
  <c r="EF193" i="1"/>
  <c r="EF196" i="1" s="1"/>
  <c r="EF204" i="1" s="1"/>
  <c r="EF96" i="1"/>
  <c r="EF119" i="1"/>
  <c r="BT193" i="1"/>
  <c r="BT196" i="1" s="1"/>
  <c r="BT204" i="1" s="1"/>
  <c r="BT96" i="1"/>
  <c r="BT119" i="1"/>
  <c r="H193" i="1"/>
  <c r="H196" i="1" s="1"/>
  <c r="H204" i="1" s="1"/>
  <c r="H96" i="1"/>
  <c r="H119" i="1"/>
  <c r="DV166" i="1"/>
  <c r="DV202" i="1" s="1"/>
  <c r="F166" i="1"/>
  <c r="F202" i="1" s="1"/>
  <c r="DA139" i="1"/>
  <c r="DA141" i="1" s="1"/>
  <c r="AH135" i="1"/>
  <c r="AH139" i="1" s="1"/>
  <c r="AH141" i="1" s="1"/>
  <c r="AH170" i="1"/>
  <c r="AH137" i="1"/>
  <c r="CP166" i="1"/>
  <c r="CP202" i="1" s="1"/>
  <c r="CI139" i="1"/>
  <c r="CI141" i="1" s="1"/>
  <c r="FE139" i="1"/>
  <c r="FE141" i="1" s="1"/>
  <c r="CV137" i="1"/>
  <c r="CC139" i="1"/>
  <c r="CC141" i="1" s="1"/>
  <c r="EA135" i="1"/>
  <c r="EA139" i="1" s="1"/>
  <c r="EA141" i="1" s="1"/>
  <c r="BS186" i="1"/>
  <c r="BS169" i="1"/>
  <c r="BS145" i="1"/>
  <c r="BS147" i="1" s="1"/>
  <c r="BS107" i="1"/>
  <c r="BS104" i="1"/>
  <c r="BS101" i="1"/>
  <c r="BS103" i="1" s="1"/>
  <c r="BS105" i="1" s="1"/>
  <c r="BS115" i="1" s="1"/>
  <c r="BS97" i="1"/>
  <c r="BS143" i="1"/>
  <c r="DN193" i="1"/>
  <c r="DN196" i="1" s="1"/>
  <c r="DN204" i="1" s="1"/>
  <c r="DN119" i="1"/>
  <c r="DN96" i="1"/>
  <c r="EC139" i="1"/>
  <c r="EC141" i="1" s="1"/>
  <c r="CX139" i="1"/>
  <c r="CX141" i="1" s="1"/>
  <c r="DV139" i="1"/>
  <c r="DV141" i="1" s="1"/>
  <c r="CD135" i="1"/>
  <c r="CD139" i="1" s="1"/>
  <c r="CD141" i="1" s="1"/>
  <c r="CD170" i="1"/>
  <c r="CD137" i="1"/>
  <c r="FK193" i="1"/>
  <c r="FK196" i="1" s="1"/>
  <c r="FK204" i="1" s="1"/>
  <c r="FK119" i="1"/>
  <c r="FK96" i="1"/>
  <c r="BK193" i="1"/>
  <c r="BK196" i="1" s="1"/>
  <c r="BK204" i="1" s="1"/>
  <c r="BK119" i="1"/>
  <c r="BK96" i="1"/>
  <c r="ET137" i="1"/>
  <c r="H139" i="1"/>
  <c r="H141" i="1" s="1"/>
  <c r="CI147" i="1"/>
  <c r="V186" i="1"/>
  <c r="V169" i="1"/>
  <c r="V107" i="1"/>
  <c r="V101" i="1"/>
  <c r="V103" i="1" s="1"/>
  <c r="V104" i="1"/>
  <c r="V145" i="1"/>
  <c r="V97" i="1"/>
  <c r="AB139" i="1"/>
  <c r="AB141" i="1" s="1"/>
  <c r="W114" i="1"/>
  <c r="W111" i="1"/>
  <c r="FM193" i="1"/>
  <c r="FM196" i="1" s="1"/>
  <c r="FM204" i="1" s="1"/>
  <c r="FM119" i="1"/>
  <c r="FM96" i="1"/>
  <c r="AO193" i="1"/>
  <c r="AO196" i="1" s="1"/>
  <c r="AO204" i="1" s="1"/>
  <c r="AO119" i="1"/>
  <c r="AO96" i="1"/>
  <c r="CY139" i="1"/>
  <c r="CY141" i="1" s="1"/>
  <c r="EU105" i="1"/>
  <c r="EU115" i="1" s="1"/>
  <c r="DC193" i="1"/>
  <c r="DC196" i="1" s="1"/>
  <c r="DC204" i="1" s="1"/>
  <c r="DC119" i="1"/>
  <c r="DC96" i="1"/>
  <c r="ER186" i="1"/>
  <c r="ER169" i="1"/>
  <c r="ER153" i="1"/>
  <c r="ER107" i="1"/>
  <c r="ER101" i="1"/>
  <c r="ER103" i="1" s="1"/>
  <c r="ER149" i="1"/>
  <c r="ER145" i="1"/>
  <c r="ER97" i="1"/>
  <c r="ER104" i="1"/>
  <c r="ER147" i="1"/>
  <c r="ER151" i="1"/>
  <c r="BP186" i="1"/>
  <c r="BP107" i="1"/>
  <c r="BP169" i="1"/>
  <c r="BP145" i="1"/>
  <c r="BP104" i="1"/>
  <c r="BP101" i="1"/>
  <c r="BP103" i="1" s="1"/>
  <c r="BP105" i="1" s="1"/>
  <c r="BP115" i="1" s="1"/>
  <c r="BP97" i="1"/>
  <c r="FF153" i="1"/>
  <c r="EP151" i="1"/>
  <c r="CT114" i="1"/>
  <c r="CT111" i="1"/>
  <c r="CT116" i="1" s="1"/>
  <c r="CT120" i="1" s="1"/>
  <c r="CT199" i="1" s="1"/>
  <c r="J186" i="1"/>
  <c r="J169" i="1"/>
  <c r="J143" i="1"/>
  <c r="J147" i="1" s="1"/>
  <c r="J145" i="1"/>
  <c r="J104" i="1"/>
  <c r="J101" i="1"/>
  <c r="J103" i="1" s="1"/>
  <c r="J105" i="1" s="1"/>
  <c r="J115" i="1" s="1"/>
  <c r="J97" i="1"/>
  <c r="J107" i="1"/>
  <c r="DM186" i="1"/>
  <c r="DM145" i="1"/>
  <c r="DM104" i="1"/>
  <c r="DM107" i="1"/>
  <c r="DM97" i="1"/>
  <c r="DM169" i="1"/>
  <c r="DM101" i="1"/>
  <c r="DM103" i="1" s="1"/>
  <c r="FG151" i="1"/>
  <c r="FG149" i="1"/>
  <c r="FG153" i="1"/>
  <c r="FG145" i="1"/>
  <c r="FG186" i="1"/>
  <c r="FG147" i="1"/>
  <c r="FG169" i="1"/>
  <c r="FG101" i="1"/>
  <c r="FG103" i="1" s="1"/>
  <c r="FG104" i="1"/>
  <c r="FG107" i="1"/>
  <c r="FG97" i="1"/>
  <c r="AI186" i="1"/>
  <c r="AI145" i="1"/>
  <c r="AI169" i="1"/>
  <c r="AI97" i="1"/>
  <c r="AI104" i="1"/>
  <c r="AI107" i="1"/>
  <c r="AI101" i="1"/>
  <c r="AI103" i="1" s="1"/>
  <c r="FV114" i="1"/>
  <c r="FV111" i="1"/>
  <c r="FV116" i="1" s="1"/>
  <c r="EH169" i="1"/>
  <c r="EH145" i="1"/>
  <c r="EH104" i="1"/>
  <c r="EH97" i="1"/>
  <c r="EH107" i="1"/>
  <c r="EH186" i="1"/>
  <c r="EH101" i="1"/>
  <c r="EH103" i="1" s="1"/>
  <c r="EH105" i="1" s="1"/>
  <c r="EH115" i="1" s="1"/>
  <c r="FB186" i="1"/>
  <c r="FB169" i="1"/>
  <c r="FB107" i="1"/>
  <c r="FB101" i="1"/>
  <c r="FB103" i="1" s="1"/>
  <c r="FB97" i="1"/>
  <c r="FB104" i="1"/>
  <c r="FB145" i="1"/>
  <c r="AD139" i="1"/>
  <c r="AD141" i="1" s="1"/>
  <c r="FQ196" i="1"/>
  <c r="FQ204" i="1" s="1"/>
  <c r="AS186" i="1"/>
  <c r="AS143" i="1"/>
  <c r="AS169" i="1"/>
  <c r="AS101" i="1"/>
  <c r="AS103" i="1" s="1"/>
  <c r="AS97" i="1"/>
  <c r="AS107" i="1"/>
  <c r="AS104" i="1"/>
  <c r="AJ186" i="1"/>
  <c r="AJ145" i="1"/>
  <c r="AJ107" i="1"/>
  <c r="AJ169" i="1"/>
  <c r="AJ101" i="1"/>
  <c r="AJ103" i="1" s="1"/>
  <c r="AJ105" i="1" s="1"/>
  <c r="AJ115" i="1" s="1"/>
  <c r="AJ104" i="1"/>
  <c r="AJ135" i="1"/>
  <c r="AJ97" i="1"/>
  <c r="AJ137" i="1"/>
  <c r="E196" i="1"/>
  <c r="E204" i="1" s="1"/>
  <c r="BH186" i="1"/>
  <c r="BH107" i="1"/>
  <c r="BH169" i="1"/>
  <c r="BH143" i="1"/>
  <c r="BH97" i="1"/>
  <c r="BH104" i="1"/>
  <c r="BH101" i="1"/>
  <c r="BH103" i="1" s="1"/>
  <c r="BA139" i="1"/>
  <c r="BA141" i="1" s="1"/>
  <c r="DU186" i="1"/>
  <c r="DU149" i="1"/>
  <c r="DU151" i="1"/>
  <c r="DU169" i="1"/>
  <c r="DU145" i="1"/>
  <c r="DU153" i="1"/>
  <c r="DU147" i="1"/>
  <c r="DU107" i="1"/>
  <c r="DU101" i="1"/>
  <c r="DU103" i="1" s="1"/>
  <c r="DU97" i="1"/>
  <c r="DU104" i="1"/>
  <c r="W212" i="1"/>
  <c r="CZ193" i="1"/>
  <c r="CZ196" i="1" s="1"/>
  <c r="CZ204" i="1" s="1"/>
  <c r="CZ96" i="1"/>
  <c r="CZ119" i="1"/>
  <c r="DI139" i="1"/>
  <c r="DI141" i="1" s="1"/>
  <c r="AA193" i="1"/>
  <c r="AA196" i="1" s="1"/>
  <c r="AA204" i="1" s="1"/>
  <c r="AA119" i="1"/>
  <c r="AA96" i="1"/>
  <c r="AH186" i="1"/>
  <c r="AH169" i="1"/>
  <c r="AH145" i="1"/>
  <c r="AH104" i="1"/>
  <c r="AH97" i="1"/>
  <c r="AH143" i="1"/>
  <c r="AH107" i="1"/>
  <c r="AH101" i="1"/>
  <c r="AH103" i="1" s="1"/>
  <c r="AH105" i="1" s="1"/>
  <c r="AH115" i="1" s="1"/>
  <c r="CQ193" i="1"/>
  <c r="CQ196" i="1" s="1"/>
  <c r="CQ204" i="1" s="1"/>
  <c r="CQ119" i="1"/>
  <c r="CQ96" i="1"/>
  <c r="CG149" i="1"/>
  <c r="CG186" i="1"/>
  <c r="CG151" i="1"/>
  <c r="CG147" i="1"/>
  <c r="CG153" i="1"/>
  <c r="CG169" i="1"/>
  <c r="CG104" i="1"/>
  <c r="CG107" i="1"/>
  <c r="CG97" i="1"/>
  <c r="CG145" i="1"/>
  <c r="CG101" i="1"/>
  <c r="CG103" i="1" s="1"/>
  <c r="FD193" i="1"/>
  <c r="FD196" i="1" s="1"/>
  <c r="FD204" i="1" s="1"/>
  <c r="FD96" i="1"/>
  <c r="FD119" i="1"/>
  <c r="BN135" i="1"/>
  <c r="BN170" i="1"/>
  <c r="BN137" i="1"/>
  <c r="EI170" i="1"/>
  <c r="EH135" i="1"/>
  <c r="EH139" i="1" s="1"/>
  <c r="EH141" i="1" s="1"/>
  <c r="EH170" i="1"/>
  <c r="EH137" i="1"/>
  <c r="DO147" i="1"/>
  <c r="FO193" i="1"/>
  <c r="FO196" i="1" s="1"/>
  <c r="FO204" i="1" s="1"/>
  <c r="FO119" i="1"/>
  <c r="FO96" i="1"/>
  <c r="FJ193" i="1"/>
  <c r="FJ196" i="1" s="1"/>
  <c r="FJ204" i="1" s="1"/>
  <c r="FJ119" i="1"/>
  <c r="FJ96" i="1"/>
  <c r="AZ139" i="1"/>
  <c r="AZ141" i="1" s="1"/>
  <c r="CK193" i="1"/>
  <c r="CK196" i="1" s="1"/>
  <c r="CK204" i="1" s="1"/>
  <c r="CK119" i="1"/>
  <c r="CK96" i="1"/>
  <c r="CG139" i="1"/>
  <c r="CG141" i="1" s="1"/>
  <c r="FR186" i="1"/>
  <c r="FR169" i="1"/>
  <c r="FR147" i="1"/>
  <c r="FR149" i="1"/>
  <c r="FR107" i="1"/>
  <c r="FR101" i="1"/>
  <c r="FR103" i="1" s="1"/>
  <c r="FR105" i="1" s="1"/>
  <c r="FR115" i="1" s="1"/>
  <c r="FR145" i="1"/>
  <c r="FR104" i="1"/>
  <c r="FR153" i="1"/>
  <c r="FR97" i="1"/>
  <c r="FR151" i="1"/>
  <c r="AP169" i="1"/>
  <c r="AP186" i="1"/>
  <c r="AP145" i="1"/>
  <c r="AP143" i="1"/>
  <c r="AP147" i="1" s="1"/>
  <c r="AP104" i="1"/>
  <c r="AP97" i="1"/>
  <c r="AP107" i="1"/>
  <c r="AP101" i="1"/>
  <c r="AP103" i="1" s="1"/>
  <c r="AP105" i="1" s="1"/>
  <c r="AP115" i="1" s="1"/>
  <c r="FW186" i="1"/>
  <c r="FW145" i="1"/>
  <c r="FW169" i="1"/>
  <c r="FW97" i="1"/>
  <c r="FW104" i="1"/>
  <c r="FW101" i="1"/>
  <c r="FW103" i="1" s="1"/>
  <c r="FW105" i="1" s="1"/>
  <c r="FW115" i="1" s="1"/>
  <c r="FW107" i="1"/>
  <c r="BY186" i="1"/>
  <c r="BY143" i="1"/>
  <c r="BY147" i="1" s="1"/>
  <c r="BY169" i="1"/>
  <c r="BY145" i="1"/>
  <c r="BY101" i="1"/>
  <c r="BY103" i="1" s="1"/>
  <c r="BY105" i="1" s="1"/>
  <c r="BY115" i="1" s="1"/>
  <c r="BY97" i="1"/>
  <c r="BY104" i="1"/>
  <c r="BY107" i="1"/>
  <c r="AR139" i="1"/>
  <c r="AR141" i="1" s="1"/>
  <c r="ET135" i="1"/>
  <c r="EV193" i="1"/>
  <c r="EV196" i="1" s="1"/>
  <c r="EV204" i="1" s="1"/>
  <c r="EV96" i="1"/>
  <c r="EV119" i="1"/>
  <c r="EL166" i="1"/>
  <c r="EL202" i="1" s="1"/>
  <c r="BF170" i="1"/>
  <c r="BF135" i="1"/>
  <c r="BF139" i="1" s="1"/>
  <c r="BF141" i="1" s="1"/>
  <c r="BF137" i="1"/>
  <c r="AU186" i="1"/>
  <c r="AU169" i="1"/>
  <c r="AU153" i="1"/>
  <c r="AU149" i="1"/>
  <c r="AU147" i="1"/>
  <c r="AU151" i="1"/>
  <c r="AU145" i="1"/>
  <c r="AU101" i="1"/>
  <c r="AU103" i="1" s="1"/>
  <c r="AU104" i="1"/>
  <c r="AU107" i="1"/>
  <c r="AU97" i="1"/>
  <c r="G196" i="1"/>
  <c r="G204" i="1" s="1"/>
  <c r="AE193" i="1"/>
  <c r="AE196" i="1" s="1"/>
  <c r="AE204" i="1" s="1"/>
  <c r="AE119" i="1"/>
  <c r="AE96" i="1"/>
  <c r="AR107" i="1"/>
  <c r="AR104" i="1"/>
  <c r="AR143" i="1"/>
  <c r="AR97" i="1"/>
  <c r="AR186" i="1"/>
  <c r="AR101" i="1"/>
  <c r="AR103" i="1" s="1"/>
  <c r="AR105" i="1" s="1"/>
  <c r="AR115" i="1" s="1"/>
  <c r="AR169" i="1"/>
  <c r="EB186" i="1"/>
  <c r="EB107" i="1"/>
  <c r="EB101" i="1"/>
  <c r="EB103" i="1" s="1"/>
  <c r="EB97" i="1"/>
  <c r="EB169" i="1"/>
  <c r="EB143" i="1"/>
  <c r="EB104" i="1"/>
  <c r="AB107" i="1"/>
  <c r="AB143" i="1"/>
  <c r="AB101" i="1"/>
  <c r="AB103" i="1" s="1"/>
  <c r="AB105" i="1" s="1"/>
  <c r="AB115" i="1" s="1"/>
  <c r="AB169" i="1"/>
  <c r="AB186" i="1"/>
  <c r="AB97" i="1"/>
  <c r="AB104" i="1"/>
  <c r="EP153" i="1"/>
  <c r="BN114" i="1"/>
  <c r="BN111" i="1"/>
  <c r="FI186" i="1"/>
  <c r="FI143" i="1"/>
  <c r="FI147" i="1" s="1"/>
  <c r="FI169" i="1"/>
  <c r="FI101" i="1"/>
  <c r="FI103" i="1" s="1"/>
  <c r="FI107" i="1"/>
  <c r="FI145" i="1"/>
  <c r="FI104" i="1"/>
  <c r="FI97" i="1"/>
  <c r="FV212" i="1"/>
  <c r="CW166" i="1"/>
  <c r="CW202" i="1" s="1"/>
  <c r="E170" i="1"/>
  <c r="E135" i="1"/>
  <c r="E139" i="1" s="1"/>
  <c r="E141" i="1" s="1"/>
  <c r="E137" i="1"/>
  <c r="EJ166" i="1"/>
  <c r="EJ202" i="1" s="1"/>
  <c r="BX166" i="1"/>
  <c r="BX202" i="1" s="1"/>
  <c r="L166" i="1"/>
  <c r="L202" i="1" s="1"/>
  <c r="DX193" i="1"/>
  <c r="DX196" i="1" s="1"/>
  <c r="DX204" i="1" s="1"/>
  <c r="DX96" i="1"/>
  <c r="DX119" i="1"/>
  <c r="BL193" i="1"/>
  <c r="BL196" i="1" s="1"/>
  <c r="BL204" i="1" s="1"/>
  <c r="BL96" i="1"/>
  <c r="BL119" i="1"/>
  <c r="Z135" i="1"/>
  <c r="Z170" i="1"/>
  <c r="Z137" i="1"/>
  <c r="FJ166" i="1"/>
  <c r="FJ202" i="1" s="1"/>
  <c r="BB166" i="1"/>
  <c r="BB202" i="1" s="1"/>
  <c r="ET166" i="1"/>
  <c r="ET202" i="1" s="1"/>
  <c r="AD166" i="1"/>
  <c r="AD202" i="1" s="1"/>
  <c r="CV135" i="1"/>
  <c r="BO137" i="1"/>
  <c r="FZ130" i="1"/>
  <c r="G186" i="1"/>
  <c r="G169" i="1"/>
  <c r="G107" i="1"/>
  <c r="G143" i="1"/>
  <c r="G104" i="1"/>
  <c r="G97" i="1"/>
  <c r="G101" i="1"/>
  <c r="G103" i="1" s="1"/>
  <c r="CA119" i="1"/>
  <c r="CA193" i="1"/>
  <c r="CA196" i="1" s="1"/>
  <c r="CA204" i="1" s="1"/>
  <c r="CA96" i="1"/>
  <c r="EI119" i="1"/>
  <c r="EI193" i="1"/>
  <c r="EI196" i="1" s="1"/>
  <c r="EI204" i="1" s="1"/>
  <c r="EI96" i="1"/>
  <c r="BV135" i="1"/>
  <c r="BV139" i="1" s="1"/>
  <c r="BV141" i="1" s="1"/>
  <c r="BV170" i="1"/>
  <c r="BV137" i="1"/>
  <c r="CY193" i="1"/>
  <c r="CY196" i="1" s="1"/>
  <c r="CY204" i="1" s="1"/>
  <c r="CY119" i="1"/>
  <c r="CY96" i="1"/>
  <c r="CT170" i="1"/>
  <c r="CT171" i="1" s="1"/>
  <c r="CT135" i="1"/>
  <c r="CT137" i="1"/>
  <c r="DO139" i="1"/>
  <c r="DO141" i="1" s="1"/>
  <c r="AL193" i="1"/>
  <c r="AL196" i="1" s="1"/>
  <c r="AL204" i="1" s="1"/>
  <c r="AL119" i="1"/>
  <c r="AL96" i="1"/>
  <c r="L137" i="1"/>
  <c r="BI137" i="1"/>
  <c r="BI139" i="1" s="1"/>
  <c r="BI141" i="1" s="1"/>
  <c r="CD186" i="1"/>
  <c r="CD169" i="1"/>
  <c r="CD151" i="1"/>
  <c r="CD149" i="1"/>
  <c r="CD153" i="1"/>
  <c r="CD104" i="1"/>
  <c r="CD145" i="1"/>
  <c r="CD107" i="1"/>
  <c r="CD97" i="1"/>
  <c r="CD147" i="1"/>
  <c r="CD101" i="1"/>
  <c r="CD103" i="1" s="1"/>
  <c r="EW193" i="1"/>
  <c r="EW196" i="1" s="1"/>
  <c r="EW204" i="1" s="1"/>
  <c r="EW119" i="1"/>
  <c r="EW96" i="1"/>
  <c r="Y193" i="1"/>
  <c r="Y196" i="1" s="1"/>
  <c r="Y204" i="1" s="1"/>
  <c r="Y119" i="1"/>
  <c r="Y96" i="1"/>
  <c r="FZ127" i="1"/>
  <c r="BW193" i="1"/>
  <c r="BW196" i="1" s="1"/>
  <c r="BW204" i="1" s="1"/>
  <c r="BW119" i="1"/>
  <c r="BW96" i="1"/>
  <c r="BY135" i="1"/>
  <c r="BY139" i="1" s="1"/>
  <c r="BY141" i="1" s="1"/>
  <c r="CH137" i="1"/>
  <c r="FP135" i="1"/>
  <c r="FP139" i="1" s="1"/>
  <c r="FP141" i="1" s="1"/>
  <c r="ES186" i="1"/>
  <c r="ES104" i="1"/>
  <c r="ES97" i="1"/>
  <c r="ES107" i="1"/>
  <c r="ES169" i="1"/>
  <c r="ES145" i="1"/>
  <c r="ES101" i="1"/>
  <c r="ES103" i="1" s="1"/>
  <c r="ES105" i="1" s="1"/>
  <c r="ES115" i="1" s="1"/>
  <c r="AD169" i="1"/>
  <c r="AD143" i="1"/>
  <c r="AD107" i="1"/>
  <c r="AD101" i="1"/>
  <c r="AD103" i="1" s="1"/>
  <c r="AD105" i="1" s="1"/>
  <c r="AD115" i="1" s="1"/>
  <c r="AD104" i="1"/>
  <c r="AD186" i="1"/>
  <c r="AD97" i="1"/>
  <c r="DL186" i="1"/>
  <c r="DL107" i="1"/>
  <c r="DL101" i="1"/>
  <c r="DL103" i="1" s="1"/>
  <c r="DL105" i="1" s="1"/>
  <c r="DL115" i="1" s="1"/>
  <c r="DL145" i="1"/>
  <c r="DL169" i="1"/>
  <c r="DL104" i="1"/>
  <c r="DL143" i="1"/>
  <c r="DL135" i="1"/>
  <c r="DL137" i="1"/>
  <c r="DL97" i="1"/>
  <c r="T186" i="1"/>
  <c r="T169" i="1"/>
  <c r="T153" i="1"/>
  <c r="T107" i="1"/>
  <c r="T147" i="1"/>
  <c r="T149" i="1"/>
  <c r="T145" i="1"/>
  <c r="T101" i="1"/>
  <c r="T103" i="1" s="1"/>
  <c r="T104" i="1"/>
  <c r="T151" i="1"/>
  <c r="T97" i="1"/>
  <c r="BQ143" i="1"/>
  <c r="BQ169" i="1"/>
  <c r="BQ186" i="1"/>
  <c r="BQ107" i="1"/>
  <c r="BQ97" i="1"/>
  <c r="BQ104" i="1"/>
  <c r="BQ101" i="1"/>
  <c r="BQ103" i="1" s="1"/>
  <c r="EP105" i="1"/>
  <c r="EP115" i="1" s="1"/>
  <c r="EP180" i="1"/>
  <c r="EP205" i="1" s="1"/>
  <c r="EP173" i="1"/>
  <c r="EP171" i="1"/>
  <c r="EP175" i="1"/>
  <c r="EP179" i="1"/>
  <c r="EP177" i="1"/>
  <c r="FL139" i="1"/>
  <c r="FL141" i="1" s="1"/>
  <c r="DM196" i="1"/>
  <c r="DM204" i="1" s="1"/>
  <c r="DK186" i="1"/>
  <c r="DK145" i="1"/>
  <c r="DK97" i="1"/>
  <c r="DK169" i="1"/>
  <c r="DK104" i="1"/>
  <c r="DK101" i="1"/>
  <c r="DK103" i="1" s="1"/>
  <c r="DK105" i="1" s="1"/>
  <c r="DK115" i="1" s="1"/>
  <c r="DK107" i="1"/>
  <c r="BN179" i="1"/>
  <c r="FQ137" i="1"/>
  <c r="FQ139" i="1" s="1"/>
  <c r="FQ141" i="1" s="1"/>
  <c r="DF196" i="1"/>
  <c r="DF204" i="1" s="1"/>
  <c r="DE196" i="1"/>
  <c r="DE204" i="1" s="1"/>
  <c r="CC186" i="1"/>
  <c r="CC145" i="1"/>
  <c r="CC169" i="1"/>
  <c r="CC107" i="1"/>
  <c r="CC97" i="1"/>
  <c r="CC101" i="1"/>
  <c r="CC103" i="1" s="1"/>
  <c r="CC104" i="1"/>
  <c r="BT139" i="1"/>
  <c r="BT141" i="1" s="1"/>
  <c r="AT196" i="1"/>
  <c r="AT204" i="1" s="1"/>
  <c r="Q147" i="1"/>
  <c r="DY186" i="1"/>
  <c r="DY153" i="1"/>
  <c r="DY151" i="1"/>
  <c r="DY147" i="1"/>
  <c r="DY169" i="1"/>
  <c r="DY145" i="1"/>
  <c r="DY104" i="1"/>
  <c r="DY97" i="1"/>
  <c r="DY149" i="1"/>
  <c r="DY101" i="1"/>
  <c r="DY103" i="1" s="1"/>
  <c r="DY107" i="1"/>
  <c r="BQ114" i="1" l="1"/>
  <c r="BQ111" i="1"/>
  <c r="BW186" i="1"/>
  <c r="BW169" i="1"/>
  <c r="BW143" i="1"/>
  <c r="BW101" i="1"/>
  <c r="BW103" i="1" s="1"/>
  <c r="BW105" i="1" s="1"/>
  <c r="BW115" i="1" s="1"/>
  <c r="BW97" i="1"/>
  <c r="BW104" i="1"/>
  <c r="BW107" i="1"/>
  <c r="EI186" i="1"/>
  <c r="EI145" i="1"/>
  <c r="EI143" i="1"/>
  <c r="EI147" i="1" s="1"/>
  <c r="EI104" i="1"/>
  <c r="EI97" i="1"/>
  <c r="EI169" i="1"/>
  <c r="EI107" i="1"/>
  <c r="EI101" i="1"/>
  <c r="EI103" i="1" s="1"/>
  <c r="EI105" i="1" s="1"/>
  <c r="EI115" i="1" s="1"/>
  <c r="EH114" i="1"/>
  <c r="EH111" i="1"/>
  <c r="EH116" i="1" s="1"/>
  <c r="CT180" i="1"/>
  <c r="CT205" i="1" s="1"/>
  <c r="AG188" i="1"/>
  <c r="AG243" i="1"/>
  <c r="ET177" i="1"/>
  <c r="ET179" i="1"/>
  <c r="ET175" i="1"/>
  <c r="ET171" i="1"/>
  <c r="ET180" i="1"/>
  <c r="ET205" i="1" s="1"/>
  <c r="ET173" i="1"/>
  <c r="CE114" i="1"/>
  <c r="CE111" i="1"/>
  <c r="EE111" i="1"/>
  <c r="EE114" i="1"/>
  <c r="DJ145" i="1"/>
  <c r="AW179" i="1"/>
  <c r="AW173" i="1"/>
  <c r="AW177" i="1"/>
  <c r="AW175" i="1"/>
  <c r="AW180" i="1"/>
  <c r="AW205" i="1" s="1"/>
  <c r="AW171" i="1"/>
  <c r="EQ114" i="1"/>
  <c r="EQ111" i="1"/>
  <c r="EQ116" i="1" s="1"/>
  <c r="BC149" i="1"/>
  <c r="BC120" i="1"/>
  <c r="BC199" i="1" s="1"/>
  <c r="FS175" i="1"/>
  <c r="FS179" i="1"/>
  <c r="FS180" i="1"/>
  <c r="FS205" i="1" s="1"/>
  <c r="FS177" i="1"/>
  <c r="FS173" i="1"/>
  <c r="FS171" i="1"/>
  <c r="AV186" i="1"/>
  <c r="AV169" i="1"/>
  <c r="AV104" i="1"/>
  <c r="AV147" i="1"/>
  <c r="AV149" i="1"/>
  <c r="AV153" i="1"/>
  <c r="AV101" i="1"/>
  <c r="AV103" i="1" s="1"/>
  <c r="AV105" i="1" s="1"/>
  <c r="AV115" i="1" s="1"/>
  <c r="AV107" i="1"/>
  <c r="AV145" i="1"/>
  <c r="AV151" i="1"/>
  <c r="AV97" i="1"/>
  <c r="BZ177" i="1"/>
  <c r="BZ175" i="1"/>
  <c r="BZ171" i="1"/>
  <c r="BZ173" i="1"/>
  <c r="BZ180" i="1"/>
  <c r="BZ205" i="1" s="1"/>
  <c r="BZ179" i="1"/>
  <c r="FL169" i="1"/>
  <c r="FL143" i="1"/>
  <c r="FL104" i="1"/>
  <c r="FL107" i="1"/>
  <c r="FL97" i="1"/>
  <c r="FL186" i="1"/>
  <c r="FL101" i="1"/>
  <c r="FL103" i="1" s="1"/>
  <c r="FL105" i="1" s="1"/>
  <c r="FL115" i="1" s="1"/>
  <c r="DY243" i="1"/>
  <c r="DY188" i="1"/>
  <c r="DK171" i="1"/>
  <c r="DK177" i="1"/>
  <c r="DK179" i="1"/>
  <c r="DK180" i="1"/>
  <c r="DK205" i="1" s="1"/>
  <c r="DK175" i="1"/>
  <c r="DK173" i="1"/>
  <c r="DY114" i="1"/>
  <c r="DY111" i="1"/>
  <c r="CC114" i="1"/>
  <c r="CC111" i="1"/>
  <c r="DL179" i="1"/>
  <c r="DL173" i="1"/>
  <c r="AD243" i="1"/>
  <c r="AD188" i="1"/>
  <c r="CD114" i="1"/>
  <c r="CD111" i="1"/>
  <c r="EB179" i="1"/>
  <c r="EB171" i="1"/>
  <c r="EB173" i="1"/>
  <c r="EB177" i="1"/>
  <c r="EB180" i="1"/>
  <c r="EB205" i="1" s="1"/>
  <c r="EB175" i="1"/>
  <c r="EB243" i="1"/>
  <c r="EB188" i="1"/>
  <c r="EI137" i="1"/>
  <c r="FB111" i="1"/>
  <c r="FB116" i="1" s="1"/>
  <c r="FB114" i="1"/>
  <c r="EH188" i="1"/>
  <c r="EH243" i="1"/>
  <c r="AI188" i="1"/>
  <c r="AI243" i="1"/>
  <c r="FG188" i="1"/>
  <c r="FG243" i="1"/>
  <c r="DM243" i="1"/>
  <c r="DM188" i="1"/>
  <c r="CT177" i="1"/>
  <c r="ER179" i="1"/>
  <c r="ER171" i="1"/>
  <c r="ER180" i="1"/>
  <c r="ER205" i="1" s="1"/>
  <c r="ER173" i="1"/>
  <c r="ER177" i="1"/>
  <c r="ER175" i="1"/>
  <c r="BT169" i="1"/>
  <c r="BT186" i="1"/>
  <c r="BT149" i="1"/>
  <c r="BT145" i="1"/>
  <c r="BT104" i="1"/>
  <c r="BT151" i="1"/>
  <c r="BT107" i="1"/>
  <c r="BT147" i="1"/>
  <c r="BT153" i="1"/>
  <c r="BT101" i="1"/>
  <c r="BT103" i="1" s="1"/>
  <c r="BT97" i="1"/>
  <c r="EL177" i="1"/>
  <c r="EL175" i="1"/>
  <c r="EL171" i="1"/>
  <c r="EL180" i="1"/>
  <c r="EL205" i="1" s="1"/>
  <c r="EL173" i="1"/>
  <c r="EL179" i="1"/>
  <c r="BI111" i="1"/>
  <c r="BI116" i="1" s="1"/>
  <c r="BI114" i="1"/>
  <c r="BI188" i="1"/>
  <c r="BI243" i="1"/>
  <c r="AG114" i="1"/>
  <c r="AG111" i="1"/>
  <c r="CV243" i="1"/>
  <c r="CV188" i="1"/>
  <c r="X147" i="1"/>
  <c r="X149" i="1" s="1"/>
  <c r="AF169" i="1"/>
  <c r="AF186" i="1"/>
  <c r="AF104" i="1"/>
  <c r="AF145" i="1"/>
  <c r="AF107" i="1"/>
  <c r="AF101" i="1"/>
  <c r="AF103" i="1" s="1"/>
  <c r="AF105" i="1" s="1"/>
  <c r="AF115" i="1" s="1"/>
  <c r="AF97" i="1"/>
  <c r="AF135" i="1"/>
  <c r="AF139" i="1" s="1"/>
  <c r="AF141" i="1" s="1"/>
  <c r="AF137" i="1"/>
  <c r="E105" i="1"/>
  <c r="E115" i="1" s="1"/>
  <c r="CP177" i="1"/>
  <c r="CP179" i="1"/>
  <c r="CP175" i="1"/>
  <c r="CP171" i="1"/>
  <c r="CP173" i="1"/>
  <c r="CP180" i="1"/>
  <c r="CP205" i="1" s="1"/>
  <c r="DF105" i="1"/>
  <c r="DF115" i="1" s="1"/>
  <c r="D188" i="1"/>
  <c r="D243" i="1"/>
  <c r="FX188" i="1"/>
  <c r="FX243" i="1"/>
  <c r="F186" i="1"/>
  <c r="F169" i="1"/>
  <c r="F143" i="1"/>
  <c r="F107" i="1"/>
  <c r="F101" i="1"/>
  <c r="F103" i="1" s="1"/>
  <c r="F105" i="1" s="1"/>
  <c r="F115" i="1" s="1"/>
  <c r="F97" i="1"/>
  <c r="F104" i="1"/>
  <c r="EE180" i="1"/>
  <c r="EE205" i="1" s="1"/>
  <c r="EE177" i="1"/>
  <c r="EE175" i="1"/>
  <c r="EE173" i="1"/>
  <c r="EE171" i="1"/>
  <c r="EE179" i="1"/>
  <c r="AX143" i="1"/>
  <c r="BX179" i="1"/>
  <c r="BX171" i="1"/>
  <c r="BX173" i="1"/>
  <c r="BX175" i="1"/>
  <c r="BX180" i="1"/>
  <c r="BX205" i="1" s="1"/>
  <c r="BX177" i="1"/>
  <c r="C83" i="1"/>
  <c r="FZ78" i="1"/>
  <c r="AC179" i="1"/>
  <c r="AC180" i="1"/>
  <c r="AC205" i="1" s="1"/>
  <c r="AC175" i="1"/>
  <c r="AC173" i="1"/>
  <c r="AC177" i="1"/>
  <c r="AC171" i="1"/>
  <c r="FE114" i="1"/>
  <c r="FE111" i="1"/>
  <c r="DB243" i="1"/>
  <c r="DB188" i="1"/>
  <c r="CW114" i="1"/>
  <c r="CW111" i="1"/>
  <c r="DR188" i="1"/>
  <c r="DR243" i="1"/>
  <c r="AZ188" i="1"/>
  <c r="AZ243" i="1"/>
  <c r="DS188" i="1"/>
  <c r="DS243" i="1"/>
  <c r="DZ114" i="1"/>
  <c r="DZ111" i="1"/>
  <c r="FT186" i="1"/>
  <c r="FT169" i="1"/>
  <c r="FT104" i="1"/>
  <c r="FT101" i="1"/>
  <c r="FT103" i="1" s="1"/>
  <c r="FT105" i="1" s="1"/>
  <c r="FT115" i="1" s="1"/>
  <c r="FT97" i="1"/>
  <c r="FT107" i="1"/>
  <c r="FT145" i="1"/>
  <c r="FT137" i="1"/>
  <c r="FT135" i="1"/>
  <c r="FT139" i="1" s="1"/>
  <c r="FT141" i="1" s="1"/>
  <c r="BV114" i="1"/>
  <c r="BV111" i="1"/>
  <c r="FP243" i="1"/>
  <c r="FP188" i="1"/>
  <c r="BC171" i="1"/>
  <c r="BC175" i="1" s="1"/>
  <c r="BC177" i="1" s="1"/>
  <c r="BC180" i="1" s="1"/>
  <c r="BC205" i="1" s="1"/>
  <c r="EG186" i="1"/>
  <c r="EG145" i="1"/>
  <c r="EG104" i="1"/>
  <c r="EG169" i="1"/>
  <c r="EG97" i="1"/>
  <c r="EG101" i="1"/>
  <c r="EG103" i="1" s="1"/>
  <c r="EG107" i="1"/>
  <c r="EG137" i="1"/>
  <c r="EG135" i="1"/>
  <c r="EG139" i="1" s="1"/>
  <c r="EG141" i="1" s="1"/>
  <c r="DO149" i="1"/>
  <c r="DO120" i="1"/>
  <c r="DO199" i="1" s="1"/>
  <c r="BD169" i="1"/>
  <c r="BD186" i="1"/>
  <c r="BD104" i="1"/>
  <c r="BD143" i="1"/>
  <c r="BD101" i="1"/>
  <c r="BD103" i="1" s="1"/>
  <c r="BD105" i="1" s="1"/>
  <c r="BD115" i="1" s="1"/>
  <c r="BD97" i="1"/>
  <c r="BD107" i="1"/>
  <c r="DD179" i="1"/>
  <c r="DD177" i="1"/>
  <c r="DD171" i="1"/>
  <c r="DD180" i="1"/>
  <c r="DD205" i="1" s="1"/>
  <c r="DD173" i="1"/>
  <c r="DD175" i="1"/>
  <c r="DY105" i="1"/>
  <c r="DY115" i="1" s="1"/>
  <c r="CC180" i="1"/>
  <c r="CC205" i="1" s="1"/>
  <c r="CC177" i="1"/>
  <c r="CC173" i="1"/>
  <c r="CC175" i="1"/>
  <c r="CC171" i="1"/>
  <c r="CC179" i="1"/>
  <c r="BN173" i="1"/>
  <c r="DK188" i="1"/>
  <c r="DK243" i="1"/>
  <c r="DL139" i="1"/>
  <c r="DL141" i="1" s="1"/>
  <c r="AD177" i="1"/>
  <c r="AD179" i="1"/>
  <c r="AD175" i="1"/>
  <c r="AD171" i="1"/>
  <c r="AD173" i="1"/>
  <c r="AD180" i="1"/>
  <c r="AD205" i="1" s="1"/>
  <c r="EW186" i="1"/>
  <c r="EW169" i="1"/>
  <c r="EW101" i="1"/>
  <c r="EW103" i="1" s="1"/>
  <c r="EW104" i="1"/>
  <c r="EW143" i="1"/>
  <c r="EW97" i="1"/>
  <c r="EW107" i="1"/>
  <c r="CT139" i="1"/>
  <c r="CT141" i="1" s="1"/>
  <c r="G105" i="1"/>
  <c r="G115" i="1" s="1"/>
  <c r="FI188" i="1"/>
  <c r="FI243" i="1"/>
  <c r="AR179" i="1"/>
  <c r="AR177" i="1"/>
  <c r="AR171" i="1"/>
  <c r="AR180" i="1"/>
  <c r="AR205" i="1" s="1"/>
  <c r="AR173" i="1"/>
  <c r="AR175" i="1"/>
  <c r="BY243" i="1"/>
  <c r="BY188" i="1"/>
  <c r="FW171" i="1"/>
  <c r="FW177" i="1"/>
  <c r="FW179" i="1"/>
  <c r="FW175" i="1"/>
  <c r="FW180" i="1"/>
  <c r="FW205" i="1" s="1"/>
  <c r="FW173" i="1"/>
  <c r="FO186" i="1"/>
  <c r="FO145" i="1"/>
  <c r="FO169" i="1"/>
  <c r="FO104" i="1"/>
  <c r="FO143" i="1"/>
  <c r="FO97" i="1"/>
  <c r="FO101" i="1"/>
  <c r="FO103" i="1" s="1"/>
  <c r="FO105" i="1" s="1"/>
  <c r="FO115" i="1" s="1"/>
  <c r="FO107" i="1"/>
  <c r="FO137" i="1"/>
  <c r="FO135" i="1"/>
  <c r="EI135" i="1"/>
  <c r="CG105" i="1"/>
  <c r="CG115" i="1" s="1"/>
  <c r="AH114" i="1"/>
  <c r="AH111" i="1"/>
  <c r="AH116" i="1" s="1"/>
  <c r="AH171" i="1" s="1"/>
  <c r="AH175" i="1" s="1"/>
  <c r="AH177" i="1" s="1"/>
  <c r="AH180" i="1" s="1"/>
  <c r="AH205" i="1" s="1"/>
  <c r="CZ169" i="1"/>
  <c r="CZ186" i="1"/>
  <c r="CZ147" i="1"/>
  <c r="CZ143" i="1"/>
  <c r="CZ104" i="1"/>
  <c r="CZ107" i="1"/>
  <c r="CZ145" i="1"/>
  <c r="CZ97" i="1"/>
  <c r="CZ101" i="1"/>
  <c r="CZ103" i="1" s="1"/>
  <c r="CZ137" i="1"/>
  <c r="CZ135" i="1"/>
  <c r="CZ139" i="1" s="1"/>
  <c r="CZ141" i="1" s="1"/>
  <c r="DU105" i="1"/>
  <c r="DU115" i="1" s="1"/>
  <c r="BH188" i="1"/>
  <c r="BH243" i="1"/>
  <c r="AJ188" i="1"/>
  <c r="AJ243" i="1"/>
  <c r="DM114" i="1"/>
  <c r="DM111" i="1"/>
  <c r="CT173" i="1"/>
  <c r="ER243" i="1"/>
  <c r="ER188" i="1"/>
  <c r="AO186" i="1"/>
  <c r="AO143" i="1"/>
  <c r="AO145" i="1"/>
  <c r="AO147" i="1" s="1"/>
  <c r="AO104" i="1"/>
  <c r="AO97" i="1"/>
  <c r="AO101" i="1"/>
  <c r="AO103" i="1" s="1"/>
  <c r="AO105" i="1" s="1"/>
  <c r="AO115" i="1" s="1"/>
  <c r="AO107" i="1"/>
  <c r="AO169" i="1"/>
  <c r="AO135" i="1"/>
  <c r="AO137" i="1"/>
  <c r="BK186" i="1"/>
  <c r="BK169" i="1"/>
  <c r="BK104" i="1"/>
  <c r="BK143" i="1"/>
  <c r="BK107" i="1"/>
  <c r="BK101" i="1"/>
  <c r="BK103" i="1" s="1"/>
  <c r="BK105" i="1" s="1"/>
  <c r="BK115" i="1" s="1"/>
  <c r="BK97" i="1"/>
  <c r="EL188" i="1"/>
  <c r="EL243" i="1"/>
  <c r="EA179" i="1"/>
  <c r="EA171" i="1"/>
  <c r="EA173" i="1"/>
  <c r="EA175" i="1" s="1"/>
  <c r="EA177" i="1" s="1"/>
  <c r="EA180" i="1" s="1"/>
  <c r="EA205" i="1" s="1"/>
  <c r="CS243" i="1"/>
  <c r="CS188" i="1"/>
  <c r="FH243" i="1"/>
  <c r="FH188" i="1"/>
  <c r="ET243" i="1"/>
  <c r="ET188" i="1"/>
  <c r="DI105" i="1"/>
  <c r="DI115" i="1" s="1"/>
  <c r="CU177" i="1"/>
  <c r="CU180" i="1"/>
  <c r="CU205" i="1" s="1"/>
  <c r="CU171" i="1"/>
  <c r="CU179" i="1"/>
  <c r="CU175" i="1"/>
  <c r="CU173" i="1"/>
  <c r="CP105" i="1"/>
  <c r="CP115" i="1" s="1"/>
  <c r="DE180" i="1"/>
  <c r="DE205" i="1" s="1"/>
  <c r="DE179" i="1"/>
  <c r="DE175" i="1"/>
  <c r="DE173" i="1"/>
  <c r="DE177" i="1"/>
  <c r="DE171" i="1"/>
  <c r="DF243" i="1"/>
  <c r="DF188" i="1"/>
  <c r="DF111" i="1"/>
  <c r="DF116" i="1" s="1"/>
  <c r="DF114" i="1"/>
  <c r="CN179" i="1"/>
  <c r="CN171" i="1"/>
  <c r="CN177" i="1"/>
  <c r="CN173" i="1"/>
  <c r="CN175" i="1"/>
  <c r="CN180" i="1"/>
  <c r="CN205" i="1" s="1"/>
  <c r="CB169" i="1"/>
  <c r="CB104" i="1"/>
  <c r="CB186" i="1"/>
  <c r="CB107" i="1"/>
  <c r="CB143" i="1"/>
  <c r="CB101" i="1"/>
  <c r="CB103" i="1" s="1"/>
  <c r="CB105" i="1" s="1"/>
  <c r="CB115" i="1" s="1"/>
  <c r="CB97" i="1"/>
  <c r="CL105" i="1"/>
  <c r="CL115" i="1" s="1"/>
  <c r="BJ111" i="1"/>
  <c r="BJ116" i="1" s="1"/>
  <c r="BJ114" i="1"/>
  <c r="BX114" i="1"/>
  <c r="BX111" i="1"/>
  <c r="FF116" i="1"/>
  <c r="EC105" i="1"/>
  <c r="EC115" i="1" s="1"/>
  <c r="DG111" i="1"/>
  <c r="DG114" i="1"/>
  <c r="EO105" i="1"/>
  <c r="EO115" i="1" s="1"/>
  <c r="AK177" i="1"/>
  <c r="AK175" i="1"/>
  <c r="AK180" i="1"/>
  <c r="AK205" i="1" s="1"/>
  <c r="AK179" i="1"/>
  <c r="AK171" i="1"/>
  <c r="AK173" i="1"/>
  <c r="AW188" i="1"/>
  <c r="AW243" i="1"/>
  <c r="CW105" i="1"/>
  <c r="CW115" i="1" s="1"/>
  <c r="DV111" i="1"/>
  <c r="DV114" i="1"/>
  <c r="DR105" i="1"/>
  <c r="DR115" i="1" s="1"/>
  <c r="EP116" i="1"/>
  <c r="ED186" i="1"/>
  <c r="ED169" i="1"/>
  <c r="ED143" i="1"/>
  <c r="ED107" i="1"/>
  <c r="ED101" i="1"/>
  <c r="ED103" i="1" s="1"/>
  <c r="ED97" i="1"/>
  <c r="ED104" i="1"/>
  <c r="FS111" i="1"/>
  <c r="FS114" i="1"/>
  <c r="BZ111" i="1"/>
  <c r="BZ114" i="1"/>
  <c r="BO114" i="1"/>
  <c r="BO111" i="1"/>
  <c r="BV180" i="1"/>
  <c r="BV205" i="1" s="1"/>
  <c r="BV173" i="1"/>
  <c r="BV179" i="1"/>
  <c r="BV171" i="1"/>
  <c r="BV177" i="1"/>
  <c r="BV175" i="1"/>
  <c r="FU114" i="1"/>
  <c r="FU111" i="1"/>
  <c r="CH177" i="1"/>
  <c r="CH179" i="1"/>
  <c r="CH175" i="1"/>
  <c r="CH171" i="1"/>
  <c r="CH180" i="1"/>
  <c r="CH205" i="1" s="1"/>
  <c r="CH173" i="1"/>
  <c r="DO171" i="1"/>
  <c r="DO175" i="1" s="1"/>
  <c r="DO177" i="1" s="1"/>
  <c r="DO180" i="1" s="1"/>
  <c r="DO205" i="1" s="1"/>
  <c r="AM186" i="1"/>
  <c r="AM169" i="1"/>
  <c r="AM147" i="1"/>
  <c r="AM143" i="1"/>
  <c r="AM101" i="1"/>
  <c r="AM103" i="1" s="1"/>
  <c r="AM107" i="1"/>
  <c r="AM97" i="1"/>
  <c r="AM104" i="1"/>
  <c r="AM145" i="1"/>
  <c r="AM137" i="1"/>
  <c r="AM135" i="1"/>
  <c r="U179" i="1"/>
  <c r="U175" i="1"/>
  <c r="U171" i="1"/>
  <c r="U173" i="1"/>
  <c r="U180" i="1"/>
  <c r="U205" i="1" s="1"/>
  <c r="U177" i="1"/>
  <c r="DD114" i="1"/>
  <c r="DD111" i="1"/>
  <c r="T114" i="1"/>
  <c r="T111" i="1"/>
  <c r="T116" i="1" s="1"/>
  <c r="DX169" i="1"/>
  <c r="DX186" i="1"/>
  <c r="DX104" i="1"/>
  <c r="DX149" i="1"/>
  <c r="DX151" i="1"/>
  <c r="DX153" i="1"/>
  <c r="DX147" i="1"/>
  <c r="DX107" i="1"/>
  <c r="DX101" i="1"/>
  <c r="DX103" i="1" s="1"/>
  <c r="DX105" i="1" s="1"/>
  <c r="DX115" i="1" s="1"/>
  <c r="DX145" i="1"/>
  <c r="DX97" i="1"/>
  <c r="AP243" i="1"/>
  <c r="AP188" i="1"/>
  <c r="BP114" i="1"/>
  <c r="BP111" i="1"/>
  <c r="BP116" i="1" s="1"/>
  <c r="CP111" i="1"/>
  <c r="CP114" i="1"/>
  <c r="DF173" i="1"/>
  <c r="DF179" i="1"/>
  <c r="FN114" i="1"/>
  <c r="FN111" i="1"/>
  <c r="FN116" i="1" s="1"/>
  <c r="DZ180" i="1"/>
  <c r="DZ205" i="1" s="1"/>
  <c r="DZ173" i="1"/>
  <c r="DZ179" i="1"/>
  <c r="DZ171" i="1"/>
  <c r="DZ175" i="1"/>
  <c r="DZ177" i="1"/>
  <c r="BV243" i="1"/>
  <c r="BV188" i="1"/>
  <c r="CM186" i="1"/>
  <c r="CM145" i="1"/>
  <c r="CM147" i="1" s="1"/>
  <c r="CM169" i="1"/>
  <c r="CM97" i="1"/>
  <c r="CM143" i="1"/>
  <c r="CM107" i="1"/>
  <c r="CM101" i="1"/>
  <c r="CM103" i="1" s="1"/>
  <c r="CM104" i="1"/>
  <c r="CM135" i="1"/>
  <c r="CM139" i="1" s="1"/>
  <c r="CM141" i="1" s="1"/>
  <c r="CM137" i="1"/>
  <c r="DL114" i="1"/>
  <c r="DL111" i="1"/>
  <c r="AB114" i="1"/>
  <c r="AB111" i="1"/>
  <c r="AB116" i="1" s="1"/>
  <c r="AU111" i="1"/>
  <c r="AU114" i="1"/>
  <c r="EV186" i="1"/>
  <c r="EV169" i="1"/>
  <c r="EV104" i="1"/>
  <c r="EV145" i="1"/>
  <c r="EV101" i="1"/>
  <c r="EV103" i="1" s="1"/>
  <c r="EV105" i="1" s="1"/>
  <c r="EV115" i="1" s="1"/>
  <c r="EV97" i="1"/>
  <c r="EV107" i="1"/>
  <c r="EV137" i="1"/>
  <c r="EV135" i="1"/>
  <c r="EV139" i="1" s="1"/>
  <c r="EV141" i="1" s="1"/>
  <c r="FR111" i="1"/>
  <c r="FR114" i="1"/>
  <c r="CG243" i="1"/>
  <c r="CG188" i="1"/>
  <c r="CT312" i="1"/>
  <c r="CT143" i="1"/>
  <c r="CT155" i="1" s="1"/>
  <c r="CT200" i="1" s="1"/>
  <c r="CT201" i="1" s="1"/>
  <c r="CT203" i="1" s="1"/>
  <c r="CT208" i="1" s="1"/>
  <c r="CT213" i="1" s="1"/>
  <c r="EF186" i="1"/>
  <c r="EF169" i="1"/>
  <c r="EF145" i="1"/>
  <c r="EF147" i="1" s="1"/>
  <c r="EF104" i="1"/>
  <c r="EF107" i="1"/>
  <c r="EF143" i="1"/>
  <c r="EF101" i="1"/>
  <c r="EF103" i="1" s="1"/>
  <c r="EF105" i="1" s="1"/>
  <c r="EF115" i="1" s="1"/>
  <c r="EF97" i="1"/>
  <c r="EF137" i="1"/>
  <c r="EF135" i="1"/>
  <c r="EF139" i="1" s="1"/>
  <c r="EF141" i="1" s="1"/>
  <c r="CS173" i="1"/>
  <c r="CS180" i="1"/>
  <c r="CS205" i="1" s="1"/>
  <c r="CS177" i="1"/>
  <c r="CS179" i="1"/>
  <c r="CS171" i="1"/>
  <c r="CS175" i="1"/>
  <c r="Z105" i="1"/>
  <c r="Z115" i="1" s="1"/>
  <c r="BM114" i="1"/>
  <c r="BM111" i="1"/>
  <c r="CE171" i="1"/>
  <c r="CE179" i="1"/>
  <c r="CE177" i="1"/>
  <c r="CE175" i="1"/>
  <c r="CE173" i="1"/>
  <c r="CE180" i="1"/>
  <c r="CE205" i="1" s="1"/>
  <c r="DG188" i="1"/>
  <c r="DG243" i="1"/>
  <c r="EQ188" i="1"/>
  <c r="EQ243" i="1"/>
  <c r="DV177" i="1"/>
  <c r="DV180" i="1"/>
  <c r="DV205" i="1" s="1"/>
  <c r="DV175" i="1"/>
  <c r="DV171" i="1"/>
  <c r="DV173" i="1"/>
  <c r="DV179" i="1"/>
  <c r="CO179" i="1"/>
  <c r="CO180" i="1"/>
  <c r="CO205" i="1" s="1"/>
  <c r="CO177" i="1"/>
  <c r="CO171" i="1"/>
  <c r="CO173" i="1"/>
  <c r="CO175" i="1"/>
  <c r="CH105" i="1"/>
  <c r="CH115" i="1" s="1"/>
  <c r="DD188" i="1"/>
  <c r="DD243" i="1"/>
  <c r="DL243" i="1"/>
  <c r="DL188" i="1"/>
  <c r="ES179" i="1"/>
  <c r="ES175" i="1"/>
  <c r="ES180" i="1"/>
  <c r="ES205" i="1" s="1"/>
  <c r="ES177" i="1"/>
  <c r="ES171" i="1"/>
  <c r="ES173" i="1"/>
  <c r="FI105" i="1"/>
  <c r="FI115" i="1" s="1"/>
  <c r="AB179" i="1"/>
  <c r="AB171" i="1"/>
  <c r="AB177" i="1"/>
  <c r="AB173" i="1"/>
  <c r="AB175" i="1"/>
  <c r="AB180" i="1"/>
  <c r="AB205" i="1" s="1"/>
  <c r="AR243" i="1"/>
  <c r="AR188" i="1"/>
  <c r="AU175" i="1"/>
  <c r="AU179" i="1"/>
  <c r="AU180" i="1"/>
  <c r="AU205" i="1" s="1"/>
  <c r="AU177" i="1"/>
  <c r="AU173" i="1"/>
  <c r="AU171" i="1"/>
  <c r="FW114" i="1"/>
  <c r="FW111" i="1"/>
  <c r="FW116" i="1" s="1"/>
  <c r="AS111" i="1"/>
  <c r="AS114" i="1"/>
  <c r="BI177" i="1"/>
  <c r="BI180" i="1"/>
  <c r="BI205" i="1" s="1"/>
  <c r="BI179" i="1"/>
  <c r="BI175" i="1"/>
  <c r="BI173" i="1"/>
  <c r="BI171" i="1"/>
  <c r="EA188" i="1"/>
  <c r="EA243" i="1"/>
  <c r="EZ179" i="1"/>
  <c r="EZ171" i="1"/>
  <c r="EZ177" i="1"/>
  <c r="EZ173" i="1"/>
  <c r="EZ175" i="1"/>
  <c r="EZ180" i="1"/>
  <c r="EZ205" i="1" s="1"/>
  <c r="BA177" i="1"/>
  <c r="BA180" i="1"/>
  <c r="BA205" i="1" s="1"/>
  <c r="BA175" i="1"/>
  <c r="BA173" i="1"/>
  <c r="BA171" i="1"/>
  <c r="BA179" i="1"/>
  <c r="FH179" i="1"/>
  <c r="FH180" i="1"/>
  <c r="FH205" i="1" s="1"/>
  <c r="FH171" i="1"/>
  <c r="FH173" i="1"/>
  <c r="FH177" i="1"/>
  <c r="FH175" i="1"/>
  <c r="FZ166" i="1"/>
  <c r="AY114" i="1"/>
  <c r="AY111" i="1"/>
  <c r="EO114" i="1"/>
  <c r="EO111" i="1"/>
  <c r="EO116" i="1" s="1"/>
  <c r="CH139" i="1"/>
  <c r="CH141" i="1" s="1"/>
  <c r="BO188" i="1"/>
  <c r="BO243" i="1"/>
  <c r="CF188" i="1"/>
  <c r="CF243" i="1"/>
  <c r="AQ186" i="1"/>
  <c r="AQ151" i="1"/>
  <c r="AQ153" i="1"/>
  <c r="AQ145" i="1"/>
  <c r="AQ169" i="1"/>
  <c r="AQ147" i="1"/>
  <c r="AQ97" i="1"/>
  <c r="AQ104" i="1"/>
  <c r="AQ149" i="1"/>
  <c r="AQ101" i="1"/>
  <c r="AQ103" i="1" s="1"/>
  <c r="AQ105" i="1" s="1"/>
  <c r="AQ115" i="1" s="1"/>
  <c r="AQ107" i="1"/>
  <c r="L105" i="1"/>
  <c r="L115" i="1" s="1"/>
  <c r="CC105" i="1"/>
  <c r="CC115" i="1" s="1"/>
  <c r="BQ177" i="1"/>
  <c r="BQ180" i="1"/>
  <c r="BQ205" i="1" s="1"/>
  <c r="BQ175" i="1"/>
  <c r="BQ179" i="1"/>
  <c r="BQ173" i="1"/>
  <c r="BQ171" i="1"/>
  <c r="T243" i="1"/>
  <c r="T188" i="1"/>
  <c r="CD105" i="1"/>
  <c r="CD115" i="1" s="1"/>
  <c r="CA186" i="1"/>
  <c r="CA169" i="1"/>
  <c r="CA145" i="1"/>
  <c r="CA107" i="1"/>
  <c r="CA101" i="1"/>
  <c r="CA103" i="1" s="1"/>
  <c r="CA105" i="1" s="1"/>
  <c r="CA115" i="1" s="1"/>
  <c r="CA97" i="1"/>
  <c r="CA104" i="1"/>
  <c r="CA137" i="1"/>
  <c r="CA135" i="1"/>
  <c r="G111" i="1"/>
  <c r="G114" i="1"/>
  <c r="Z139" i="1"/>
  <c r="Z141" i="1" s="1"/>
  <c r="BN116" i="1"/>
  <c r="EB105" i="1"/>
  <c r="EB115" i="1" s="1"/>
  <c r="AE186" i="1"/>
  <c r="AE169" i="1"/>
  <c r="AE153" i="1"/>
  <c r="AE149" i="1"/>
  <c r="AE151" i="1"/>
  <c r="AE147" i="1"/>
  <c r="AE104" i="1"/>
  <c r="AE145" i="1"/>
  <c r="AE107" i="1"/>
  <c r="AE101" i="1"/>
  <c r="AE103" i="1" s="1"/>
  <c r="AE105" i="1" s="1"/>
  <c r="AE115" i="1" s="1"/>
  <c r="AE97" i="1"/>
  <c r="AU105" i="1"/>
  <c r="AU115" i="1" s="1"/>
  <c r="AU188" i="1"/>
  <c r="AU243" i="1"/>
  <c r="ET139" i="1"/>
  <c r="ET141" i="1" s="1"/>
  <c r="FW188" i="1"/>
  <c r="FW243" i="1"/>
  <c r="BN139" i="1"/>
  <c r="BN141" i="1" s="1"/>
  <c r="CQ169" i="1"/>
  <c r="CQ186" i="1"/>
  <c r="CQ143" i="1"/>
  <c r="CQ104" i="1"/>
  <c r="CQ145" i="1"/>
  <c r="CQ147" i="1" s="1"/>
  <c r="CQ101" i="1"/>
  <c r="CQ103" i="1" s="1"/>
  <c r="CQ105" i="1" s="1"/>
  <c r="CQ115" i="1" s="1"/>
  <c r="CQ97" i="1"/>
  <c r="CQ107" i="1"/>
  <c r="CQ137" i="1"/>
  <c r="CQ135" i="1"/>
  <c r="AS243" i="1"/>
  <c r="AS188" i="1"/>
  <c r="FB177" i="1"/>
  <c r="FB179" i="1"/>
  <c r="FB175" i="1"/>
  <c r="FB171" i="1"/>
  <c r="FB173" i="1"/>
  <c r="FB180" i="1"/>
  <c r="FB205" i="1" s="1"/>
  <c r="AI105" i="1"/>
  <c r="AI115" i="1" s="1"/>
  <c r="FG105" i="1"/>
  <c r="FG115" i="1" s="1"/>
  <c r="DM105" i="1"/>
  <c r="DM115" i="1" s="1"/>
  <c r="CT179" i="1"/>
  <c r="ER105" i="1"/>
  <c r="ER115" i="1" s="1"/>
  <c r="V243" i="1"/>
  <c r="V188" i="1"/>
  <c r="FK169" i="1"/>
  <c r="FK143" i="1"/>
  <c r="FK186" i="1"/>
  <c r="FK107" i="1"/>
  <c r="FK97" i="1"/>
  <c r="FK145" i="1"/>
  <c r="FK147" i="1" s="1"/>
  <c r="FK104" i="1"/>
  <c r="FK101" i="1"/>
  <c r="FK103" i="1" s="1"/>
  <c r="FK137" i="1"/>
  <c r="FK135" i="1"/>
  <c r="H169" i="1"/>
  <c r="H186" i="1"/>
  <c r="H104" i="1"/>
  <c r="H107" i="1"/>
  <c r="H143" i="1"/>
  <c r="H97" i="1"/>
  <c r="H101" i="1"/>
  <c r="H103" i="1" s="1"/>
  <c r="Q212" i="1"/>
  <c r="EL105" i="1"/>
  <c r="EL115" i="1" s="1"/>
  <c r="EX114" i="1"/>
  <c r="EX111" i="1"/>
  <c r="EX116" i="1" s="1"/>
  <c r="EX188" i="1"/>
  <c r="EX243" i="1"/>
  <c r="EZ114" i="1"/>
  <c r="EZ111" i="1"/>
  <c r="FH105" i="1"/>
  <c r="FH115" i="1" s="1"/>
  <c r="Z180" i="1"/>
  <c r="Z205" i="1" s="1"/>
  <c r="Z177" i="1"/>
  <c r="Z173" i="1"/>
  <c r="Z171" i="1"/>
  <c r="Z175" i="1"/>
  <c r="Z179" i="1"/>
  <c r="BM173" i="1"/>
  <c r="BM179" i="1"/>
  <c r="BM180" i="1"/>
  <c r="BM205" i="1" s="1"/>
  <c r="BM177" i="1"/>
  <c r="BM175" i="1"/>
  <c r="BM171" i="1"/>
  <c r="DE188" i="1"/>
  <c r="DE243" i="1"/>
  <c r="FX179" i="1"/>
  <c r="FX171" i="1"/>
  <c r="FX177" i="1"/>
  <c r="FX180" i="1"/>
  <c r="FX205" i="1" s="1"/>
  <c r="FX173" i="1"/>
  <c r="FX175" i="1"/>
  <c r="BE186" i="1"/>
  <c r="BE169" i="1"/>
  <c r="BE143" i="1"/>
  <c r="BE101" i="1"/>
  <c r="BE103" i="1" s="1"/>
  <c r="BE97" i="1"/>
  <c r="BE104" i="1"/>
  <c r="BE107" i="1"/>
  <c r="CJ186" i="1"/>
  <c r="CJ169" i="1"/>
  <c r="CJ104" i="1"/>
  <c r="CJ145" i="1"/>
  <c r="CJ143" i="1"/>
  <c r="CJ147" i="1" s="1"/>
  <c r="CJ101" i="1"/>
  <c r="CJ103" i="1" s="1"/>
  <c r="CJ105" i="1" s="1"/>
  <c r="CJ115" i="1" s="1"/>
  <c r="CJ97" i="1"/>
  <c r="CJ107" i="1"/>
  <c r="CJ137" i="1"/>
  <c r="CJ135" i="1"/>
  <c r="CJ139" i="1" s="1"/>
  <c r="CJ141" i="1" s="1"/>
  <c r="CL114" i="1"/>
  <c r="CL111" i="1"/>
  <c r="DT114" i="1"/>
  <c r="DT111" i="1"/>
  <c r="AC188" i="1"/>
  <c r="AC243" i="1"/>
  <c r="EO180" i="1"/>
  <c r="EO205" i="1" s="1"/>
  <c r="EO177" i="1"/>
  <c r="EO173" i="1"/>
  <c r="EO179" i="1"/>
  <c r="EO175" i="1"/>
  <c r="EO171" i="1"/>
  <c r="DJ171" i="1"/>
  <c r="DH169" i="1"/>
  <c r="DH104" i="1"/>
  <c r="DH147" i="1"/>
  <c r="DH143" i="1"/>
  <c r="DH186" i="1"/>
  <c r="DH101" i="1"/>
  <c r="DH103" i="1" s="1"/>
  <c r="DH105" i="1" s="1"/>
  <c r="DH115" i="1" s="1"/>
  <c r="DH107" i="1"/>
  <c r="DH97" i="1"/>
  <c r="DH145" i="1"/>
  <c r="DH137" i="1"/>
  <c r="DH135" i="1"/>
  <c r="DH139" i="1" s="1"/>
  <c r="DH141" i="1" s="1"/>
  <c r="AT177" i="1"/>
  <c r="AT175" i="1"/>
  <c r="AT171" i="1"/>
  <c r="AT179" i="1"/>
  <c r="AT173" i="1"/>
  <c r="AT180" i="1"/>
  <c r="AT205" i="1" s="1"/>
  <c r="BF114" i="1"/>
  <c r="BF111" i="1"/>
  <c r="BF116" i="1" s="1"/>
  <c r="FU105" i="1"/>
  <c r="FU115" i="1" s="1"/>
  <c r="FP105" i="1"/>
  <c r="FP115" i="1" s="1"/>
  <c r="I186" i="1"/>
  <c r="I145" i="1"/>
  <c r="I104" i="1"/>
  <c r="I101" i="1"/>
  <c r="I103" i="1" s="1"/>
  <c r="I105" i="1" s="1"/>
  <c r="I115" i="1" s="1"/>
  <c r="I97" i="1"/>
  <c r="I143" i="1"/>
  <c r="I169" i="1"/>
  <c r="I107" i="1"/>
  <c r="I135" i="1"/>
  <c r="I137" i="1"/>
  <c r="EX139" i="1"/>
  <c r="EX141" i="1" s="1"/>
  <c r="BB169" i="1"/>
  <c r="BB186" i="1"/>
  <c r="BB107" i="1"/>
  <c r="BB101" i="1"/>
  <c r="BB103" i="1" s="1"/>
  <c r="BB104" i="1"/>
  <c r="BB143" i="1"/>
  <c r="BB97" i="1"/>
  <c r="R139" i="1"/>
  <c r="R141" i="1" s="1"/>
  <c r="U188" i="1"/>
  <c r="U243" i="1"/>
  <c r="L243" i="1"/>
  <c r="L188" i="1"/>
  <c r="N111" i="1"/>
  <c r="N116" i="1" s="1"/>
  <c r="N114" i="1"/>
  <c r="ES188" i="1"/>
  <c r="ES243" i="1"/>
  <c r="CK186" i="1"/>
  <c r="CK169" i="1"/>
  <c r="CK97" i="1"/>
  <c r="CK104" i="1"/>
  <c r="CK143" i="1"/>
  <c r="CK101" i="1"/>
  <c r="CK103" i="1" s="1"/>
  <c r="CK105" i="1" s="1"/>
  <c r="CK115" i="1" s="1"/>
  <c r="CK107" i="1"/>
  <c r="AH173" i="1"/>
  <c r="AH179" i="1"/>
  <c r="DU243" i="1"/>
  <c r="DU188" i="1"/>
  <c r="AS180" i="1"/>
  <c r="AS205" i="1" s="1"/>
  <c r="AS177" i="1"/>
  <c r="AS175" i="1"/>
  <c r="AS173" i="1"/>
  <c r="AS179" i="1"/>
  <c r="AS171" i="1"/>
  <c r="EH180" i="1"/>
  <c r="EH205" i="1" s="1"/>
  <c r="EH173" i="1"/>
  <c r="EH179" i="1"/>
  <c r="EH171" i="1"/>
  <c r="EH177" i="1"/>
  <c r="EH175" i="1"/>
  <c r="J114" i="1"/>
  <c r="J111" i="1"/>
  <c r="J116" i="1" s="1"/>
  <c r="FQ179" i="1"/>
  <c r="FQ173" i="1"/>
  <c r="EZ243" i="1"/>
  <c r="EZ188" i="1"/>
  <c r="DW186" i="1"/>
  <c r="DW169" i="1"/>
  <c r="DW145" i="1"/>
  <c r="DW104" i="1"/>
  <c r="DW101" i="1"/>
  <c r="DW103" i="1" s="1"/>
  <c r="DW107" i="1"/>
  <c r="DW97" i="1"/>
  <c r="DW135" i="1"/>
  <c r="DW137" i="1"/>
  <c r="BA243" i="1"/>
  <c r="BA188" i="1"/>
  <c r="DE111" i="1"/>
  <c r="DE116" i="1" s="1"/>
  <c r="DE114" i="1"/>
  <c r="CN243" i="1"/>
  <c r="CN188" i="1"/>
  <c r="CL188" i="1"/>
  <c r="CL243" i="1"/>
  <c r="DG175" i="1"/>
  <c r="DG179" i="1"/>
  <c r="DG180" i="1"/>
  <c r="DG205" i="1" s="1"/>
  <c r="DG177" i="1"/>
  <c r="DG171" i="1"/>
  <c r="DG173" i="1"/>
  <c r="FE173" i="1"/>
  <c r="FE180" i="1"/>
  <c r="FE205" i="1" s="1"/>
  <c r="FE177" i="1"/>
  <c r="FE179" i="1"/>
  <c r="FE175" i="1"/>
  <c r="FE171" i="1"/>
  <c r="CH243" i="1"/>
  <c r="CH188" i="1"/>
  <c r="L179" i="1"/>
  <c r="L173" i="1"/>
  <c r="DA186" i="1"/>
  <c r="DA153" i="1"/>
  <c r="DA151" i="1"/>
  <c r="DA147" i="1"/>
  <c r="DA104" i="1"/>
  <c r="DA97" i="1"/>
  <c r="DA169" i="1"/>
  <c r="DA145" i="1"/>
  <c r="DA101" i="1"/>
  <c r="DA103" i="1" s="1"/>
  <c r="DA105" i="1" s="1"/>
  <c r="DA115" i="1" s="1"/>
  <c r="DA149" i="1"/>
  <c r="DA107" i="1"/>
  <c r="CY186" i="1"/>
  <c r="CY169" i="1"/>
  <c r="CY153" i="1"/>
  <c r="CY149" i="1"/>
  <c r="CY147" i="1"/>
  <c r="CY101" i="1"/>
  <c r="CY103" i="1" s="1"/>
  <c r="CY105" i="1" s="1"/>
  <c r="CY115" i="1" s="1"/>
  <c r="CY151" i="1"/>
  <c r="CY107" i="1"/>
  <c r="CY145" i="1"/>
  <c r="CY97" i="1"/>
  <c r="CY104" i="1"/>
  <c r="FI114" i="1"/>
  <c r="FI111" i="1"/>
  <c r="FI116" i="1" s="1"/>
  <c r="AP173" i="1"/>
  <c r="AP179" i="1"/>
  <c r="AH243" i="1"/>
  <c r="AH188" i="1"/>
  <c r="J173" i="1"/>
  <c r="J179" i="1"/>
  <c r="FQ111" i="1"/>
  <c r="FQ114" i="1"/>
  <c r="EA114" i="1"/>
  <c r="EA111" i="1"/>
  <c r="EA116" i="1" s="1"/>
  <c r="R243" i="1"/>
  <c r="R188" i="1"/>
  <c r="BR186" i="1"/>
  <c r="BR169" i="1"/>
  <c r="BR145" i="1"/>
  <c r="BR143" i="1"/>
  <c r="BR107" i="1"/>
  <c r="BR101" i="1"/>
  <c r="BR103" i="1" s="1"/>
  <c r="BR105" i="1" s="1"/>
  <c r="BR115" i="1" s="1"/>
  <c r="BR97" i="1"/>
  <c r="BR104" i="1"/>
  <c r="BR137" i="1"/>
  <c r="BR135" i="1"/>
  <c r="D179" i="1"/>
  <c r="D171" i="1"/>
  <c r="D173" i="1"/>
  <c r="D177" i="1"/>
  <c r="D180" i="1"/>
  <c r="D205" i="1" s="1"/>
  <c r="D175" i="1"/>
  <c r="BJ243" i="1"/>
  <c r="BJ188" i="1"/>
  <c r="BX188" i="1"/>
  <c r="BX243" i="1"/>
  <c r="CR169" i="1"/>
  <c r="CR104" i="1"/>
  <c r="CR186" i="1"/>
  <c r="CR145" i="1"/>
  <c r="CR107" i="1"/>
  <c r="CR101" i="1"/>
  <c r="CR103" i="1" s="1"/>
  <c r="CR105" i="1" s="1"/>
  <c r="CR115" i="1" s="1"/>
  <c r="CR97" i="1"/>
  <c r="CR137" i="1"/>
  <c r="CR135" i="1"/>
  <c r="DT179" i="1"/>
  <c r="DT171" i="1"/>
  <c r="DT177" i="1"/>
  <c r="DT173" i="1"/>
  <c r="DT180" i="1"/>
  <c r="DT205" i="1" s="1"/>
  <c r="DT175" i="1"/>
  <c r="DS111" i="1"/>
  <c r="DS114" i="1"/>
  <c r="DZ188" i="1"/>
  <c r="DZ243" i="1"/>
  <c r="BO105" i="1"/>
  <c r="BO115" i="1" s="1"/>
  <c r="CF179" i="1"/>
  <c r="CF171" i="1"/>
  <c r="CF180" i="1"/>
  <c r="CF205" i="1" s="1"/>
  <c r="CF173" i="1"/>
  <c r="CF177" i="1"/>
  <c r="CF175" i="1"/>
  <c r="FC186" i="1"/>
  <c r="FC169" i="1"/>
  <c r="FC143" i="1"/>
  <c r="FC97" i="1"/>
  <c r="FC104" i="1"/>
  <c r="FC107" i="1"/>
  <c r="FC101" i="1"/>
  <c r="FC103" i="1" s="1"/>
  <c r="C12" i="1"/>
  <c r="FZ132" i="1"/>
  <c r="CG114" i="1"/>
  <c r="CG111" i="1"/>
  <c r="CG116" i="1" s="1"/>
  <c r="AA186" i="1"/>
  <c r="AA97" i="1"/>
  <c r="AA107" i="1"/>
  <c r="AA101" i="1"/>
  <c r="AA103" i="1" s="1"/>
  <c r="AA105" i="1" s="1"/>
  <c r="AA115" i="1" s="1"/>
  <c r="AA143" i="1"/>
  <c r="AA169" i="1"/>
  <c r="AA104" i="1"/>
  <c r="J188" i="1"/>
  <c r="J243" i="1"/>
  <c r="BP188" i="1"/>
  <c r="BP243" i="1"/>
  <c r="DC186" i="1"/>
  <c r="DC151" i="1"/>
  <c r="DC153" i="1"/>
  <c r="DC145" i="1"/>
  <c r="DC169" i="1"/>
  <c r="DC147" i="1"/>
  <c r="DC97" i="1"/>
  <c r="DC104" i="1"/>
  <c r="DC149" i="1"/>
  <c r="DC101" i="1"/>
  <c r="DC103" i="1" s="1"/>
  <c r="DC107" i="1"/>
  <c r="V177" i="1"/>
  <c r="V179" i="1"/>
  <c r="V175" i="1"/>
  <c r="V171" i="1"/>
  <c r="V180" i="1"/>
  <c r="V205" i="1" s="1"/>
  <c r="V173" i="1"/>
  <c r="BS188" i="1"/>
  <c r="BS243" i="1"/>
  <c r="EA105" i="1"/>
  <c r="EA115" i="1" s="1"/>
  <c r="BA105" i="1"/>
  <c r="BA115" i="1" s="1"/>
  <c r="R180" i="1"/>
  <c r="R205" i="1" s="1"/>
  <c r="R173" i="1"/>
  <c r="R171" i="1"/>
  <c r="R175" i="1"/>
  <c r="R177" i="1"/>
  <c r="R179" i="1"/>
  <c r="CU114" i="1"/>
  <c r="CU111" i="1"/>
  <c r="CU116" i="1" s="1"/>
  <c r="EU116" i="1"/>
  <c r="EN169" i="1"/>
  <c r="EN186" i="1"/>
  <c r="EN104" i="1"/>
  <c r="EN145" i="1"/>
  <c r="EN101" i="1"/>
  <c r="EN103" i="1" s="1"/>
  <c r="EN107" i="1"/>
  <c r="EN143" i="1"/>
  <c r="EN147" i="1" s="1"/>
  <c r="EN97" i="1"/>
  <c r="EN135" i="1"/>
  <c r="EN137" i="1"/>
  <c r="EC188" i="1"/>
  <c r="EC243" i="1"/>
  <c r="EJ114" i="1"/>
  <c r="EJ111" i="1"/>
  <c r="EJ116" i="1" s="1"/>
  <c r="FS105" i="1"/>
  <c r="FS115" i="1" s="1"/>
  <c r="AT111" i="1"/>
  <c r="AT116" i="1" s="1"/>
  <c r="AT114" i="1"/>
  <c r="BO179" i="1"/>
  <c r="BO173" i="1"/>
  <c r="T105" i="1"/>
  <c r="T115" i="1" s="1"/>
  <c r="BQ105" i="1"/>
  <c r="BQ115" i="1" s="1"/>
  <c r="DL147" i="1"/>
  <c r="ES114" i="1"/>
  <c r="ES111" i="1"/>
  <c r="ES116" i="1" s="1"/>
  <c r="Y186" i="1"/>
  <c r="Y145" i="1"/>
  <c r="Y147" i="1" s="1"/>
  <c r="Y169" i="1"/>
  <c r="Y97" i="1"/>
  <c r="Y104" i="1"/>
  <c r="Y143" i="1"/>
  <c r="Y101" i="1"/>
  <c r="Y103" i="1" s="1"/>
  <c r="Y107" i="1"/>
  <c r="Y137" i="1"/>
  <c r="Y135" i="1"/>
  <c r="CD180" i="1"/>
  <c r="CD205" i="1" s="1"/>
  <c r="CD173" i="1"/>
  <c r="CD171" i="1"/>
  <c r="CD175" i="1"/>
  <c r="CD179" i="1"/>
  <c r="CD177" i="1"/>
  <c r="CV139" i="1"/>
  <c r="CV141" i="1" s="1"/>
  <c r="FI173" i="1"/>
  <c r="FI179" i="1"/>
  <c r="EB114" i="1"/>
  <c r="EB111" i="1"/>
  <c r="BY179" i="1"/>
  <c r="BY173" i="1"/>
  <c r="FR177" i="1"/>
  <c r="FR175" i="1"/>
  <c r="FR171" i="1"/>
  <c r="FR179" i="1"/>
  <c r="FR173" i="1"/>
  <c r="FR180" i="1"/>
  <c r="FR205" i="1" s="1"/>
  <c r="FJ186" i="1"/>
  <c r="FJ169" i="1"/>
  <c r="FJ143" i="1"/>
  <c r="FJ107" i="1"/>
  <c r="FJ101" i="1"/>
  <c r="FJ103" i="1" s="1"/>
  <c r="FJ97" i="1"/>
  <c r="FJ104" i="1"/>
  <c r="CG179" i="1"/>
  <c r="CG175" i="1"/>
  <c r="CG177" i="1"/>
  <c r="CG180" i="1"/>
  <c r="CG205" i="1" s="1"/>
  <c r="CG171" i="1"/>
  <c r="CG173" i="1"/>
  <c r="DU177" i="1"/>
  <c r="DU180" i="1"/>
  <c r="DU205" i="1" s="1"/>
  <c r="DU179" i="1"/>
  <c r="DU171" i="1"/>
  <c r="DU173" i="1"/>
  <c r="DU175" i="1"/>
  <c r="BH105" i="1"/>
  <c r="BH115" i="1" s="1"/>
  <c r="BH179" i="1"/>
  <c r="BH171" i="1"/>
  <c r="BH177" i="1"/>
  <c r="BH173" i="1"/>
  <c r="BH175" i="1"/>
  <c r="BH180" i="1"/>
  <c r="BH205" i="1" s="1"/>
  <c r="AJ139" i="1"/>
  <c r="AJ141" i="1" s="1"/>
  <c r="AJ179" i="1"/>
  <c r="AJ180" i="1"/>
  <c r="AJ205" i="1" s="1"/>
  <c r="AJ171" i="1"/>
  <c r="AJ173" i="1"/>
  <c r="AJ177" i="1"/>
  <c r="AJ175" i="1"/>
  <c r="AS105" i="1"/>
  <c r="AS115" i="1" s="1"/>
  <c r="FB243" i="1"/>
  <c r="FB188" i="1"/>
  <c r="AI114" i="1"/>
  <c r="AI111" i="1"/>
  <c r="AI116" i="1" s="1"/>
  <c r="FG177" i="1"/>
  <c r="FG180" i="1"/>
  <c r="FG205" i="1" s="1"/>
  <c r="FG171" i="1"/>
  <c r="FG179" i="1"/>
  <c r="FG175" i="1"/>
  <c r="FG173" i="1"/>
  <c r="CT175" i="1"/>
  <c r="BP179" i="1"/>
  <c r="BP171" i="1"/>
  <c r="BP173" i="1"/>
  <c r="BP177" i="1"/>
  <c r="BP180" i="1"/>
  <c r="BP205" i="1" s="1"/>
  <c r="BP175" i="1"/>
  <c r="ER114" i="1"/>
  <c r="ER111" i="1"/>
  <c r="ER116" i="1" s="1"/>
  <c r="V105" i="1"/>
  <c r="V115" i="1" s="1"/>
  <c r="DN186" i="1"/>
  <c r="DN169" i="1"/>
  <c r="DN145" i="1"/>
  <c r="DN147" i="1" s="1"/>
  <c r="DN107" i="1"/>
  <c r="DN101" i="1"/>
  <c r="DN103" i="1" s="1"/>
  <c r="DN105" i="1" s="1"/>
  <c r="DN115" i="1" s="1"/>
  <c r="DN104" i="1"/>
  <c r="DN143" i="1"/>
  <c r="DN97" i="1"/>
  <c r="DN135" i="1"/>
  <c r="DN137" i="1"/>
  <c r="EL111" i="1"/>
  <c r="EL114" i="1"/>
  <c r="EX180" i="1"/>
  <c r="EX205" i="1" s="1"/>
  <c r="EX177" i="1"/>
  <c r="EX173" i="1"/>
  <c r="EX171" i="1"/>
  <c r="EX175" i="1"/>
  <c r="EX179" i="1"/>
  <c r="FQ105" i="1"/>
  <c r="FQ115" i="1" s="1"/>
  <c r="FQ188" i="1"/>
  <c r="FQ243" i="1"/>
  <c r="CV114" i="1"/>
  <c r="CV111" i="1"/>
  <c r="CS105" i="1"/>
  <c r="CS115" i="1" s="1"/>
  <c r="DJ139" i="1"/>
  <c r="DJ141" i="1" s="1"/>
  <c r="R114" i="1"/>
  <c r="R111" i="1"/>
  <c r="FH114" i="1"/>
  <c r="FH111" i="1"/>
  <c r="DJ120" i="1"/>
  <c r="DJ199" i="1" s="1"/>
  <c r="Z114" i="1"/>
  <c r="Z111" i="1"/>
  <c r="Z116" i="1" s="1"/>
  <c r="Z188" i="1"/>
  <c r="Z243" i="1"/>
  <c r="BM188" i="1"/>
  <c r="BM243" i="1"/>
  <c r="E179" i="1"/>
  <c r="E173" i="1"/>
  <c r="DE105" i="1"/>
  <c r="DE115" i="1" s="1"/>
  <c r="FV149" i="1"/>
  <c r="FX105" i="1"/>
  <c r="FX115" i="1" s="1"/>
  <c r="EE188" i="1"/>
  <c r="EE243" i="1"/>
  <c r="P169" i="1"/>
  <c r="P186" i="1"/>
  <c r="P104" i="1"/>
  <c r="P145" i="1"/>
  <c r="P107" i="1"/>
  <c r="P101" i="1"/>
  <c r="P103" i="1" s="1"/>
  <c r="P105" i="1" s="1"/>
  <c r="P115" i="1" s="1"/>
  <c r="P97" i="1"/>
  <c r="P137" i="1"/>
  <c r="P135" i="1"/>
  <c r="P139" i="1" s="1"/>
  <c r="P141" i="1" s="1"/>
  <c r="M243" i="1"/>
  <c r="M188" i="1"/>
  <c r="Q116" i="1"/>
  <c r="AY105" i="1"/>
  <c r="AY115" i="1" s="1"/>
  <c r="AN169" i="1"/>
  <c r="AN186" i="1"/>
  <c r="AN104" i="1"/>
  <c r="AN107" i="1"/>
  <c r="AN145" i="1"/>
  <c r="AN101" i="1"/>
  <c r="AN103" i="1" s="1"/>
  <c r="AN105" i="1" s="1"/>
  <c r="AN115" i="1" s="1"/>
  <c r="AN97" i="1"/>
  <c r="AN137" i="1"/>
  <c r="AN135" i="1"/>
  <c r="AN139" i="1" s="1"/>
  <c r="AN141" i="1" s="1"/>
  <c r="DJ173" i="1"/>
  <c r="AK243" i="1"/>
  <c r="AK188" i="1"/>
  <c r="AW105" i="1"/>
  <c r="AW115" i="1" s="1"/>
  <c r="DB114" i="1"/>
  <c r="DB111" i="1"/>
  <c r="DB116" i="1" s="1"/>
  <c r="S188" i="1"/>
  <c r="S243" i="1"/>
  <c r="CW188" i="1"/>
  <c r="CW243" i="1"/>
  <c r="DV243" i="1"/>
  <c r="DV188" i="1"/>
  <c r="AZ105" i="1"/>
  <c r="AZ115" i="1" s="1"/>
  <c r="AZ179" i="1"/>
  <c r="AZ173" i="1"/>
  <c r="EJ179" i="1"/>
  <c r="EJ171" i="1"/>
  <c r="EJ173" i="1"/>
  <c r="EJ177" i="1"/>
  <c r="EJ175" i="1"/>
  <c r="EJ180" i="1"/>
  <c r="EJ205" i="1" s="1"/>
  <c r="K186" i="1"/>
  <c r="K145" i="1"/>
  <c r="K101" i="1"/>
  <c r="K103" i="1" s="1"/>
  <c r="K105" i="1" s="1"/>
  <c r="K115" i="1" s="1"/>
  <c r="K97" i="1"/>
  <c r="K104" i="1"/>
  <c r="K169" i="1"/>
  <c r="K107" i="1"/>
  <c r="K135" i="1"/>
  <c r="K137" i="1"/>
  <c r="DQ186" i="1"/>
  <c r="DQ143" i="1"/>
  <c r="DQ147" i="1" s="1"/>
  <c r="DQ101" i="1"/>
  <c r="DQ103" i="1" s="1"/>
  <c r="DQ105" i="1" s="1"/>
  <c r="DQ115" i="1" s="1"/>
  <c r="DQ169" i="1"/>
  <c r="DQ97" i="1"/>
  <c r="DQ104" i="1"/>
  <c r="DQ145" i="1"/>
  <c r="DQ107" i="1"/>
  <c r="DQ137" i="1"/>
  <c r="DQ135" i="1"/>
  <c r="DQ139" i="1" s="1"/>
  <c r="DQ141" i="1" s="1"/>
  <c r="DZ139" i="1"/>
  <c r="DZ141" i="1" s="1"/>
  <c r="U139" i="1"/>
  <c r="U141" i="1" s="1"/>
  <c r="FN139" i="1"/>
  <c r="FN141" i="1" s="1"/>
  <c r="BG186" i="1"/>
  <c r="BG145" i="1"/>
  <c r="BG147" i="1"/>
  <c r="BG169" i="1"/>
  <c r="BG143" i="1"/>
  <c r="BG97" i="1"/>
  <c r="BG107" i="1"/>
  <c r="BG101" i="1"/>
  <c r="BG103" i="1" s="1"/>
  <c r="BG104" i="1"/>
  <c r="BG137" i="1"/>
  <c r="BG135" i="1"/>
  <c r="O186" i="1"/>
  <c r="O169" i="1"/>
  <c r="O143" i="1"/>
  <c r="O101" i="1"/>
  <c r="O103" i="1" s="1"/>
  <c r="O107" i="1"/>
  <c r="O104" i="1"/>
  <c r="O97" i="1"/>
  <c r="AT188" i="1"/>
  <c r="AT243" i="1"/>
  <c r="CO105" i="1"/>
  <c r="CO115" i="1" s="1"/>
  <c r="BF180" i="1"/>
  <c r="BF205" i="1" s="1"/>
  <c r="BF179" i="1"/>
  <c r="BF173" i="1"/>
  <c r="BF171" i="1"/>
  <c r="BF175" i="1"/>
  <c r="BF177" i="1"/>
  <c r="FP179" i="1"/>
  <c r="FP173" i="1"/>
  <c r="FP114" i="1"/>
  <c r="FP111" i="1"/>
  <c r="AX139" i="1"/>
  <c r="AX141" i="1" s="1"/>
  <c r="EK188" i="1"/>
  <c r="EK243" i="1"/>
  <c r="L114" i="1"/>
  <c r="L111" i="1"/>
  <c r="N188" i="1"/>
  <c r="N243" i="1"/>
  <c r="G180" i="1"/>
  <c r="G205" i="1" s="1"/>
  <c r="G177" i="1"/>
  <c r="G175" i="1"/>
  <c r="G173" i="1"/>
  <c r="G179" i="1"/>
  <c r="G171" i="1"/>
  <c r="AP114" i="1"/>
  <c r="AP111" i="1"/>
  <c r="AP116" i="1" s="1"/>
  <c r="DU111" i="1"/>
  <c r="DU116" i="1" s="1"/>
  <c r="DU114" i="1"/>
  <c r="FG114" i="1"/>
  <c r="FG111" i="1"/>
  <c r="AG173" i="1"/>
  <c r="AG180" i="1"/>
  <c r="AG205" i="1" s="1"/>
  <c r="AG177" i="1"/>
  <c r="AG179" i="1"/>
  <c r="AG175" i="1"/>
  <c r="AG171" i="1"/>
  <c r="CX186" i="1"/>
  <c r="CX169" i="1"/>
  <c r="CX143" i="1"/>
  <c r="CX107" i="1"/>
  <c r="CX101" i="1"/>
  <c r="CX103" i="1" s="1"/>
  <c r="CX97" i="1"/>
  <c r="CX104" i="1"/>
  <c r="EC177" i="1"/>
  <c r="EC175" i="1"/>
  <c r="EC173" i="1"/>
  <c r="EC179" i="1"/>
  <c r="EC171" i="1"/>
  <c r="EC180" i="1"/>
  <c r="EC205" i="1" s="1"/>
  <c r="FE188" i="1"/>
  <c r="FE243" i="1"/>
  <c r="S171" i="1"/>
  <c r="S175" i="1" s="1"/>
  <c r="S177" i="1" s="1"/>
  <c r="S180" i="1" s="1"/>
  <c r="S205" i="1" s="1"/>
  <c r="S179" i="1"/>
  <c r="S173" i="1"/>
  <c r="EJ243" i="1"/>
  <c r="EJ188" i="1"/>
  <c r="CF114" i="1"/>
  <c r="CF111" i="1"/>
  <c r="CI149" i="1"/>
  <c r="AL169" i="1"/>
  <c r="AL186" i="1"/>
  <c r="AL145" i="1"/>
  <c r="AL107" i="1"/>
  <c r="AL101" i="1"/>
  <c r="AL103" i="1" s="1"/>
  <c r="AL97" i="1"/>
  <c r="AL104" i="1"/>
  <c r="AL137" i="1"/>
  <c r="AL135" i="1"/>
  <c r="AL139" i="1" s="1"/>
  <c r="AL141" i="1" s="1"/>
  <c r="G188" i="1"/>
  <c r="G243" i="1"/>
  <c r="AB188" i="1"/>
  <c r="AB243" i="1"/>
  <c r="AR114" i="1"/>
  <c r="AR111" i="1"/>
  <c r="AR116" i="1" s="1"/>
  <c r="BS173" i="1"/>
  <c r="BS171" i="1"/>
  <c r="BS175" i="1" s="1"/>
  <c r="BS177" i="1" s="1"/>
  <c r="BS180" i="1" s="1"/>
  <c r="BS205" i="1" s="1"/>
  <c r="BS179" i="1"/>
  <c r="AY139" i="1"/>
  <c r="AY141" i="1" s="1"/>
  <c r="ET105" i="1"/>
  <c r="ET115" i="1" s="1"/>
  <c r="DI188" i="1"/>
  <c r="DI243" i="1"/>
  <c r="EY186" i="1"/>
  <c r="EY145" i="1"/>
  <c r="EY107" i="1"/>
  <c r="EY143" i="1"/>
  <c r="EY104" i="1"/>
  <c r="EY169" i="1"/>
  <c r="EY101" i="1"/>
  <c r="EY103" i="1" s="1"/>
  <c r="EY105" i="1" s="1"/>
  <c r="EY115" i="1" s="1"/>
  <c r="EY97" i="1"/>
  <c r="EY147" i="1"/>
  <c r="EY137" i="1"/>
  <c r="EY135" i="1"/>
  <c r="EY139" i="1" s="1"/>
  <c r="EY141" i="1" s="1"/>
  <c r="EM186" i="1"/>
  <c r="EM147" i="1"/>
  <c r="EM169" i="1"/>
  <c r="EM145" i="1"/>
  <c r="EM143" i="1"/>
  <c r="EM101" i="1"/>
  <c r="EM103" i="1" s="1"/>
  <c r="EM97" i="1"/>
  <c r="EM107" i="1"/>
  <c r="EM104" i="1"/>
  <c r="EM137" i="1"/>
  <c r="EM135" i="1"/>
  <c r="EM139" i="1" s="1"/>
  <c r="EM141" i="1" s="1"/>
  <c r="M179" i="1"/>
  <c r="M173" i="1"/>
  <c r="BJ177" i="1"/>
  <c r="BJ180" i="1"/>
  <c r="BJ205" i="1" s="1"/>
  <c r="BJ175" i="1"/>
  <c r="BJ171" i="1"/>
  <c r="BJ173" i="1"/>
  <c r="BJ179" i="1"/>
  <c r="FN173" i="1"/>
  <c r="FN171" i="1"/>
  <c r="FN175" i="1" s="1"/>
  <c r="FN177" i="1" s="1"/>
  <c r="FN180" i="1" s="1"/>
  <c r="FN205" i="1" s="1"/>
  <c r="FN179" i="1"/>
  <c r="AC111" i="1"/>
  <c r="AC114" i="1"/>
  <c r="DG105" i="1"/>
  <c r="DG115" i="1" s="1"/>
  <c r="EO243" i="1"/>
  <c r="EO188" i="1"/>
  <c r="AW114" i="1"/>
  <c r="AW111" i="1"/>
  <c r="BZ188" i="1"/>
  <c r="BZ243" i="1"/>
  <c r="FA188" i="1"/>
  <c r="FA243" i="1"/>
  <c r="DP186" i="1"/>
  <c r="DP169" i="1"/>
  <c r="DP151" i="1"/>
  <c r="DP104" i="1"/>
  <c r="DP153" i="1"/>
  <c r="DP147" i="1"/>
  <c r="DP145" i="1"/>
  <c r="DP101" i="1"/>
  <c r="DP103" i="1" s="1"/>
  <c r="DP105" i="1" s="1"/>
  <c r="DP115" i="1" s="1"/>
  <c r="DP149" i="1"/>
  <c r="DP97" i="1"/>
  <c r="DP107" i="1"/>
  <c r="BQ188" i="1"/>
  <c r="BQ243" i="1"/>
  <c r="T179" i="1"/>
  <c r="T171" i="1"/>
  <c r="T180" i="1"/>
  <c r="T205" i="1" s="1"/>
  <c r="T173" i="1"/>
  <c r="T175" i="1"/>
  <c r="T177" i="1"/>
  <c r="AD111" i="1"/>
  <c r="AD114" i="1"/>
  <c r="AI177" i="1"/>
  <c r="AI180" i="1"/>
  <c r="AI205" i="1" s="1"/>
  <c r="AI171" i="1"/>
  <c r="AI179" i="1"/>
  <c r="AI173" i="1"/>
  <c r="AI175" i="1"/>
  <c r="FM186" i="1"/>
  <c r="FM169" i="1"/>
  <c r="FM143" i="1"/>
  <c r="FM104" i="1"/>
  <c r="FM101" i="1"/>
  <c r="FM103" i="1" s="1"/>
  <c r="FM105" i="1" s="1"/>
  <c r="FM115" i="1" s="1"/>
  <c r="FM107" i="1"/>
  <c r="FM97" i="1"/>
  <c r="EZ105" i="1"/>
  <c r="EZ115" i="1" s="1"/>
  <c r="ET111" i="1"/>
  <c r="ET116" i="1" s="1"/>
  <c r="ET114" i="1"/>
  <c r="DI114" i="1"/>
  <c r="DI111" i="1"/>
  <c r="DI116" i="1" s="1"/>
  <c r="DI171" i="1" s="1"/>
  <c r="DI175" i="1" s="1"/>
  <c r="DI177" i="1" s="1"/>
  <c r="DI180" i="1" s="1"/>
  <c r="DI205" i="1" s="1"/>
  <c r="CU188" i="1"/>
  <c r="CU243" i="1"/>
  <c r="E114" i="1"/>
  <c r="E111" i="1"/>
  <c r="D114" i="1"/>
  <c r="D111" i="1"/>
  <c r="M111" i="1"/>
  <c r="M114" i="1"/>
  <c r="CL180" i="1"/>
  <c r="CL205" i="1" s="1"/>
  <c r="CL177" i="1"/>
  <c r="CL173" i="1"/>
  <c r="CL171" i="1"/>
  <c r="CL175" i="1"/>
  <c r="CL179" i="1"/>
  <c r="FN243" i="1"/>
  <c r="FN188" i="1"/>
  <c r="S114" i="1"/>
  <c r="S111" i="1"/>
  <c r="S116" i="1" s="1"/>
  <c r="DS179" i="1"/>
  <c r="DS173" i="1"/>
  <c r="FS243" i="1"/>
  <c r="FS188" i="1"/>
  <c r="FA111" i="1"/>
  <c r="FA116" i="1" s="1"/>
  <c r="FA114" i="1"/>
  <c r="CF105" i="1"/>
  <c r="CF115" i="1" s="1"/>
  <c r="CH111" i="1"/>
  <c r="CH114" i="1"/>
  <c r="DY173" i="1"/>
  <c r="DY179" i="1"/>
  <c r="DY180" i="1"/>
  <c r="DY205" i="1" s="1"/>
  <c r="DY177" i="1"/>
  <c r="DY175" i="1"/>
  <c r="DY171" i="1"/>
  <c r="CC188" i="1"/>
  <c r="CC243" i="1"/>
  <c r="DK114" i="1"/>
  <c r="DK111" i="1"/>
  <c r="DK116" i="1" s="1"/>
  <c r="CD243" i="1"/>
  <c r="CD188" i="1"/>
  <c r="BL169" i="1"/>
  <c r="BL186" i="1"/>
  <c r="BL104" i="1"/>
  <c r="BL145" i="1"/>
  <c r="BL101" i="1"/>
  <c r="BL103" i="1" s="1"/>
  <c r="BL105" i="1" s="1"/>
  <c r="BL115" i="1" s="1"/>
  <c r="BL107" i="1"/>
  <c r="BL97" i="1"/>
  <c r="BL137" i="1"/>
  <c r="BL135" i="1"/>
  <c r="BY111" i="1"/>
  <c r="BY114" i="1"/>
  <c r="FR188" i="1"/>
  <c r="FR243" i="1"/>
  <c r="FD186" i="1"/>
  <c r="FD169" i="1"/>
  <c r="FD153" i="1"/>
  <c r="FD104" i="1"/>
  <c r="FD151" i="1"/>
  <c r="FD149" i="1"/>
  <c r="FD147" i="1"/>
  <c r="FD145" i="1"/>
  <c r="FD107" i="1"/>
  <c r="FD97" i="1"/>
  <c r="FD101" i="1"/>
  <c r="FD103" i="1" s="1"/>
  <c r="AH147" i="1"/>
  <c r="BH114" i="1"/>
  <c r="BH111" i="1"/>
  <c r="AJ114" i="1"/>
  <c r="AJ111" i="1"/>
  <c r="AJ116" i="1" s="1"/>
  <c r="FB105" i="1"/>
  <c r="FB115" i="1" s="1"/>
  <c r="DM177" i="1"/>
  <c r="DM180" i="1"/>
  <c r="DM205" i="1" s="1"/>
  <c r="DM175" i="1"/>
  <c r="DM179" i="1"/>
  <c r="DM171" i="1"/>
  <c r="DM173" i="1"/>
  <c r="W116" i="1"/>
  <c r="V111" i="1"/>
  <c r="V114" i="1"/>
  <c r="BS111" i="1"/>
  <c r="BS116" i="1" s="1"/>
  <c r="BS114" i="1"/>
  <c r="FQ147" i="1"/>
  <c r="AG105" i="1"/>
  <c r="AG115" i="1" s="1"/>
  <c r="CV179" i="1"/>
  <c r="CV180" i="1"/>
  <c r="CV205" i="1" s="1"/>
  <c r="CV171" i="1"/>
  <c r="CV173" i="1"/>
  <c r="CV177" i="1"/>
  <c r="CV175" i="1"/>
  <c r="EA147" i="1"/>
  <c r="CS114" i="1"/>
  <c r="CS111" i="1"/>
  <c r="BU186" i="1"/>
  <c r="BU153" i="1"/>
  <c r="BU151" i="1"/>
  <c r="BU147" i="1"/>
  <c r="BU169" i="1"/>
  <c r="BU149" i="1"/>
  <c r="BU104" i="1"/>
  <c r="BU101" i="1"/>
  <c r="BU103" i="1" s="1"/>
  <c r="BU105" i="1" s="1"/>
  <c r="BU115" i="1" s="1"/>
  <c r="BU97" i="1"/>
  <c r="BU145" i="1"/>
  <c r="BU107" i="1"/>
  <c r="BA114" i="1"/>
  <c r="BA111" i="1"/>
  <c r="BA116" i="1" s="1"/>
  <c r="DI179" i="1"/>
  <c r="DI173" i="1"/>
  <c r="FV171" i="1"/>
  <c r="FV175" i="1" s="1"/>
  <c r="FV177" i="1" s="1"/>
  <c r="FV180" i="1" s="1"/>
  <c r="FV205" i="1" s="1"/>
  <c r="CI120" i="1"/>
  <c r="CI199" i="1" s="1"/>
  <c r="BM105" i="1"/>
  <c r="BM115" i="1" s="1"/>
  <c r="E188" i="1"/>
  <c r="E243" i="1"/>
  <c r="CP188" i="1"/>
  <c r="CP243" i="1"/>
  <c r="CE188" i="1"/>
  <c r="CE243" i="1"/>
  <c r="CN114" i="1"/>
  <c r="CN111" i="1"/>
  <c r="CN116" i="1" s="1"/>
  <c r="FX114" i="1"/>
  <c r="FX111" i="1"/>
  <c r="FX116" i="1" s="1"/>
  <c r="AX120" i="1"/>
  <c r="AX199" i="1" s="1"/>
  <c r="AY179" i="1"/>
  <c r="AY173" i="1"/>
  <c r="AY188" i="1"/>
  <c r="AY243" i="1"/>
  <c r="DT188" i="1"/>
  <c r="DT243" i="1"/>
  <c r="EC114" i="1"/>
  <c r="EC111" i="1"/>
  <c r="AK114" i="1"/>
  <c r="AK111" i="1"/>
  <c r="FE105" i="1"/>
  <c r="FE115" i="1" s="1"/>
  <c r="DB180" i="1"/>
  <c r="DB205" i="1" s="1"/>
  <c r="DB173" i="1"/>
  <c r="DB177" i="1"/>
  <c r="DB171" i="1"/>
  <c r="DB179" i="1"/>
  <c r="DB175" i="1"/>
  <c r="S105" i="1"/>
  <c r="S115" i="1" s="1"/>
  <c r="EQ171" i="1"/>
  <c r="EQ179" i="1"/>
  <c r="EQ177" i="1"/>
  <c r="EQ180" i="1"/>
  <c r="EQ205" i="1" s="1"/>
  <c r="EQ175" i="1"/>
  <c r="EQ173" i="1"/>
  <c r="CW177" i="1"/>
  <c r="CW179" i="1"/>
  <c r="CW175" i="1"/>
  <c r="CW171" i="1"/>
  <c r="CW173" i="1"/>
  <c r="CW180" i="1"/>
  <c r="CW205" i="1" s="1"/>
  <c r="DR114" i="1"/>
  <c r="DR111" i="1"/>
  <c r="DR179" i="1"/>
  <c r="DR173" i="1"/>
  <c r="AZ114" i="1"/>
  <c r="AZ111" i="1"/>
  <c r="DS147" i="1"/>
  <c r="FV120" i="1"/>
  <c r="FV199" i="1" s="1"/>
  <c r="CO111" i="1"/>
  <c r="CO114" i="1"/>
  <c r="CO188" i="1"/>
  <c r="CO243" i="1"/>
  <c r="FA179" i="1"/>
  <c r="FA180" i="1"/>
  <c r="FA205" i="1" s="1"/>
  <c r="FA177" i="1"/>
  <c r="FA175" i="1"/>
  <c r="FA173" i="1"/>
  <c r="FA171" i="1"/>
  <c r="BF188" i="1"/>
  <c r="BF243" i="1"/>
  <c r="BO147" i="1"/>
  <c r="FU179" i="1"/>
  <c r="FU173" i="1"/>
  <c r="FU243" i="1"/>
  <c r="FU188" i="1"/>
  <c r="L139" i="1"/>
  <c r="L141" i="1" s="1"/>
  <c r="U114" i="1"/>
  <c r="U111" i="1"/>
  <c r="EK111" i="1"/>
  <c r="EK116" i="1" s="1"/>
  <c r="EK114" i="1"/>
  <c r="EK179" i="1"/>
  <c r="EK171" i="1"/>
  <c r="EK180" i="1"/>
  <c r="EK205" i="1" s="1"/>
  <c r="EK175" i="1"/>
  <c r="EK173" i="1"/>
  <c r="EK177" i="1"/>
  <c r="N177" i="1"/>
  <c r="N175" i="1"/>
  <c r="N171" i="1"/>
  <c r="N180" i="1"/>
  <c r="N205" i="1" s="1"/>
  <c r="N173" i="1"/>
  <c r="N179" i="1"/>
  <c r="CT215" i="1" l="1"/>
  <c r="CT233" i="1"/>
  <c r="CT223" i="1"/>
  <c r="CT221" i="1"/>
  <c r="CT225" i="1" s="1"/>
  <c r="CT229" i="1" s="1"/>
  <c r="CT234" i="1" s="1"/>
  <c r="CT224" i="1"/>
  <c r="W143" i="1"/>
  <c r="W120" i="1"/>
  <c r="W199" i="1" s="1"/>
  <c r="FM114" i="1"/>
  <c r="FM111" i="1"/>
  <c r="FM116" i="1" s="1"/>
  <c r="DU312" i="1"/>
  <c r="DU143" i="1"/>
  <c r="DU155" i="1" s="1"/>
  <c r="DU200" i="1" s="1"/>
  <c r="DU120" i="1"/>
  <c r="DU199" i="1" s="1"/>
  <c r="DU201" i="1" s="1"/>
  <c r="DU203" i="1" s="1"/>
  <c r="DU208" i="1" s="1"/>
  <c r="K111" i="1"/>
  <c r="K114" i="1"/>
  <c r="DB143" i="1"/>
  <c r="DB155" i="1" s="1"/>
  <c r="DB200" i="1" s="1"/>
  <c r="DB120" i="1"/>
  <c r="DB199" i="1" s="1"/>
  <c r="DB201" i="1" s="1"/>
  <c r="DB203" i="1" s="1"/>
  <c r="DB208" i="1" s="1"/>
  <c r="DB213" i="1" s="1"/>
  <c r="DB221" i="1" s="1"/>
  <c r="M212" i="1"/>
  <c r="AI120" i="1"/>
  <c r="AI199" i="1" s="1"/>
  <c r="AI143" i="1"/>
  <c r="Y243" i="1"/>
  <c r="Y188" i="1"/>
  <c r="DH179" i="1"/>
  <c r="DH173" i="1"/>
  <c r="EX212" i="1"/>
  <c r="BN120" i="1"/>
  <c r="BN199" i="1" s="1"/>
  <c r="BN149" i="1"/>
  <c r="ED111" i="1"/>
  <c r="ED114" i="1"/>
  <c r="AW212" i="1"/>
  <c r="AO188" i="1"/>
  <c r="AO243" i="1"/>
  <c r="DO151" i="1"/>
  <c r="DO153" i="1" s="1"/>
  <c r="DO155" i="1" s="1"/>
  <c r="AG116" i="1"/>
  <c r="FL111" i="1"/>
  <c r="FL114" i="1"/>
  <c r="BA120" i="1"/>
  <c r="BA199" i="1" s="1"/>
  <c r="BA145" i="1"/>
  <c r="FD111" i="1"/>
  <c r="FD114" i="1"/>
  <c r="EO212" i="1"/>
  <c r="DV212" i="1"/>
  <c r="EE212" i="1"/>
  <c r="ER120" i="1"/>
  <c r="ER199" i="1" s="1"/>
  <c r="ER201" i="1" s="1"/>
  <c r="ER203" i="1" s="1"/>
  <c r="ER208" i="1" s="1"/>
  <c r="ER143" i="1"/>
  <c r="ER155" i="1" s="1"/>
  <c r="ER200" i="1" s="1"/>
  <c r="CG143" i="1"/>
  <c r="CG155" i="1" s="1"/>
  <c r="CG200" i="1" s="1"/>
  <c r="CG120" i="1"/>
  <c r="CG199" i="1" s="1"/>
  <c r="CG201" i="1" s="1"/>
  <c r="CG203" i="1" s="1"/>
  <c r="CG208" i="1" s="1"/>
  <c r="CG213" i="1" s="1"/>
  <c r="CR175" i="1"/>
  <c r="CR173" i="1"/>
  <c r="CR177" i="1"/>
  <c r="CR171" i="1"/>
  <c r="CR179" i="1"/>
  <c r="CR180" i="1"/>
  <c r="CR205" i="1" s="1"/>
  <c r="BR179" i="1"/>
  <c r="BR173" i="1"/>
  <c r="FI149" i="1"/>
  <c r="FI120" i="1"/>
  <c r="FI199" i="1" s="1"/>
  <c r="BE114" i="1"/>
  <c r="BE111" i="1"/>
  <c r="BE116" i="1" s="1"/>
  <c r="EX143" i="1"/>
  <c r="EX120" i="1"/>
  <c r="EX199" i="1" s="1"/>
  <c r="FK179" i="1"/>
  <c r="FK173" i="1"/>
  <c r="EQ212" i="1"/>
  <c r="T143" i="1"/>
  <c r="T155" i="1" s="1"/>
  <c r="T200" i="1" s="1"/>
  <c r="T120" i="1"/>
  <c r="T199" i="1" s="1"/>
  <c r="BK111" i="1"/>
  <c r="BK114" i="1"/>
  <c r="BK180" i="1"/>
  <c r="BK205" i="1" s="1"/>
  <c r="BK177" i="1"/>
  <c r="BK175" i="1"/>
  <c r="BK179" i="1"/>
  <c r="BK173" i="1"/>
  <c r="BK171" i="1"/>
  <c r="ER212" i="1"/>
  <c r="CZ111" i="1"/>
  <c r="CZ114" i="1"/>
  <c r="BY212" i="1"/>
  <c r="FP212" i="1"/>
  <c r="DB212" i="1"/>
  <c r="FX212" i="1"/>
  <c r="AF111" i="1"/>
  <c r="AF114" i="1"/>
  <c r="AF175" i="1"/>
  <c r="AF173" i="1"/>
  <c r="AF180" i="1"/>
  <c r="AF205" i="1" s="1"/>
  <c r="AF171" i="1"/>
  <c r="AF179" i="1"/>
  <c r="AF177" i="1"/>
  <c r="BT111" i="1"/>
  <c r="BT114" i="1"/>
  <c r="EQ120" i="1"/>
  <c r="EQ199" i="1" s="1"/>
  <c r="EQ145" i="1"/>
  <c r="DJ147" i="1"/>
  <c r="DJ149" i="1" s="1"/>
  <c r="EI179" i="1"/>
  <c r="EI173" i="1"/>
  <c r="BW179" i="1"/>
  <c r="BW171" i="1"/>
  <c r="BW180" i="1"/>
  <c r="BW205" i="1" s="1"/>
  <c r="BW173" i="1"/>
  <c r="BW177" i="1"/>
  <c r="BW175" i="1"/>
  <c r="FU212" i="1"/>
  <c r="DT212" i="1"/>
  <c r="CE212" i="1"/>
  <c r="BU173" i="1"/>
  <c r="BU171" i="1"/>
  <c r="BU180" i="1"/>
  <c r="BU205" i="1" s="1"/>
  <c r="BU175" i="1"/>
  <c r="BU179" i="1"/>
  <c r="BU177" i="1"/>
  <c r="CD212" i="1"/>
  <c r="AL188" i="1"/>
  <c r="AL243" i="1"/>
  <c r="BG105" i="1"/>
  <c r="BG115" i="1" s="1"/>
  <c r="CO212" i="1"/>
  <c r="AY212" i="1"/>
  <c r="CP212" i="1"/>
  <c r="CO116" i="1"/>
  <c r="AZ116" i="1"/>
  <c r="CN120" i="1"/>
  <c r="CN199" i="1" s="1"/>
  <c r="CN145" i="1"/>
  <c r="E212" i="1"/>
  <c r="BU188" i="1"/>
  <c r="BU243" i="1"/>
  <c r="BL111" i="1"/>
  <c r="BL114" i="1"/>
  <c r="DK143" i="1"/>
  <c r="DK120" i="1"/>
  <c r="DK199" i="1" s="1"/>
  <c r="FS212" i="1"/>
  <c r="S149" i="1"/>
  <c r="S120" i="1"/>
  <c r="S199" i="1" s="1"/>
  <c r="DP111" i="1"/>
  <c r="DP114" i="1"/>
  <c r="BZ212" i="1"/>
  <c r="EY111" i="1"/>
  <c r="EY114" i="1"/>
  <c r="CX105" i="1"/>
  <c r="CX115" i="1" s="1"/>
  <c r="EK212" i="1"/>
  <c r="O105" i="1"/>
  <c r="O115" i="1" s="1"/>
  <c r="O243" i="1"/>
  <c r="O188" i="1"/>
  <c r="BG173" i="1"/>
  <c r="BG179" i="1"/>
  <c r="Q149" i="1"/>
  <c r="Q171" i="1"/>
  <c r="Q175" i="1" s="1"/>
  <c r="Q177" i="1" s="1"/>
  <c r="Q180" i="1" s="1"/>
  <c r="Q205" i="1" s="1"/>
  <c r="Q120" i="1"/>
  <c r="Q199" i="1" s="1"/>
  <c r="P243" i="1"/>
  <c r="P188" i="1"/>
  <c r="FQ212" i="1"/>
  <c r="DN188" i="1"/>
  <c r="DN243" i="1"/>
  <c r="FJ105" i="1"/>
  <c r="FJ115" i="1" s="1"/>
  <c r="Y105" i="1"/>
  <c r="Y115" i="1" s="1"/>
  <c r="EN105" i="1"/>
  <c r="EN115" i="1" s="1"/>
  <c r="EN173" i="1"/>
  <c r="EN179" i="1"/>
  <c r="AA180" i="1"/>
  <c r="AA205" i="1" s="1"/>
  <c r="AA171" i="1"/>
  <c r="AA179" i="1"/>
  <c r="AA177" i="1"/>
  <c r="AA173" i="1"/>
  <c r="AA175" i="1"/>
  <c r="FC111" i="1"/>
  <c r="FC116" i="1" s="1"/>
  <c r="FC114" i="1"/>
  <c r="FC179" i="1"/>
  <c r="FC175" i="1"/>
  <c r="FC177" i="1"/>
  <c r="FC173" i="1"/>
  <c r="FC171" i="1"/>
  <c r="FC180" i="1"/>
  <c r="FC205" i="1" s="1"/>
  <c r="CR188" i="1"/>
  <c r="CR243" i="1"/>
  <c r="EA149" i="1"/>
  <c r="EA120" i="1"/>
  <c r="EA199" i="1" s="1"/>
  <c r="CY111" i="1"/>
  <c r="CY114" i="1"/>
  <c r="CY243" i="1"/>
  <c r="CY188" i="1"/>
  <c r="DE120" i="1"/>
  <c r="DE199" i="1" s="1"/>
  <c r="DE201" i="1" s="1"/>
  <c r="DE203" i="1" s="1"/>
  <c r="DE208" i="1" s="1"/>
  <c r="DE143" i="1"/>
  <c r="DE155" i="1" s="1"/>
  <c r="DE200" i="1" s="1"/>
  <c r="DW243" i="1"/>
  <c r="DW188" i="1"/>
  <c r="DU212" i="1"/>
  <c r="N145" i="1"/>
  <c r="N120" i="1"/>
  <c r="N199" i="1" s="1"/>
  <c r="BB188" i="1"/>
  <c r="BB243" i="1"/>
  <c r="CJ188" i="1"/>
  <c r="CJ243" i="1"/>
  <c r="FW212" i="1"/>
  <c r="AE243" i="1"/>
  <c r="AE188" i="1"/>
  <c r="FW120" i="1"/>
  <c r="FW199" i="1" s="1"/>
  <c r="FW143" i="1"/>
  <c r="AR212" i="1"/>
  <c r="DL212" i="1"/>
  <c r="CG223" i="1"/>
  <c r="CG224" i="1"/>
  <c r="CG212" i="1"/>
  <c r="FN149" i="1"/>
  <c r="FN120" i="1"/>
  <c r="FN199" i="1" s="1"/>
  <c r="DX243" i="1"/>
  <c r="DX188" i="1"/>
  <c r="CB111" i="1"/>
  <c r="CB116" i="1" s="1"/>
  <c r="CB114" i="1"/>
  <c r="DF149" i="1"/>
  <c r="DF120" i="1"/>
  <c r="DF199" i="1" s="1"/>
  <c r="BD175" i="1"/>
  <c r="BD179" i="1"/>
  <c r="BD173" i="1"/>
  <c r="BD180" i="1"/>
  <c r="BD205" i="1" s="1"/>
  <c r="BD177" i="1"/>
  <c r="BD171" i="1"/>
  <c r="FT111" i="1"/>
  <c r="FT114" i="1"/>
  <c r="DR212" i="1"/>
  <c r="F177" i="1"/>
  <c r="F180" i="1"/>
  <c r="F205" i="1" s="1"/>
  <c r="F175" i="1"/>
  <c r="F179" i="1"/>
  <c r="F171" i="1"/>
  <c r="F173" i="1"/>
  <c r="CV212" i="1"/>
  <c r="BT243" i="1"/>
  <c r="BT188" i="1"/>
  <c r="EH212" i="1"/>
  <c r="FL188" i="1"/>
  <c r="FL243" i="1"/>
  <c r="AV175" i="1"/>
  <c r="AV179" i="1"/>
  <c r="AV173" i="1"/>
  <c r="AV171" i="1"/>
  <c r="AV177" i="1"/>
  <c r="AV180" i="1"/>
  <c r="AV205" i="1" s="1"/>
  <c r="AG212" i="1"/>
  <c r="BQ116" i="1"/>
  <c r="DR116" i="1"/>
  <c r="EC116" i="1"/>
  <c r="CS116" i="1"/>
  <c r="V116" i="1"/>
  <c r="FD105" i="1"/>
  <c r="FD115" i="1" s="1"/>
  <c r="BY116" i="1"/>
  <c r="BL243" i="1"/>
  <c r="BL188" i="1"/>
  <c r="AW116" i="1"/>
  <c r="CF116" i="1"/>
  <c r="CX111" i="1"/>
  <c r="CX114" i="1"/>
  <c r="BG139" i="1"/>
  <c r="BG141" i="1" s="1"/>
  <c r="DQ179" i="1"/>
  <c r="DQ173" i="1"/>
  <c r="K139" i="1"/>
  <c r="K141" i="1" s="1"/>
  <c r="S212" i="1"/>
  <c r="P175" i="1"/>
  <c r="P180" i="1"/>
  <c r="P205" i="1" s="1"/>
  <c r="P177" i="1"/>
  <c r="P173" i="1"/>
  <c r="P171" i="1"/>
  <c r="P179" i="1"/>
  <c r="R116" i="1"/>
  <c r="EL116" i="1"/>
  <c r="FJ111" i="1"/>
  <c r="FJ116" i="1" s="1"/>
  <c r="FJ114" i="1"/>
  <c r="FI171" i="1"/>
  <c r="FI175" i="1" s="1"/>
  <c r="FI177" i="1" s="1"/>
  <c r="FI180" i="1" s="1"/>
  <c r="FI205" i="1" s="1"/>
  <c r="DC188" i="1"/>
  <c r="DC243" i="1"/>
  <c r="FC188" i="1"/>
  <c r="FC243" i="1"/>
  <c r="DA114" i="1"/>
  <c r="DA111" i="1"/>
  <c r="DA116" i="1" s="1"/>
  <c r="BA212" i="1"/>
  <c r="EZ212" i="1"/>
  <c r="CK114" i="1"/>
  <c r="CK111" i="1"/>
  <c r="CK116" i="1" s="1"/>
  <c r="L212" i="1"/>
  <c r="I188" i="1"/>
  <c r="I243" i="1"/>
  <c r="CL116" i="1"/>
  <c r="BE179" i="1"/>
  <c r="BE173" i="1"/>
  <c r="BE171" i="1"/>
  <c r="BE175" i="1"/>
  <c r="BE180" i="1"/>
  <c r="BE205" i="1" s="1"/>
  <c r="BE177" i="1"/>
  <c r="FK105" i="1"/>
  <c r="FK115" i="1" s="1"/>
  <c r="CQ111" i="1"/>
  <c r="CQ114" i="1"/>
  <c r="CQ243" i="1"/>
  <c r="CQ188" i="1"/>
  <c r="AQ177" i="1"/>
  <c r="AQ171" i="1"/>
  <c r="AQ180" i="1"/>
  <c r="AQ205" i="1" s="1"/>
  <c r="AQ173" i="1"/>
  <c r="AQ179" i="1"/>
  <c r="AQ175" i="1"/>
  <c r="BO212" i="1"/>
  <c r="EV175" i="1"/>
  <c r="EV180" i="1"/>
  <c r="EV205" i="1" s="1"/>
  <c r="EV177" i="1"/>
  <c r="EV173" i="1"/>
  <c r="EV179" i="1"/>
  <c r="EV171" i="1"/>
  <c r="CP116" i="1"/>
  <c r="DX111" i="1"/>
  <c r="DX114" i="1"/>
  <c r="DX175" i="1"/>
  <c r="DX173" i="1"/>
  <c r="DX171" i="1"/>
  <c r="DX180" i="1"/>
  <c r="DX205" i="1" s="1"/>
  <c r="DX177" i="1"/>
  <c r="DX179" i="1"/>
  <c r="BZ116" i="1"/>
  <c r="ED105" i="1"/>
  <c r="ED115" i="1" s="1"/>
  <c r="ED177" i="1"/>
  <c r="ED180" i="1"/>
  <c r="ED205" i="1" s="1"/>
  <c r="ED175" i="1"/>
  <c r="ED179" i="1"/>
  <c r="ED171" i="1"/>
  <c r="ED173" i="1"/>
  <c r="CB243" i="1"/>
  <c r="CB188" i="1"/>
  <c r="DF212" i="1"/>
  <c r="AO114" i="1"/>
  <c r="AO111" i="1"/>
  <c r="AO116" i="1" s="1"/>
  <c r="AO171" i="1" s="1"/>
  <c r="AO175" i="1" s="1"/>
  <c r="AO177" i="1" s="1"/>
  <c r="AO180" i="1" s="1"/>
  <c r="AO205" i="1" s="1"/>
  <c r="AJ212" i="1"/>
  <c r="CZ188" i="1"/>
  <c r="CZ243" i="1"/>
  <c r="FO114" i="1"/>
  <c r="FO111" i="1"/>
  <c r="FO116" i="1" s="1"/>
  <c r="EW114" i="1"/>
  <c r="EW111" i="1"/>
  <c r="EG173" i="1"/>
  <c r="EG179" i="1"/>
  <c r="EG171" i="1"/>
  <c r="EG177" i="1"/>
  <c r="EG175" i="1"/>
  <c r="EG180" i="1"/>
  <c r="EG205" i="1" s="1"/>
  <c r="EG188" i="1"/>
  <c r="EG243" i="1"/>
  <c r="DZ116" i="1"/>
  <c r="CW116" i="1"/>
  <c r="F111" i="1"/>
  <c r="F114" i="1"/>
  <c r="F243" i="1"/>
  <c r="F188" i="1"/>
  <c r="BT180" i="1"/>
  <c r="BT205" i="1" s="1"/>
  <c r="BT177" i="1"/>
  <c r="BT175" i="1"/>
  <c r="BT173" i="1"/>
  <c r="BT179" i="1"/>
  <c r="BT171" i="1"/>
  <c r="DM212" i="1"/>
  <c r="DY116" i="1"/>
  <c r="AV111" i="1"/>
  <c r="AV114" i="1"/>
  <c r="AV188" i="1"/>
  <c r="AV243" i="1"/>
  <c r="BC153" i="1"/>
  <c r="BC155" i="1" s="1"/>
  <c r="BC151" i="1"/>
  <c r="EI111" i="1"/>
  <c r="EI114" i="1"/>
  <c r="FP116" i="1"/>
  <c r="DQ114" i="1"/>
  <c r="DQ111" i="1"/>
  <c r="K179" i="1"/>
  <c r="K171" i="1"/>
  <c r="K180" i="1"/>
  <c r="K205" i="1" s="1"/>
  <c r="K177" i="1"/>
  <c r="K175" i="1"/>
  <c r="K173" i="1"/>
  <c r="AN243" i="1"/>
  <c r="AN188" i="1"/>
  <c r="Z143" i="1"/>
  <c r="Z120" i="1"/>
  <c r="Z199" i="1" s="1"/>
  <c r="EJ120" i="1"/>
  <c r="EJ199" i="1" s="1"/>
  <c r="EJ145" i="1"/>
  <c r="AA114" i="1"/>
  <c r="AA111" i="1"/>
  <c r="AA116" i="1" s="1"/>
  <c r="DZ212" i="1"/>
  <c r="CR111" i="1"/>
  <c r="CR116" i="1" s="1"/>
  <c r="CR114" i="1"/>
  <c r="BR111" i="1"/>
  <c r="BR114" i="1"/>
  <c r="BR243" i="1"/>
  <c r="BR188" i="1"/>
  <c r="DA188" i="1"/>
  <c r="DA243" i="1"/>
  <c r="CH212" i="1"/>
  <c r="CL212" i="1"/>
  <c r="DW139" i="1"/>
  <c r="DW141" i="1" s="1"/>
  <c r="CK243" i="1"/>
  <c r="CK188" i="1"/>
  <c r="BB105" i="1"/>
  <c r="BB115" i="1" s="1"/>
  <c r="AS212" i="1"/>
  <c r="CQ179" i="1"/>
  <c r="CQ173" i="1"/>
  <c r="DD212" i="1"/>
  <c r="EF173" i="1"/>
  <c r="EF179" i="1"/>
  <c r="FR116" i="1"/>
  <c r="AU116" i="1"/>
  <c r="AP212" i="1"/>
  <c r="AM243" i="1"/>
  <c r="AM188" i="1"/>
  <c r="FH212" i="1"/>
  <c r="BK188" i="1"/>
  <c r="BK243" i="1"/>
  <c r="FO243" i="1"/>
  <c r="FO188" i="1"/>
  <c r="EW188" i="1"/>
  <c r="EW243" i="1"/>
  <c r="DS212" i="1"/>
  <c r="X151" i="1"/>
  <c r="X153" i="1"/>
  <c r="X155" i="1" s="1"/>
  <c r="FG212" i="1"/>
  <c r="EH120" i="1"/>
  <c r="EH199" i="1" s="1"/>
  <c r="EH143" i="1"/>
  <c r="BW111" i="1"/>
  <c r="BW114" i="1"/>
  <c r="BN171" i="1"/>
  <c r="BN175" i="1" s="1"/>
  <c r="BN177" i="1" s="1"/>
  <c r="BN180" i="1" s="1"/>
  <c r="BN205" i="1" s="1"/>
  <c r="BU114" i="1"/>
  <c r="BU111" i="1"/>
  <c r="BU116" i="1" s="1"/>
  <c r="BH116" i="1"/>
  <c r="BL139" i="1"/>
  <c r="BL141" i="1" s="1"/>
  <c r="D116" i="1"/>
  <c r="EM111" i="1"/>
  <c r="EM114" i="1"/>
  <c r="EM179" i="1"/>
  <c r="EM173" i="1"/>
  <c r="EY179" i="1"/>
  <c r="EY173" i="1"/>
  <c r="EY188" i="1"/>
  <c r="EY243" i="1"/>
  <c r="AB212" i="1"/>
  <c r="AL177" i="1"/>
  <c r="AL179" i="1"/>
  <c r="AL175" i="1"/>
  <c r="AL180" i="1"/>
  <c r="AL205" i="1" s="1"/>
  <c r="AL171" i="1"/>
  <c r="AL173" i="1"/>
  <c r="L116" i="1"/>
  <c r="BG111" i="1"/>
  <c r="BG114" i="1"/>
  <c r="K243" i="1"/>
  <c r="K188" i="1"/>
  <c r="AK212" i="1"/>
  <c r="AN179" i="1"/>
  <c r="AN175" i="1"/>
  <c r="AN173" i="1"/>
  <c r="AN180" i="1"/>
  <c r="AN205" i="1" s="1"/>
  <c r="AN171" i="1"/>
  <c r="AN177" i="1"/>
  <c r="CV116" i="1"/>
  <c r="FJ177" i="1"/>
  <c r="FJ179" i="1"/>
  <c r="FJ175" i="1"/>
  <c r="FJ180" i="1"/>
  <c r="FJ205" i="1" s="1"/>
  <c r="FJ171" i="1"/>
  <c r="FJ173" i="1"/>
  <c r="EB116" i="1"/>
  <c r="Y139" i="1"/>
  <c r="Y141" i="1" s="1"/>
  <c r="Y173" i="1"/>
  <c r="Y179" i="1"/>
  <c r="DC177" i="1"/>
  <c r="DC171" i="1"/>
  <c r="DC180" i="1"/>
  <c r="DC205" i="1" s="1"/>
  <c r="DC173" i="1"/>
  <c r="DC175" i="1"/>
  <c r="DC179" i="1"/>
  <c r="J212" i="1"/>
  <c r="BX212" i="1"/>
  <c r="R212" i="1"/>
  <c r="CN212" i="1"/>
  <c r="U212" i="1"/>
  <c r="BB111" i="1"/>
  <c r="BB114" i="1"/>
  <c r="I139" i="1"/>
  <c r="I141" i="1" s="1"/>
  <c r="BF145" i="1"/>
  <c r="BF120" i="1"/>
  <c r="BF199" i="1" s="1"/>
  <c r="DH188" i="1"/>
  <c r="DH243" i="1"/>
  <c r="CJ111" i="1"/>
  <c r="CJ116" i="1" s="1"/>
  <c r="CJ114" i="1"/>
  <c r="BE188" i="1"/>
  <c r="BE243" i="1"/>
  <c r="H188" i="1"/>
  <c r="H243" i="1"/>
  <c r="V212" i="1"/>
  <c r="G116" i="1"/>
  <c r="AQ188" i="1"/>
  <c r="AQ243" i="1"/>
  <c r="EO145" i="1"/>
  <c r="EO120" i="1"/>
  <c r="EO199" i="1" s="1"/>
  <c r="DG212" i="1"/>
  <c r="EF188" i="1"/>
  <c r="EF243" i="1"/>
  <c r="AB120" i="1"/>
  <c r="AB199" i="1" s="1"/>
  <c r="AB145" i="1"/>
  <c r="CM105" i="1"/>
  <c r="CM115" i="1" s="1"/>
  <c r="DF171" i="1"/>
  <c r="DF175" i="1" s="1"/>
  <c r="DF177" i="1" s="1"/>
  <c r="DF180" i="1" s="1"/>
  <c r="DF205" i="1" s="1"/>
  <c r="AM111" i="1"/>
  <c r="AM114" i="1"/>
  <c r="FU116" i="1"/>
  <c r="FS116" i="1"/>
  <c r="FF143" i="1"/>
  <c r="FF155" i="1" s="1"/>
  <c r="FF200" i="1" s="1"/>
  <c r="FF120" i="1"/>
  <c r="FF199" i="1" s="1"/>
  <c r="FF201" i="1" s="1"/>
  <c r="FF203" i="1" s="1"/>
  <c r="FF208" i="1" s="1"/>
  <c r="FF213" i="1" s="1"/>
  <c r="FO147" i="1"/>
  <c r="FI212" i="1"/>
  <c r="EW105" i="1"/>
  <c r="EW115" i="1" s="1"/>
  <c r="DK212" i="1"/>
  <c r="BD111" i="1"/>
  <c r="BD116" i="1" s="1"/>
  <c r="BD114" i="1"/>
  <c r="FE116" i="1"/>
  <c r="AX147" i="1"/>
  <c r="AX149" i="1" s="1"/>
  <c r="D212" i="1"/>
  <c r="BI212" i="1"/>
  <c r="EB212" i="1"/>
  <c r="CD116" i="1"/>
  <c r="FD175" i="1"/>
  <c r="FD173" i="1"/>
  <c r="FD180" i="1"/>
  <c r="FD205" i="1" s="1"/>
  <c r="FD171" i="1"/>
  <c r="FD179" i="1"/>
  <c r="FD177" i="1"/>
  <c r="FN212" i="1"/>
  <c r="CU212" i="1"/>
  <c r="DP175" i="1"/>
  <c r="DP179" i="1"/>
  <c r="DP173" i="1"/>
  <c r="DP180" i="1"/>
  <c r="DP205" i="1" s="1"/>
  <c r="DP177" i="1"/>
  <c r="DP171" i="1"/>
  <c r="EU149" i="1"/>
  <c r="EU171" i="1"/>
  <c r="EU175" i="1" s="1"/>
  <c r="EU177" i="1" s="1"/>
  <c r="EU180" i="1" s="1"/>
  <c r="EU205" i="1" s="1"/>
  <c r="EU120" i="1"/>
  <c r="EU199" i="1" s="1"/>
  <c r="J120" i="1"/>
  <c r="J199" i="1" s="1"/>
  <c r="J149" i="1"/>
  <c r="DH111" i="1"/>
  <c r="DH116" i="1" s="1"/>
  <c r="DH171" i="1" s="1"/>
  <c r="DH175" i="1" s="1"/>
  <c r="DH177" i="1" s="1"/>
  <c r="DH180" i="1" s="1"/>
  <c r="DH205" i="1" s="1"/>
  <c r="DH114" i="1"/>
  <c r="AQ111" i="1"/>
  <c r="AQ116" i="1" s="1"/>
  <c r="AQ114" i="1"/>
  <c r="BP143" i="1"/>
  <c r="BP120" i="1"/>
  <c r="BP199" i="1" s="1"/>
  <c r="ED243" i="1"/>
  <c r="ED188" i="1"/>
  <c r="ET212" i="1"/>
  <c r="CZ179" i="1"/>
  <c r="CZ173" i="1"/>
  <c r="AF188" i="1"/>
  <c r="AF243" i="1"/>
  <c r="FB120" i="1"/>
  <c r="FB199" i="1" s="1"/>
  <c r="FB143" i="1"/>
  <c r="DY212" i="1"/>
  <c r="AJ143" i="1"/>
  <c r="AJ120" i="1"/>
  <c r="AJ199" i="1" s="1"/>
  <c r="CH116" i="1"/>
  <c r="DI120" i="1"/>
  <c r="DI199" i="1" s="1"/>
  <c r="DI149" i="1"/>
  <c r="AP149" i="1"/>
  <c r="AP120" i="1"/>
  <c r="AP199" i="1" s="1"/>
  <c r="Z212" i="1"/>
  <c r="DN111" i="1"/>
  <c r="DN114" i="1"/>
  <c r="ES120" i="1"/>
  <c r="ES199" i="1" s="1"/>
  <c r="ES143" i="1"/>
  <c r="CU120" i="1"/>
  <c r="CU199" i="1" s="1"/>
  <c r="CU145" i="1"/>
  <c r="BP212" i="1"/>
  <c r="AH212" i="1"/>
  <c r="CA188" i="1"/>
  <c r="CA243" i="1"/>
  <c r="AM179" i="1"/>
  <c r="AM173" i="1"/>
  <c r="EP312" i="1"/>
  <c r="EP143" i="1"/>
  <c r="EP155" i="1" s="1"/>
  <c r="EP200" i="1" s="1"/>
  <c r="EP120" i="1"/>
  <c r="EP199" i="1" s="1"/>
  <c r="EP201" i="1" s="1"/>
  <c r="EP203" i="1" s="1"/>
  <c r="EP208" i="1" s="1"/>
  <c r="EP213" i="1" s="1"/>
  <c r="DG116" i="1"/>
  <c r="AH120" i="1"/>
  <c r="AH199" i="1" s="1"/>
  <c r="AH149" i="1"/>
  <c r="C170" i="1"/>
  <c r="DS116" i="1"/>
  <c r="CR139" i="1"/>
  <c r="CR141" i="1" s="1"/>
  <c r="BR147" i="1"/>
  <c r="J171" i="1"/>
  <c r="J175" i="1" s="1"/>
  <c r="J177" i="1" s="1"/>
  <c r="J180" i="1" s="1"/>
  <c r="J205" i="1" s="1"/>
  <c r="DA173" i="1"/>
  <c r="DA180" i="1"/>
  <c r="DA205" i="1" s="1"/>
  <c r="DA171" i="1"/>
  <c r="DA179" i="1"/>
  <c r="DA175" i="1"/>
  <c r="DA177" i="1"/>
  <c r="DW111" i="1"/>
  <c r="DW114" i="1"/>
  <c r="ES212" i="1"/>
  <c r="I114" i="1"/>
  <c r="I111" i="1"/>
  <c r="I147" i="1"/>
  <c r="AC212" i="1"/>
  <c r="DE212" i="1"/>
  <c r="EZ116" i="1"/>
  <c r="H180" i="1"/>
  <c r="H205" i="1" s="1"/>
  <c r="H177" i="1"/>
  <c r="H175" i="1"/>
  <c r="H173" i="1"/>
  <c r="H171" i="1"/>
  <c r="H179" i="1"/>
  <c r="FK111" i="1"/>
  <c r="FK114" i="1"/>
  <c r="CA139" i="1"/>
  <c r="CA141" i="1" s="1"/>
  <c r="T212" i="1"/>
  <c r="EF111" i="1"/>
  <c r="EF114" i="1"/>
  <c r="CM111" i="1"/>
  <c r="CM114" i="1"/>
  <c r="CM188" i="1"/>
  <c r="CM243" i="1"/>
  <c r="AM105" i="1"/>
  <c r="AM115" i="1" s="1"/>
  <c r="BO116" i="1"/>
  <c r="DV116" i="1"/>
  <c r="CS212" i="1"/>
  <c r="AO139" i="1"/>
  <c r="AO141" i="1" s="1"/>
  <c r="DM116" i="1"/>
  <c r="EI139" i="1"/>
  <c r="EI141" i="1" s="1"/>
  <c r="EG114" i="1"/>
  <c r="EG111" i="1"/>
  <c r="BV116" i="1"/>
  <c r="FT175" i="1"/>
  <c r="FT179" i="1"/>
  <c r="FT173" i="1"/>
  <c r="FT171" i="1"/>
  <c r="FT180" i="1"/>
  <c r="FT205" i="1" s="1"/>
  <c r="FT177" i="1"/>
  <c r="AZ212" i="1"/>
  <c r="FZ83" i="1"/>
  <c r="C91" i="1"/>
  <c r="AI212" i="1"/>
  <c r="EE116" i="1"/>
  <c r="BL175" i="1"/>
  <c r="BL173" i="1"/>
  <c r="BL179" i="1"/>
  <c r="BL171" i="1"/>
  <c r="BL177" i="1"/>
  <c r="BL180" i="1"/>
  <c r="BL205" i="1" s="1"/>
  <c r="AR120" i="1"/>
  <c r="AR199" i="1" s="1"/>
  <c r="AR145" i="1"/>
  <c r="P111" i="1"/>
  <c r="P114" i="1"/>
  <c r="AT120" i="1"/>
  <c r="AT199" i="1" s="1"/>
  <c r="AT145" i="1"/>
  <c r="AA243" i="1"/>
  <c r="AA188" i="1"/>
  <c r="BB177" i="1"/>
  <c r="BB180" i="1"/>
  <c r="BB205" i="1" s="1"/>
  <c r="BB175" i="1"/>
  <c r="BB171" i="1"/>
  <c r="BB179" i="1"/>
  <c r="BB173" i="1"/>
  <c r="CA175" i="1"/>
  <c r="CA180" i="1"/>
  <c r="CA205" i="1" s="1"/>
  <c r="CA177" i="1"/>
  <c r="CA179" i="1"/>
  <c r="CA171" i="1"/>
  <c r="CA173" i="1"/>
  <c r="EV243" i="1"/>
  <c r="EV188" i="1"/>
  <c r="CM173" i="1"/>
  <c r="CM179" i="1"/>
  <c r="BJ120" i="1"/>
  <c r="BJ199" i="1" s="1"/>
  <c r="BJ145" i="1"/>
  <c r="FD243" i="1"/>
  <c r="FD188" i="1"/>
  <c r="CC212" i="1"/>
  <c r="M116" i="1"/>
  <c r="DP188" i="1"/>
  <c r="DP243" i="1"/>
  <c r="EJ212" i="1"/>
  <c r="FQ116" i="1"/>
  <c r="H105" i="1"/>
  <c r="H115" i="1" s="1"/>
  <c r="AU212" i="1"/>
  <c r="CA111" i="1"/>
  <c r="CA114" i="1"/>
  <c r="BH212" i="1"/>
  <c r="EI243" i="1"/>
  <c r="EI188" i="1"/>
  <c r="FM188" i="1"/>
  <c r="FM243" i="1"/>
  <c r="FE212" i="1"/>
  <c r="N212" i="1"/>
  <c r="AT212" i="1"/>
  <c r="DN139" i="1"/>
  <c r="DN141" i="1" s="1"/>
  <c r="FB212" i="1"/>
  <c r="EN139" i="1"/>
  <c r="EN141" i="1" s="1"/>
  <c r="EK120" i="1"/>
  <c r="EK199" i="1" s="1"/>
  <c r="EK145" i="1"/>
  <c r="BF212" i="1"/>
  <c r="FX120" i="1"/>
  <c r="FX199" i="1" s="1"/>
  <c r="FX201" i="1" s="1"/>
  <c r="FX203" i="1" s="1"/>
  <c r="FX208" i="1" s="1"/>
  <c r="FX143" i="1"/>
  <c r="FX155" i="1" s="1"/>
  <c r="FX200" i="1" s="1"/>
  <c r="BS120" i="1"/>
  <c r="BS199" i="1" s="1"/>
  <c r="BS149" i="1"/>
  <c r="FR212" i="1"/>
  <c r="FA120" i="1"/>
  <c r="FA199" i="1" s="1"/>
  <c r="FA145" i="1"/>
  <c r="ET143" i="1"/>
  <c r="ET120" i="1"/>
  <c r="ET199" i="1" s="1"/>
  <c r="FA212" i="1"/>
  <c r="AL105" i="1"/>
  <c r="AL115" i="1" s="1"/>
  <c r="CX177" i="1"/>
  <c r="CX179" i="1"/>
  <c r="CX175" i="1"/>
  <c r="CX180" i="1"/>
  <c r="CX205" i="1" s="1"/>
  <c r="CX171" i="1"/>
  <c r="CX173" i="1"/>
  <c r="BG188" i="1"/>
  <c r="BG243" i="1"/>
  <c r="CW212" i="1"/>
  <c r="AN111" i="1"/>
  <c r="AN114" i="1"/>
  <c r="FV151" i="1"/>
  <c r="FV153" i="1"/>
  <c r="FV155" i="1" s="1"/>
  <c r="FJ243" i="1"/>
  <c r="FJ188" i="1"/>
  <c r="DC114" i="1"/>
  <c r="DC111" i="1"/>
  <c r="U116" i="1"/>
  <c r="AK116" i="1"/>
  <c r="E116" i="1"/>
  <c r="FM173" i="1"/>
  <c r="FM177" i="1"/>
  <c r="FM171" i="1"/>
  <c r="FM175" i="1"/>
  <c r="FM180" i="1"/>
  <c r="FM205" i="1" s="1"/>
  <c r="FM179" i="1"/>
  <c r="AD116" i="1"/>
  <c r="BQ212" i="1"/>
  <c r="AC116" i="1"/>
  <c r="EM105" i="1"/>
  <c r="EM115" i="1" s="1"/>
  <c r="EM188" i="1"/>
  <c r="EM243" i="1"/>
  <c r="DI212" i="1"/>
  <c r="G212" i="1"/>
  <c r="AL111" i="1"/>
  <c r="AL114" i="1"/>
  <c r="CI151" i="1"/>
  <c r="CI153" i="1"/>
  <c r="CI155" i="1" s="1"/>
  <c r="CX243" i="1"/>
  <c r="CX188" i="1"/>
  <c r="FG116" i="1"/>
  <c r="O114" i="1"/>
  <c r="O111" i="1"/>
  <c r="O175" i="1"/>
  <c r="O180" i="1"/>
  <c r="O205" i="1" s="1"/>
  <c r="O177" i="1"/>
  <c r="O179" i="1"/>
  <c r="O171" i="1"/>
  <c r="O173" i="1"/>
  <c r="DQ243" i="1"/>
  <c r="DQ188" i="1"/>
  <c r="BM212" i="1"/>
  <c r="FH116" i="1"/>
  <c r="DN179" i="1"/>
  <c r="DN173" i="1"/>
  <c r="Y114" i="1"/>
  <c r="Y111" i="1"/>
  <c r="EC212" i="1"/>
  <c r="EN111" i="1"/>
  <c r="EN114" i="1"/>
  <c r="EN188" i="1"/>
  <c r="EN243" i="1"/>
  <c r="BS212" i="1"/>
  <c r="DC105" i="1"/>
  <c r="DC115" i="1" s="1"/>
  <c r="FC105" i="1"/>
  <c r="FC115" i="1" s="1"/>
  <c r="BJ212" i="1"/>
  <c r="BR139" i="1"/>
  <c r="BR141" i="1" s="1"/>
  <c r="AP171" i="1"/>
  <c r="AP175" i="1" s="1"/>
  <c r="AP177" i="1" s="1"/>
  <c r="AP180" i="1" s="1"/>
  <c r="AP205" i="1" s="1"/>
  <c r="CY179" i="1"/>
  <c r="CY175" i="1"/>
  <c r="CY173" i="1"/>
  <c r="CY177" i="1"/>
  <c r="CY180" i="1"/>
  <c r="CY205" i="1" s="1"/>
  <c r="CY171" i="1"/>
  <c r="DW105" i="1"/>
  <c r="DW115" i="1" s="1"/>
  <c r="DW180" i="1"/>
  <c r="DW205" i="1" s="1"/>
  <c r="DW177" i="1"/>
  <c r="DW175" i="1"/>
  <c r="DW179" i="1"/>
  <c r="DW173" i="1"/>
  <c r="DW171" i="1"/>
  <c r="CK180" i="1"/>
  <c r="CK205" i="1" s="1"/>
  <c r="CK177" i="1"/>
  <c r="CK173" i="1"/>
  <c r="CK171" i="1"/>
  <c r="CK175" i="1"/>
  <c r="CK179" i="1"/>
  <c r="I173" i="1"/>
  <c r="I179" i="1"/>
  <c r="DT116" i="1"/>
  <c r="CJ173" i="1"/>
  <c r="CJ179" i="1"/>
  <c r="CJ171" i="1"/>
  <c r="CJ175" i="1" s="1"/>
  <c r="CJ177" i="1" s="1"/>
  <c r="CJ180" i="1" s="1"/>
  <c r="CJ205" i="1" s="1"/>
  <c r="BE105" i="1"/>
  <c r="BE115" i="1" s="1"/>
  <c r="H111" i="1"/>
  <c r="H116" i="1" s="1"/>
  <c r="H114" i="1"/>
  <c r="FK139" i="1"/>
  <c r="FK141" i="1" s="1"/>
  <c r="FK243" i="1"/>
  <c r="FK188" i="1"/>
  <c r="CQ139" i="1"/>
  <c r="CQ141" i="1" s="1"/>
  <c r="AE111" i="1"/>
  <c r="AE114" i="1"/>
  <c r="AE179" i="1"/>
  <c r="AE175" i="1"/>
  <c r="AE177" i="1"/>
  <c r="AE180" i="1"/>
  <c r="AE205" i="1" s="1"/>
  <c r="AE173" i="1"/>
  <c r="AE171" i="1"/>
  <c r="CF212" i="1"/>
  <c r="AY116" i="1"/>
  <c r="EA212" i="1"/>
  <c r="AS116" i="1"/>
  <c r="BM116" i="1"/>
  <c r="CT314" i="1"/>
  <c r="CT325" i="1"/>
  <c r="EV111" i="1"/>
  <c r="EV114" i="1"/>
  <c r="DL116" i="1"/>
  <c r="BV212" i="1"/>
  <c r="DD116" i="1"/>
  <c r="AM139" i="1"/>
  <c r="AM141" i="1" s="1"/>
  <c r="BX116" i="1"/>
  <c r="CB175" i="1"/>
  <c r="CB180" i="1"/>
  <c r="CB205" i="1" s="1"/>
  <c r="CB177" i="1"/>
  <c r="CB173" i="1"/>
  <c r="CB171" i="1"/>
  <c r="CB179" i="1"/>
  <c r="EL212" i="1"/>
  <c r="AO173" i="1"/>
  <c r="AO179" i="1"/>
  <c r="CZ105" i="1"/>
  <c r="CZ115" i="1" s="1"/>
  <c r="FO139" i="1"/>
  <c r="FO141" i="1" s="1"/>
  <c r="FO173" i="1"/>
  <c r="FO179" i="1"/>
  <c r="EW180" i="1"/>
  <c r="EW205" i="1" s="1"/>
  <c r="EW177" i="1"/>
  <c r="EW173" i="1"/>
  <c r="EW171" i="1"/>
  <c r="EW175" i="1"/>
  <c r="EW179" i="1"/>
  <c r="BD188" i="1"/>
  <c r="BD243" i="1"/>
  <c r="EG105" i="1"/>
  <c r="EG115" i="1" s="1"/>
  <c r="FT188" i="1"/>
  <c r="FT243" i="1"/>
  <c r="BI120" i="1"/>
  <c r="BI199" i="1" s="1"/>
  <c r="BI143" i="1"/>
  <c r="BT105" i="1"/>
  <c r="BT115" i="1" s="1"/>
  <c r="AD212" i="1"/>
  <c r="CC116" i="1"/>
  <c r="FL179" i="1"/>
  <c r="FL175" i="1"/>
  <c r="FL173" i="1"/>
  <c r="FL180" i="1"/>
  <c r="FL205" i="1" s="1"/>
  <c r="FL171" i="1"/>
  <c r="FL177" i="1"/>
  <c r="CE116" i="1"/>
  <c r="BW188" i="1"/>
  <c r="BW243" i="1"/>
  <c r="DO200" i="1" l="1"/>
  <c r="DO201" i="1" s="1"/>
  <c r="DO203" i="1" s="1"/>
  <c r="DO208" i="1" s="1"/>
  <c r="DO213" i="1" s="1"/>
  <c r="DO312" i="1"/>
  <c r="EN212" i="1"/>
  <c r="FV200" i="1"/>
  <c r="FV201" i="1" s="1"/>
  <c r="FV203" i="1" s="1"/>
  <c r="FV208" i="1" s="1"/>
  <c r="FV213" i="1" s="1"/>
  <c r="FV312" i="1"/>
  <c r="FO120" i="1"/>
  <c r="FO199" i="1" s="1"/>
  <c r="FO149" i="1"/>
  <c r="FJ145" i="1"/>
  <c r="FJ120" i="1"/>
  <c r="FJ199" i="1" s="1"/>
  <c r="CF120" i="1"/>
  <c r="CF199" i="1" s="1"/>
  <c r="CF143" i="1"/>
  <c r="CF155" i="1" s="1"/>
  <c r="CF200" i="1" s="1"/>
  <c r="CB120" i="1"/>
  <c r="CB199" i="1" s="1"/>
  <c r="CB145" i="1"/>
  <c r="FC120" i="1"/>
  <c r="FC199" i="1" s="1"/>
  <c r="FC145" i="1"/>
  <c r="BE120" i="1"/>
  <c r="BE199" i="1" s="1"/>
  <c r="BE145" i="1"/>
  <c r="DU325" i="1"/>
  <c r="DU314" i="1"/>
  <c r="CX212" i="1"/>
  <c r="CM116" i="1"/>
  <c r="AP151" i="1"/>
  <c r="AP153" i="1" s="1"/>
  <c r="AP155" i="1" s="1"/>
  <c r="FF215" i="1"/>
  <c r="FF233" i="1"/>
  <c r="FF224" i="1"/>
  <c r="FF223" i="1"/>
  <c r="FF221" i="1"/>
  <c r="FF225" i="1" s="1"/>
  <c r="FF229" i="1" s="1"/>
  <c r="FF234" i="1" s="1"/>
  <c r="F116" i="1"/>
  <c r="EL120" i="1"/>
  <c r="EL199" i="1" s="1"/>
  <c r="EL145" i="1"/>
  <c r="DR149" i="1"/>
  <c r="DR120" i="1"/>
  <c r="DR199" i="1" s="1"/>
  <c r="DR171" i="1"/>
  <c r="DR175" i="1" s="1"/>
  <c r="DR177" i="1" s="1"/>
  <c r="DR180" i="1" s="1"/>
  <c r="DR205" i="1" s="1"/>
  <c r="DN212" i="1"/>
  <c r="FM120" i="1"/>
  <c r="FM199" i="1" s="1"/>
  <c r="FM145" i="1"/>
  <c r="DC116" i="1"/>
  <c r="FQ120" i="1"/>
  <c r="FQ199" i="1" s="1"/>
  <c r="FQ149" i="1"/>
  <c r="FQ171" i="1"/>
  <c r="FQ175" i="1" s="1"/>
  <c r="FQ177" i="1" s="1"/>
  <c r="FQ180" i="1" s="1"/>
  <c r="FQ205" i="1" s="1"/>
  <c r="C193" i="1"/>
  <c r="C196" i="1" s="1"/>
  <c r="C119" i="1"/>
  <c r="FZ91" i="1"/>
  <c r="C96" i="1"/>
  <c r="AH151" i="1"/>
  <c r="AH153" i="1" s="1"/>
  <c r="AH155" i="1" s="1"/>
  <c r="AB147" i="1"/>
  <c r="AB149" i="1" s="1"/>
  <c r="AV116" i="1"/>
  <c r="R120" i="1"/>
  <c r="R199" i="1" s="1"/>
  <c r="R145" i="1"/>
  <c r="BL212" i="1"/>
  <c r="FW147" i="1"/>
  <c r="FW149" i="1" s="1"/>
  <c r="Q153" i="1"/>
  <c r="Q155" i="1" s="1"/>
  <c r="Q151" i="1"/>
  <c r="AL212" i="1"/>
  <c r="BN153" i="1"/>
  <c r="BN155" i="1" s="1"/>
  <c r="BN151" i="1"/>
  <c r="BW212" i="1"/>
  <c r="DV120" i="1"/>
  <c r="DV199" i="1" s="1"/>
  <c r="DV143" i="1"/>
  <c r="EF116" i="1"/>
  <c r="FK116" i="1"/>
  <c r="FF312" i="1"/>
  <c r="G145" i="1"/>
  <c r="G120" i="1"/>
  <c r="G199" i="1" s="1"/>
  <c r="D145" i="1"/>
  <c r="D120" i="1"/>
  <c r="D199" i="1" s="1"/>
  <c r="DY312" i="1"/>
  <c r="DY143" i="1"/>
  <c r="DY155" i="1" s="1"/>
  <c r="DY200" i="1" s="1"/>
  <c r="DY120" i="1"/>
  <c r="DY199" i="1" s="1"/>
  <c r="DY201" i="1" s="1"/>
  <c r="DY203" i="1" s="1"/>
  <c r="DY208" i="1" s="1"/>
  <c r="DY213" i="1" s="1"/>
  <c r="CZ212" i="1"/>
  <c r="AO212" i="1"/>
  <c r="FK212" i="1"/>
  <c r="EK147" i="1"/>
  <c r="EK149" i="1" s="1"/>
  <c r="AT147" i="1"/>
  <c r="AT149" i="1" s="1"/>
  <c r="FS143" i="1"/>
  <c r="FS155" i="1" s="1"/>
  <c r="FS200" i="1" s="1"/>
  <c r="FS120" i="1"/>
  <c r="FS199" i="1" s="1"/>
  <c r="FS201" i="1" s="1"/>
  <c r="FS203" i="1" s="1"/>
  <c r="FS208" i="1" s="1"/>
  <c r="FS213" i="1" s="1"/>
  <c r="BE212" i="1"/>
  <c r="EY212" i="1"/>
  <c r="X200" i="1"/>
  <c r="X201" i="1" s="1"/>
  <c r="X203" i="1" s="1"/>
  <c r="X208" i="1" s="1"/>
  <c r="X213" i="1" s="1"/>
  <c r="X312" i="1"/>
  <c r="CK212" i="1"/>
  <c r="BR116" i="1"/>
  <c r="CL145" i="1"/>
  <c r="CL120" i="1"/>
  <c r="CL199" i="1" s="1"/>
  <c r="BT212" i="1"/>
  <c r="DK147" i="1"/>
  <c r="DK149" i="1" s="1"/>
  <c r="FI151" i="1"/>
  <c r="FI153" i="1"/>
  <c r="FI155" i="1" s="1"/>
  <c r="CG312" i="1"/>
  <c r="W147" i="1"/>
  <c r="W149" i="1" s="1"/>
  <c r="AY149" i="1"/>
  <c r="AY120" i="1"/>
  <c r="AY199" i="1" s="1"/>
  <c r="AY171" i="1"/>
  <c r="AY175" i="1" s="1"/>
  <c r="AY177" i="1" s="1"/>
  <c r="AY180" i="1" s="1"/>
  <c r="AY205" i="1" s="1"/>
  <c r="O116" i="1"/>
  <c r="FX213" i="1"/>
  <c r="BV145" i="1"/>
  <c r="BV120" i="1"/>
  <c r="BV199" i="1" s="1"/>
  <c r="EP215" i="1"/>
  <c r="EP233" i="1"/>
  <c r="EP224" i="1"/>
  <c r="EP223" i="1"/>
  <c r="EP221" i="1"/>
  <c r="EP225" i="1" s="1"/>
  <c r="EP229" i="1" s="1"/>
  <c r="EP234" i="1" s="1"/>
  <c r="ES147" i="1"/>
  <c r="ES149" i="1" s="1"/>
  <c r="FT212" i="1"/>
  <c r="Y116" i="1"/>
  <c r="E149" i="1"/>
  <c r="E120" i="1"/>
  <c r="E199" i="1" s="1"/>
  <c r="E171" i="1"/>
  <c r="E175" i="1" s="1"/>
  <c r="E177" i="1" s="1"/>
  <c r="E180" i="1" s="1"/>
  <c r="E205" i="1" s="1"/>
  <c r="ET147" i="1"/>
  <c r="ET149" i="1" s="1"/>
  <c r="FX312" i="1"/>
  <c r="FD212" i="1"/>
  <c r="EG116" i="1"/>
  <c r="CM212" i="1"/>
  <c r="FB147" i="1"/>
  <c r="FB149" i="1" s="1"/>
  <c r="ED212" i="1"/>
  <c r="EU151" i="1"/>
  <c r="EU153" i="1"/>
  <c r="EU155" i="1" s="1"/>
  <c r="EU200" i="1" s="1"/>
  <c r="EU201" i="1" s="1"/>
  <c r="EU203" i="1" s="1"/>
  <c r="EU208" i="1" s="1"/>
  <c r="EU213" i="1" s="1"/>
  <c r="AM116" i="1"/>
  <c r="EF212" i="1"/>
  <c r="EO147" i="1"/>
  <c r="EO149" i="1" s="1"/>
  <c r="BB116" i="1"/>
  <c r="BG116" i="1"/>
  <c r="AM212" i="1"/>
  <c r="AN212" i="1"/>
  <c r="DQ116" i="1"/>
  <c r="BZ143" i="1"/>
  <c r="BZ120" i="1"/>
  <c r="BZ199" i="1" s="1"/>
  <c r="DX116" i="1"/>
  <c r="CX116" i="1"/>
  <c r="CS312" i="1"/>
  <c r="CS120" i="1"/>
  <c r="CS199" i="1" s="1"/>
  <c r="CS143" i="1"/>
  <c r="CS155" i="1" s="1"/>
  <c r="CS200" i="1" s="1"/>
  <c r="FL212" i="1"/>
  <c r="CJ212" i="1"/>
  <c r="DE312" i="1"/>
  <c r="BL116" i="1"/>
  <c r="DJ151" i="1"/>
  <c r="DJ153" i="1"/>
  <c r="DJ155" i="1" s="1"/>
  <c r="T201" i="1"/>
  <c r="T203" i="1" s="1"/>
  <c r="T208" i="1" s="1"/>
  <c r="T213" i="1" s="1"/>
  <c r="ER312" i="1"/>
  <c r="BA147" i="1"/>
  <c r="BA149" i="1" s="1"/>
  <c r="Y212" i="1"/>
  <c r="BM143" i="1"/>
  <c r="BM120" i="1"/>
  <c r="BM199" i="1" s="1"/>
  <c r="DT120" i="1"/>
  <c r="DT199" i="1" s="1"/>
  <c r="DT143" i="1"/>
  <c r="FH120" i="1"/>
  <c r="FH199" i="1" s="1"/>
  <c r="FH201" i="1" s="1"/>
  <c r="FH203" i="1" s="1"/>
  <c r="FH208" i="1" s="1"/>
  <c r="FH213" i="1" s="1"/>
  <c r="FH143" i="1"/>
  <c r="FH155" i="1" s="1"/>
  <c r="FH200" i="1" s="1"/>
  <c r="AK120" i="1"/>
  <c r="AK199" i="1" s="1"/>
  <c r="AK143" i="1"/>
  <c r="EP314" i="1"/>
  <c r="EP325" i="1"/>
  <c r="DH212" i="1"/>
  <c r="DA212" i="1"/>
  <c r="AV212" i="1"/>
  <c r="AO120" i="1"/>
  <c r="AO199" i="1" s="1"/>
  <c r="AO149" i="1"/>
  <c r="CY212" i="1"/>
  <c r="EM212" i="1"/>
  <c r="U143" i="1"/>
  <c r="U120" i="1"/>
  <c r="U199" i="1" s="1"/>
  <c r="P116" i="1"/>
  <c r="AJ147" i="1"/>
  <c r="AJ149" i="1" s="1"/>
  <c r="BR212" i="1"/>
  <c r="FC212" i="1"/>
  <c r="DX212" i="1"/>
  <c r="BU212" i="1"/>
  <c r="CZ116" i="1"/>
  <c r="T312" i="1"/>
  <c r="DB215" i="1"/>
  <c r="DB233" i="1"/>
  <c r="BD212" i="1"/>
  <c r="AE116" i="1"/>
  <c r="BS151" i="1"/>
  <c r="BS153" i="1"/>
  <c r="BS155" i="1" s="1"/>
  <c r="M149" i="1"/>
  <c r="M120" i="1"/>
  <c r="M199" i="1" s="1"/>
  <c r="M171" i="1"/>
  <c r="M175" i="1" s="1"/>
  <c r="M177" i="1" s="1"/>
  <c r="M180" i="1" s="1"/>
  <c r="M205" i="1" s="1"/>
  <c r="AA212" i="1"/>
  <c r="BP147" i="1"/>
  <c r="BP149" i="1" s="1"/>
  <c r="AX151" i="1"/>
  <c r="AX153" i="1" s="1"/>
  <c r="AX155" i="1" s="1"/>
  <c r="AQ212" i="1"/>
  <c r="EB145" i="1"/>
  <c r="EB120" i="1"/>
  <c r="EB199" i="1" s="1"/>
  <c r="CW120" i="1"/>
  <c r="CW199" i="1" s="1"/>
  <c r="CW143" i="1"/>
  <c r="O212" i="1"/>
  <c r="DP116" i="1"/>
  <c r="AC145" i="1"/>
  <c r="AC120" i="1"/>
  <c r="AC199" i="1" s="1"/>
  <c r="AN116" i="1"/>
  <c r="DN116" i="1"/>
  <c r="BF147" i="1"/>
  <c r="BF149" i="1" s="1"/>
  <c r="BW116" i="1"/>
  <c r="DZ145" i="1"/>
  <c r="DZ120" i="1"/>
  <c r="DZ199" i="1" s="1"/>
  <c r="CY116" i="1"/>
  <c r="DB223" i="1"/>
  <c r="DB225" i="1" s="1"/>
  <c r="DB229" i="1" s="1"/>
  <c r="DB234" i="1" s="1"/>
  <c r="DB312" i="1"/>
  <c r="CC143" i="1"/>
  <c r="CC120" i="1"/>
  <c r="CC199" i="1" s="1"/>
  <c r="CA116" i="1"/>
  <c r="AF212" i="1"/>
  <c r="EH147" i="1"/>
  <c r="EH149" i="1" s="1"/>
  <c r="Z147" i="1"/>
  <c r="Z149" i="1" s="1"/>
  <c r="CK120" i="1"/>
  <c r="CK199" i="1" s="1"/>
  <c r="CK145" i="1"/>
  <c r="FN151" i="1"/>
  <c r="FN153" i="1" s="1"/>
  <c r="FN155" i="1" s="1"/>
  <c r="CE120" i="1"/>
  <c r="CE199" i="1" s="1"/>
  <c r="CE143" i="1"/>
  <c r="FO171" i="1"/>
  <c r="FO175" i="1" s="1"/>
  <c r="FO177" i="1" s="1"/>
  <c r="FO180" i="1" s="1"/>
  <c r="FO205" i="1" s="1"/>
  <c r="DD312" i="1"/>
  <c r="DD143" i="1"/>
  <c r="DD155" i="1" s="1"/>
  <c r="DD200" i="1" s="1"/>
  <c r="DD120" i="1"/>
  <c r="DD199" i="1" s="1"/>
  <c r="EV116" i="1"/>
  <c r="DQ212" i="1"/>
  <c r="FJ212" i="1"/>
  <c r="EI212" i="1"/>
  <c r="I116" i="1"/>
  <c r="DG143" i="1"/>
  <c r="DG120" i="1"/>
  <c r="DG199" i="1" s="1"/>
  <c r="CD312" i="1"/>
  <c r="CD143" i="1"/>
  <c r="CD155" i="1" s="1"/>
  <c r="CD200" i="1" s="1"/>
  <c r="CD120" i="1"/>
  <c r="CD199" i="1" s="1"/>
  <c r="CD201" i="1" s="1"/>
  <c r="CD203" i="1" s="1"/>
  <c r="CD208" i="1" s="1"/>
  <c r="CD213" i="1" s="1"/>
  <c r="FU120" i="1"/>
  <c r="FU199" i="1" s="1"/>
  <c r="FU149" i="1"/>
  <c r="FU171" i="1"/>
  <c r="FU175" i="1" s="1"/>
  <c r="FU177" i="1" s="1"/>
  <c r="FU180" i="1" s="1"/>
  <c r="FU205" i="1" s="1"/>
  <c r="BH120" i="1"/>
  <c r="BH199" i="1" s="1"/>
  <c r="BH145" i="1"/>
  <c r="AU120" i="1"/>
  <c r="AU199" i="1" s="1"/>
  <c r="AU143" i="1"/>
  <c r="AU155" i="1" s="1"/>
  <c r="AU200" i="1" s="1"/>
  <c r="EG212" i="1"/>
  <c r="FT116" i="1"/>
  <c r="DF151" i="1"/>
  <c r="DF153" i="1" s="1"/>
  <c r="DF155" i="1" s="1"/>
  <c r="N147" i="1"/>
  <c r="N149" i="1" s="1"/>
  <c r="EA151" i="1"/>
  <c r="EA153" i="1" s="1"/>
  <c r="EA155" i="1" s="1"/>
  <c r="BT116" i="1"/>
  <c r="AF116" i="1"/>
  <c r="DB224" i="1"/>
  <c r="BK116" i="1"/>
  <c r="EX147" i="1"/>
  <c r="EX149" i="1" s="1"/>
  <c r="FL116" i="1"/>
  <c r="K116" i="1"/>
  <c r="H120" i="1"/>
  <c r="H199" i="1" s="1"/>
  <c r="H145" i="1"/>
  <c r="FG143" i="1"/>
  <c r="FG155" i="1" s="1"/>
  <c r="FG200" i="1" s="1"/>
  <c r="FG120" i="1"/>
  <c r="FG199" i="1" s="1"/>
  <c r="AD145" i="1"/>
  <c r="AD120" i="1"/>
  <c r="AD199" i="1" s="1"/>
  <c r="CA212" i="1"/>
  <c r="DH120" i="1"/>
  <c r="DH199" i="1" s="1"/>
  <c r="DH149" i="1"/>
  <c r="L120" i="1"/>
  <c r="L199" i="1" s="1"/>
  <c r="L149" i="1"/>
  <c r="L171" i="1"/>
  <c r="L175" i="1" s="1"/>
  <c r="L177" i="1" s="1"/>
  <c r="L180" i="1" s="1"/>
  <c r="L205" i="1" s="1"/>
  <c r="BK212" i="1"/>
  <c r="CP145" i="1"/>
  <c r="CP120" i="1"/>
  <c r="CP199" i="1" s="1"/>
  <c r="EC312" i="1"/>
  <c r="EC120" i="1"/>
  <c r="EC199" i="1" s="1"/>
  <c r="EC143" i="1"/>
  <c r="EC155" i="1" s="1"/>
  <c r="EC200" i="1" s="1"/>
  <c r="CR212" i="1"/>
  <c r="AS145" i="1"/>
  <c r="AS120" i="1"/>
  <c r="AS199" i="1" s="1"/>
  <c r="BG212" i="1"/>
  <c r="DP212" i="1"/>
  <c r="H212" i="1"/>
  <c r="CV120" i="1"/>
  <c r="CV199" i="1" s="1"/>
  <c r="CV143" i="1"/>
  <c r="FP120" i="1"/>
  <c r="FP199" i="1" s="1"/>
  <c r="FP149" i="1"/>
  <c r="FP171" i="1"/>
  <c r="FP175" i="1" s="1"/>
  <c r="FP177" i="1" s="1"/>
  <c r="FP180" i="1" s="1"/>
  <c r="FP205" i="1" s="1"/>
  <c r="CQ212" i="1"/>
  <c r="AW143" i="1"/>
  <c r="AW155" i="1" s="1"/>
  <c r="AW200" i="1" s="1"/>
  <c r="AW120" i="1"/>
  <c r="AW199" i="1" s="1"/>
  <c r="AW201" i="1" s="1"/>
  <c r="AW203" i="1" s="1"/>
  <c r="AW208" i="1" s="1"/>
  <c r="AW213" i="1" s="1"/>
  <c r="EQ147" i="1"/>
  <c r="EQ149" i="1" s="1"/>
  <c r="ED116" i="1"/>
  <c r="AI147" i="1"/>
  <c r="AI149" i="1" s="1"/>
  <c r="BI147" i="1"/>
  <c r="BI149" i="1" s="1"/>
  <c r="BX312" i="1"/>
  <c r="BX143" i="1"/>
  <c r="BX155" i="1" s="1"/>
  <c r="BX200" i="1" s="1"/>
  <c r="BX120" i="1"/>
  <c r="BX199" i="1" s="1"/>
  <c r="BX201" i="1" s="1"/>
  <c r="BX203" i="1" s="1"/>
  <c r="BX208" i="1" s="1"/>
  <c r="BX213" i="1" s="1"/>
  <c r="EN116" i="1"/>
  <c r="BJ147" i="1"/>
  <c r="BJ149" i="1" s="1"/>
  <c r="AR147" i="1"/>
  <c r="AR149" i="1" s="1"/>
  <c r="CU147" i="1"/>
  <c r="CU149" i="1" s="1"/>
  <c r="J153" i="1"/>
  <c r="J155" i="1" s="1"/>
  <c r="J151" i="1"/>
  <c r="EM116" i="1"/>
  <c r="BQ120" i="1"/>
  <c r="BQ199" i="1" s="1"/>
  <c r="BQ145" i="1"/>
  <c r="BB212" i="1"/>
  <c r="AZ120" i="1"/>
  <c r="AZ199" i="1" s="1"/>
  <c r="AZ149" i="1"/>
  <c r="AZ171" i="1"/>
  <c r="AZ175" i="1" s="1"/>
  <c r="AZ177" i="1" s="1"/>
  <c r="AZ180" i="1" s="1"/>
  <c r="AZ205" i="1" s="1"/>
  <c r="CG233" i="1"/>
  <c r="CG235" i="1" s="1"/>
  <c r="CG215" i="1"/>
  <c r="CT235" i="1"/>
  <c r="DL149" i="1"/>
  <c r="DL120" i="1"/>
  <c r="DL199" i="1" s="1"/>
  <c r="DL171" i="1"/>
  <c r="DL175" i="1" s="1"/>
  <c r="DL177" i="1" s="1"/>
  <c r="DL180" i="1" s="1"/>
  <c r="DL205" i="1" s="1"/>
  <c r="CI200" i="1"/>
  <c r="CI201" i="1" s="1"/>
  <c r="CI203" i="1" s="1"/>
  <c r="CI208" i="1" s="1"/>
  <c r="CI213" i="1" s="1"/>
  <c r="CI312" i="1"/>
  <c r="FA147" i="1"/>
  <c r="FA149" i="1" s="1"/>
  <c r="DM120" i="1"/>
  <c r="DM199" i="1" s="1"/>
  <c r="DM143" i="1"/>
  <c r="EZ120" i="1"/>
  <c r="EZ199" i="1" s="1"/>
  <c r="EZ143" i="1"/>
  <c r="DI151" i="1"/>
  <c r="DI153" i="1" s="1"/>
  <c r="DI155" i="1" s="1"/>
  <c r="EW212" i="1"/>
  <c r="DW212" i="1"/>
  <c r="EY116" i="1"/>
  <c r="CO120" i="1"/>
  <c r="CO199" i="1" s="1"/>
  <c r="CO145" i="1"/>
  <c r="FM212" i="1"/>
  <c r="EV212" i="1"/>
  <c r="EE120" i="1"/>
  <c r="EE199" i="1" s="1"/>
  <c r="EE143" i="1"/>
  <c r="BO120" i="1"/>
  <c r="BO199" i="1" s="1"/>
  <c r="BO149" i="1"/>
  <c r="BO171" i="1"/>
  <c r="BO175" i="1" s="1"/>
  <c r="BO177" i="1" s="1"/>
  <c r="BO180" i="1" s="1"/>
  <c r="BO205" i="1" s="1"/>
  <c r="DW116" i="1"/>
  <c r="FE143" i="1"/>
  <c r="FE120" i="1"/>
  <c r="FE199" i="1" s="1"/>
  <c r="K212" i="1"/>
  <c r="FO212" i="1"/>
  <c r="AA145" i="1"/>
  <c r="AA120" i="1"/>
  <c r="AA199" i="1" s="1"/>
  <c r="EI116" i="1"/>
  <c r="CQ116" i="1"/>
  <c r="DC212" i="1"/>
  <c r="BY120" i="1"/>
  <c r="BY199" i="1" s="1"/>
  <c r="BY149" i="1"/>
  <c r="BY171" i="1"/>
  <c r="BY175" i="1" s="1"/>
  <c r="BY177" i="1" s="1"/>
  <c r="BY180" i="1" s="1"/>
  <c r="BY205" i="1" s="1"/>
  <c r="S151" i="1"/>
  <c r="S153" i="1" s="1"/>
  <c r="S155" i="1" s="1"/>
  <c r="AL116" i="1"/>
  <c r="DS149" i="1"/>
  <c r="DS120" i="1"/>
  <c r="DS199" i="1" s="1"/>
  <c r="DS171" i="1"/>
  <c r="DS175" i="1" s="1"/>
  <c r="DS177" i="1" s="1"/>
  <c r="DS180" i="1" s="1"/>
  <c r="DS205" i="1" s="1"/>
  <c r="CH143" i="1"/>
  <c r="CH120" i="1"/>
  <c r="CH199" i="1" s="1"/>
  <c r="AQ120" i="1"/>
  <c r="AQ199" i="1" s="1"/>
  <c r="AQ143" i="1"/>
  <c r="AQ155" i="1" s="1"/>
  <c r="AQ200" i="1" s="1"/>
  <c r="BD145" i="1"/>
  <c r="BD120" i="1"/>
  <c r="BD199" i="1" s="1"/>
  <c r="CJ149" i="1"/>
  <c r="CJ120" i="1"/>
  <c r="CJ199" i="1" s="1"/>
  <c r="BU143" i="1"/>
  <c r="BU155" i="1" s="1"/>
  <c r="BU200" i="1" s="1"/>
  <c r="BU120" i="1"/>
  <c r="BU199" i="1" s="1"/>
  <c r="FR312" i="1"/>
  <c r="FR143" i="1"/>
  <c r="FR155" i="1" s="1"/>
  <c r="FR200" i="1" s="1"/>
  <c r="FR120" i="1"/>
  <c r="FR199" i="1" s="1"/>
  <c r="FR201" i="1" s="1"/>
  <c r="FR203" i="1" s="1"/>
  <c r="FR208" i="1" s="1"/>
  <c r="FR213" i="1" s="1"/>
  <c r="CR120" i="1"/>
  <c r="CR199" i="1" s="1"/>
  <c r="CR143" i="1"/>
  <c r="EJ147" i="1"/>
  <c r="EJ149" i="1" s="1"/>
  <c r="BC200" i="1"/>
  <c r="BC201" i="1" s="1"/>
  <c r="BC203" i="1" s="1"/>
  <c r="BC208" i="1" s="1"/>
  <c r="BC213" i="1" s="1"/>
  <c r="BC312" i="1"/>
  <c r="F212" i="1"/>
  <c r="EW116" i="1"/>
  <c r="CB212" i="1"/>
  <c r="I212" i="1"/>
  <c r="DA312" i="1"/>
  <c r="DA120" i="1"/>
  <c r="DA199" i="1" s="1"/>
  <c r="DA143" i="1"/>
  <c r="DA155" i="1" s="1"/>
  <c r="DA200" i="1" s="1"/>
  <c r="V143" i="1"/>
  <c r="V120" i="1"/>
  <c r="V199" i="1" s="1"/>
  <c r="CG221" i="1"/>
  <c r="CG225" i="1" s="1"/>
  <c r="CG229" i="1" s="1"/>
  <c r="CG234" i="1" s="1"/>
  <c r="AE212" i="1"/>
  <c r="DE213" i="1"/>
  <c r="P212" i="1"/>
  <c r="CN147" i="1"/>
  <c r="CN149" i="1" s="1"/>
  <c r="ER213" i="1"/>
  <c r="FD116" i="1"/>
  <c r="AG120" i="1"/>
  <c r="AG199" i="1" s="1"/>
  <c r="AG145" i="1"/>
  <c r="DU213" i="1"/>
  <c r="AP200" i="1" l="1"/>
  <c r="AP201" i="1" s="1"/>
  <c r="AP203" i="1" s="1"/>
  <c r="AP208" i="1" s="1"/>
  <c r="AP213" i="1" s="1"/>
  <c r="AP312" i="1"/>
  <c r="DI200" i="1"/>
  <c r="DI201" i="1" s="1"/>
  <c r="DI203" i="1" s="1"/>
  <c r="DI208" i="1" s="1"/>
  <c r="DI213" i="1" s="1"/>
  <c r="DI312" i="1"/>
  <c r="AX200" i="1"/>
  <c r="AX201" i="1" s="1"/>
  <c r="AX203" i="1" s="1"/>
  <c r="AX208" i="1" s="1"/>
  <c r="AX213" i="1" s="1"/>
  <c r="AX312" i="1"/>
  <c r="EU215" i="1"/>
  <c r="EU233" i="1"/>
  <c r="EU221" i="1"/>
  <c r="EU223" i="1"/>
  <c r="EU224" i="1"/>
  <c r="AH200" i="1"/>
  <c r="AH201" i="1" s="1"/>
  <c r="AH203" i="1" s="1"/>
  <c r="AH208" i="1" s="1"/>
  <c r="AH213" i="1" s="1"/>
  <c r="AH312" i="1"/>
  <c r="EA200" i="1"/>
  <c r="EA201" i="1" s="1"/>
  <c r="EA203" i="1" s="1"/>
  <c r="EA208" i="1" s="1"/>
  <c r="EA213" i="1" s="1"/>
  <c r="EA312" i="1"/>
  <c r="DF200" i="1"/>
  <c r="DF201" i="1" s="1"/>
  <c r="DF203" i="1" s="1"/>
  <c r="DF208" i="1" s="1"/>
  <c r="DF213" i="1" s="1"/>
  <c r="DF312" i="1"/>
  <c r="FN200" i="1"/>
  <c r="FN201" i="1" s="1"/>
  <c r="FN203" i="1" s="1"/>
  <c r="FN208" i="1" s="1"/>
  <c r="FN213" i="1" s="1"/>
  <c r="FN312" i="1"/>
  <c r="S200" i="1"/>
  <c r="S201" i="1" s="1"/>
  <c r="S203" i="1" s="1"/>
  <c r="S208" i="1" s="1"/>
  <c r="S213" i="1" s="1"/>
  <c r="S312" i="1"/>
  <c r="CU151" i="1"/>
  <c r="CU153" i="1" s="1"/>
  <c r="CU155" i="1" s="1"/>
  <c r="FP151" i="1"/>
  <c r="FP153" i="1" s="1"/>
  <c r="FP155" i="1" s="1"/>
  <c r="EX151" i="1"/>
  <c r="EX153" i="1"/>
  <c r="EX155" i="1" s="1"/>
  <c r="CD314" i="1"/>
  <c r="CD325" i="1"/>
  <c r="DT147" i="1"/>
  <c r="DT149" i="1" s="1"/>
  <c r="DX120" i="1"/>
  <c r="DX199" i="1" s="1"/>
  <c r="DX143" i="1"/>
  <c r="DX155" i="1" s="1"/>
  <c r="DX200" i="1" s="1"/>
  <c r="E151" i="1"/>
  <c r="E153" i="1" s="1"/>
  <c r="E155" i="1" s="1"/>
  <c r="FS233" i="1"/>
  <c r="FS215" i="1"/>
  <c r="FS224" i="1"/>
  <c r="FS223" i="1"/>
  <c r="FS221" i="1"/>
  <c r="CP147" i="1"/>
  <c r="CP149" i="1" s="1"/>
  <c r="CE147" i="1"/>
  <c r="CE149" i="1" s="1"/>
  <c r="AN120" i="1"/>
  <c r="AN199" i="1" s="1"/>
  <c r="AN143" i="1"/>
  <c r="EB147" i="1"/>
  <c r="EB149" i="1" s="1"/>
  <c r="P120" i="1"/>
  <c r="P199" i="1" s="1"/>
  <c r="P143" i="1"/>
  <c r="FF314" i="1"/>
  <c r="FF325" i="1"/>
  <c r="C204" i="1"/>
  <c r="FZ204" i="1" s="1"/>
  <c r="FZ196" i="1"/>
  <c r="FO151" i="1"/>
  <c r="FO153" i="1" s="1"/>
  <c r="FO155" i="1" s="1"/>
  <c r="DA314" i="1"/>
  <c r="DA325" i="1"/>
  <c r="EJ151" i="1"/>
  <c r="EJ153" i="1" s="1"/>
  <c r="EJ155" i="1" s="1"/>
  <c r="FR314" i="1"/>
  <c r="FR325" i="1"/>
  <c r="BD147" i="1"/>
  <c r="BD149" i="1" s="1"/>
  <c r="CH147" i="1"/>
  <c r="CH149" i="1" s="1"/>
  <c r="BY201" i="1"/>
  <c r="BY203" i="1" s="1"/>
  <c r="BY208" i="1" s="1"/>
  <c r="BY213" i="1" s="1"/>
  <c r="CI325" i="1"/>
  <c r="CI314" i="1"/>
  <c r="CG264" i="1"/>
  <c r="CG240" i="1"/>
  <c r="CG246" i="1" s="1"/>
  <c r="CG249" i="1" s="1"/>
  <c r="J200" i="1"/>
  <c r="J201" i="1" s="1"/>
  <c r="J203" i="1" s="1"/>
  <c r="J208" i="1" s="1"/>
  <c r="J213" i="1" s="1"/>
  <c r="J312" i="1"/>
  <c r="BX215" i="1"/>
  <c r="BX233" i="1"/>
  <c r="BX235" i="1" s="1"/>
  <c r="BX224" i="1"/>
  <c r="BX221" i="1"/>
  <c r="BX225" i="1" s="1"/>
  <c r="BX229" i="1" s="1"/>
  <c r="BX234" i="1" s="1"/>
  <c r="BX223" i="1"/>
  <c r="EC325" i="1"/>
  <c r="EC314" i="1"/>
  <c r="K120" i="1"/>
  <c r="K199" i="1" s="1"/>
  <c r="K143" i="1"/>
  <c r="BH147" i="1"/>
  <c r="BH149" i="1" s="1"/>
  <c r="CD215" i="1"/>
  <c r="CD233" i="1"/>
  <c r="CD224" i="1"/>
  <c r="CD221" i="1"/>
  <c r="CD223" i="1"/>
  <c r="I149" i="1"/>
  <c r="I120" i="1"/>
  <c r="I199" i="1" s="1"/>
  <c r="I171" i="1"/>
  <c r="I175" i="1" s="1"/>
  <c r="I177" i="1" s="1"/>
  <c r="I180" i="1" s="1"/>
  <c r="I205" i="1" s="1"/>
  <c r="DD325" i="1"/>
  <c r="DD314" i="1"/>
  <c r="DN120" i="1"/>
  <c r="DN199" i="1" s="1"/>
  <c r="DN149" i="1"/>
  <c r="DN171" i="1"/>
  <c r="DN175" i="1" s="1"/>
  <c r="DN177" i="1" s="1"/>
  <c r="DN180" i="1" s="1"/>
  <c r="DN205" i="1" s="1"/>
  <c r="DP120" i="1"/>
  <c r="DP199" i="1" s="1"/>
  <c r="DP143" i="1"/>
  <c r="DP155" i="1" s="1"/>
  <c r="DP200" i="1" s="1"/>
  <c r="FH215" i="1"/>
  <c r="FH233" i="1"/>
  <c r="FH221" i="1"/>
  <c r="FH225" i="1" s="1"/>
  <c r="FH229" i="1" s="1"/>
  <c r="FH234" i="1" s="1"/>
  <c r="FH224" i="1"/>
  <c r="FH223" i="1"/>
  <c r="BM147" i="1"/>
  <c r="BM149" i="1" s="1"/>
  <c r="ER325" i="1"/>
  <c r="ER314" i="1"/>
  <c r="CS314" i="1"/>
  <c r="CS325" i="1"/>
  <c r="FB151" i="1"/>
  <c r="FB153" i="1"/>
  <c r="FB155" i="1" s="1"/>
  <c r="EG120" i="1"/>
  <c r="EG199" i="1" s="1"/>
  <c r="EG143" i="1"/>
  <c r="AY151" i="1"/>
  <c r="AY153" i="1" s="1"/>
  <c r="AY155" i="1" s="1"/>
  <c r="X325" i="1"/>
  <c r="X314" i="1"/>
  <c r="EK151" i="1"/>
  <c r="EK153" i="1"/>
  <c r="EK155" i="1" s="1"/>
  <c r="DY233" i="1"/>
  <c r="DY215" i="1"/>
  <c r="DY221" i="1"/>
  <c r="DY224" i="1"/>
  <c r="DY223" i="1"/>
  <c r="DV147" i="1"/>
  <c r="DV149" i="1" s="1"/>
  <c r="BN200" i="1"/>
  <c r="BN201" i="1" s="1"/>
  <c r="BN203" i="1" s="1"/>
  <c r="BN208" i="1" s="1"/>
  <c r="BN213" i="1" s="1"/>
  <c r="BN312" i="1"/>
  <c r="Q200" i="1"/>
  <c r="Q201" i="1" s="1"/>
  <c r="Q203" i="1" s="1"/>
  <c r="Q208" i="1" s="1"/>
  <c r="Q213" i="1" s="1"/>
  <c r="Q312" i="1"/>
  <c r="C186" i="1"/>
  <c r="C145" i="1"/>
  <c r="C169" i="1"/>
  <c r="C143" i="1"/>
  <c r="C97" i="1"/>
  <c r="FZ97" i="1" s="1"/>
  <c r="FZ96" i="1"/>
  <c r="C101" i="1"/>
  <c r="C103" i="1" s="1"/>
  <c r="C105" i="1" s="1"/>
  <c r="C115" i="1" s="1"/>
  <c r="C107" i="1"/>
  <c r="C104" i="1"/>
  <c r="C135" i="1"/>
  <c r="C139" i="1" s="1"/>
  <c r="C141" i="1" s="1"/>
  <c r="C137" i="1"/>
  <c r="DC120" i="1"/>
  <c r="DC199" i="1" s="1"/>
  <c r="DC143" i="1"/>
  <c r="DC155" i="1" s="1"/>
  <c r="DC200" i="1" s="1"/>
  <c r="BE147" i="1"/>
  <c r="BE149" i="1" s="1"/>
  <c r="FJ147" i="1"/>
  <c r="FJ149" i="1" s="1"/>
  <c r="FV215" i="1"/>
  <c r="FV233" i="1"/>
  <c r="FV223" i="1"/>
  <c r="FV224" i="1"/>
  <c r="FV221" i="1"/>
  <c r="FV225" i="1" s="1"/>
  <c r="FV229" i="1" s="1"/>
  <c r="FV234" i="1" s="1"/>
  <c r="AG147" i="1"/>
  <c r="AG149" i="1" s="1"/>
  <c r="EW145" i="1"/>
  <c r="EW120" i="1"/>
  <c r="EW199" i="1" s="1"/>
  <c r="BU201" i="1"/>
  <c r="BU203" i="1" s="1"/>
  <c r="BU208" i="1" s="1"/>
  <c r="BU213" i="1" s="1"/>
  <c r="AL120" i="1"/>
  <c r="AL199" i="1" s="1"/>
  <c r="AL143" i="1"/>
  <c r="AA147" i="1"/>
  <c r="AA149" i="1" s="1"/>
  <c r="BO151" i="1"/>
  <c r="BO153" i="1" s="1"/>
  <c r="BO155" i="1" s="1"/>
  <c r="DM147" i="1"/>
  <c r="DM149" i="1" s="1"/>
  <c r="CI215" i="1"/>
  <c r="CI233" i="1"/>
  <c r="CI223" i="1"/>
  <c r="CI224" i="1"/>
  <c r="CI221" i="1"/>
  <c r="CI225" i="1" s="1"/>
  <c r="CI229" i="1" s="1"/>
  <c r="CI234" i="1" s="1"/>
  <c r="BQ147" i="1"/>
  <c r="BQ149" i="1" s="1"/>
  <c r="EQ151" i="1"/>
  <c r="EQ153" i="1" s="1"/>
  <c r="EQ155" i="1" s="1"/>
  <c r="FG201" i="1"/>
  <c r="FG203" i="1" s="1"/>
  <c r="FG208" i="1" s="1"/>
  <c r="FG213" i="1" s="1"/>
  <c r="FL145" i="1"/>
  <c r="FL120" i="1"/>
  <c r="FL199" i="1" s="1"/>
  <c r="CK147" i="1"/>
  <c r="CK149" i="1" s="1"/>
  <c r="CC147" i="1"/>
  <c r="CC149" i="1" s="1"/>
  <c r="DZ147" i="1"/>
  <c r="DZ149" i="1" s="1"/>
  <c r="AJ151" i="1"/>
  <c r="AJ153" i="1"/>
  <c r="AJ155" i="1" s="1"/>
  <c r="FH312" i="1"/>
  <c r="T215" i="1"/>
  <c r="T233" i="1"/>
  <c r="T221" i="1"/>
  <c r="T224" i="1"/>
  <c r="T223" i="1"/>
  <c r="CX120" i="1"/>
  <c r="CX199" i="1" s="1"/>
  <c r="CX145" i="1"/>
  <c r="BG149" i="1"/>
  <c r="BG120" i="1"/>
  <c r="BG199" i="1" s="1"/>
  <c r="BG171" i="1"/>
  <c r="BG175" i="1" s="1"/>
  <c r="BG177" i="1" s="1"/>
  <c r="BG180" i="1" s="1"/>
  <c r="BG205" i="1" s="1"/>
  <c r="AM120" i="1"/>
  <c r="AM199" i="1" s="1"/>
  <c r="AM149" i="1"/>
  <c r="AM171" i="1"/>
  <c r="AM175" i="1" s="1"/>
  <c r="AM177" i="1" s="1"/>
  <c r="AM180" i="1" s="1"/>
  <c r="AM205" i="1" s="1"/>
  <c r="ES151" i="1"/>
  <c r="ES153" i="1" s="1"/>
  <c r="ES155" i="1" s="1"/>
  <c r="BV147" i="1"/>
  <c r="BV149" i="1" s="1"/>
  <c r="CL147" i="1"/>
  <c r="CL149" i="1" s="1"/>
  <c r="X233" i="1"/>
  <c r="X215" i="1"/>
  <c r="X224" i="1"/>
  <c r="X221" i="1"/>
  <c r="X223" i="1"/>
  <c r="G147" i="1"/>
  <c r="G149" i="1" s="1"/>
  <c r="FW151" i="1"/>
  <c r="FW153" i="1" s="1"/>
  <c r="FW155" i="1" s="1"/>
  <c r="F145" i="1"/>
  <c r="F120" i="1"/>
  <c r="F199" i="1" s="1"/>
  <c r="CM149" i="1"/>
  <c r="CM120" i="1"/>
  <c r="CM199" i="1" s="1"/>
  <c r="CM171" i="1"/>
  <c r="CM175" i="1" s="1"/>
  <c r="CM177" i="1" s="1"/>
  <c r="CM180" i="1" s="1"/>
  <c r="CM205" i="1" s="1"/>
  <c r="CB147" i="1"/>
  <c r="CB149" i="1" s="1"/>
  <c r="CR147" i="1"/>
  <c r="CR149" i="1" s="1"/>
  <c r="AZ151" i="1"/>
  <c r="AZ153" i="1" s="1"/>
  <c r="AZ155" i="1" s="1"/>
  <c r="BX325" i="1"/>
  <c r="BX314" i="1"/>
  <c r="L151" i="1"/>
  <c r="L153" i="1" s="1"/>
  <c r="L155" i="1" s="1"/>
  <c r="DJ200" i="1"/>
  <c r="DJ201" i="1" s="1"/>
  <c r="DJ203" i="1" s="1"/>
  <c r="DJ208" i="1" s="1"/>
  <c r="DJ213" i="1" s="1"/>
  <c r="DJ312" i="1"/>
  <c r="BB145" i="1"/>
  <c r="BB120" i="1"/>
  <c r="BB199" i="1" s="1"/>
  <c r="CO147" i="1"/>
  <c r="CO149" i="1" s="1"/>
  <c r="BI151" i="1"/>
  <c r="BI153" i="1"/>
  <c r="BI155" i="1" s="1"/>
  <c r="N151" i="1"/>
  <c r="N153" i="1" s="1"/>
  <c r="N155" i="1" s="1"/>
  <c r="DB314" i="1"/>
  <c r="DB325" i="1"/>
  <c r="M151" i="1"/>
  <c r="M153" i="1"/>
  <c r="M155" i="1" s="1"/>
  <c r="AK147" i="1"/>
  <c r="AK149" i="1" s="1"/>
  <c r="EO151" i="1"/>
  <c r="EO153" i="1" s="1"/>
  <c r="EO155" i="1" s="1"/>
  <c r="AV120" i="1"/>
  <c r="AV199" i="1" s="1"/>
  <c r="AV143" i="1"/>
  <c r="AV155" i="1" s="1"/>
  <c r="AV200" i="1" s="1"/>
  <c r="V147" i="1"/>
  <c r="V149" i="1" s="1"/>
  <c r="DS151" i="1"/>
  <c r="DS153" i="1" s="1"/>
  <c r="DS155" i="1" s="1"/>
  <c r="DL151" i="1"/>
  <c r="DL153" i="1" s="1"/>
  <c r="DL155" i="1" s="1"/>
  <c r="FX215" i="1"/>
  <c r="FX233" i="1"/>
  <c r="FX221" i="1"/>
  <c r="FX224" i="1"/>
  <c r="FX223" i="1"/>
  <c r="CG325" i="1"/>
  <c r="CG314" i="1"/>
  <c r="FS312" i="1"/>
  <c r="FC147" i="1"/>
  <c r="FC149" i="1" s="1"/>
  <c r="ER215" i="1"/>
  <c r="ER233" i="1"/>
  <c r="ER224" i="1"/>
  <c r="ER223" i="1"/>
  <c r="ER221" i="1"/>
  <c r="CQ120" i="1"/>
  <c r="CQ199" i="1" s="1"/>
  <c r="CQ149" i="1"/>
  <c r="CQ171" i="1"/>
  <c r="CQ175" i="1" s="1"/>
  <c r="CQ177" i="1" s="1"/>
  <c r="CQ180" i="1" s="1"/>
  <c r="CQ205" i="1" s="1"/>
  <c r="AI151" i="1"/>
  <c r="AI153" i="1" s="1"/>
  <c r="AI155" i="1" s="1"/>
  <c r="DH153" i="1"/>
  <c r="DH155" i="1" s="1"/>
  <c r="DH151" i="1"/>
  <c r="AU312" i="1"/>
  <c r="EV120" i="1"/>
  <c r="EV199" i="1" s="1"/>
  <c r="EV143" i="1"/>
  <c r="BS200" i="1"/>
  <c r="BS201" i="1" s="1"/>
  <c r="BS203" i="1" s="1"/>
  <c r="BS208" i="1" s="1"/>
  <c r="BS213" i="1" s="1"/>
  <c r="BS312" i="1"/>
  <c r="U147" i="1"/>
  <c r="U149" i="1" s="1"/>
  <c r="DE325" i="1"/>
  <c r="DE314" i="1"/>
  <c r="FI200" i="1"/>
  <c r="FI201" i="1" s="1"/>
  <c r="FI203" i="1" s="1"/>
  <c r="FI208" i="1" s="1"/>
  <c r="FI213" i="1" s="1"/>
  <c r="FI312" i="1"/>
  <c r="FK149" i="1"/>
  <c r="FK120" i="1"/>
  <c r="FK199" i="1" s="1"/>
  <c r="FK171" i="1"/>
  <c r="FK175" i="1" s="1"/>
  <c r="FK177" i="1" s="1"/>
  <c r="FK180" i="1" s="1"/>
  <c r="FK205" i="1" s="1"/>
  <c r="FQ151" i="1"/>
  <c r="FQ153" i="1"/>
  <c r="FQ155" i="1" s="1"/>
  <c r="FF235" i="1"/>
  <c r="CF201" i="1"/>
  <c r="CF203" i="1" s="1"/>
  <c r="CF208" i="1" s="1"/>
  <c r="CF213" i="1" s="1"/>
  <c r="BC325" i="1"/>
  <c r="BC314" i="1"/>
  <c r="FR233" i="1"/>
  <c r="FR215" i="1"/>
  <c r="FR224" i="1"/>
  <c r="FR223" i="1"/>
  <c r="FR221" i="1"/>
  <c r="EI120" i="1"/>
  <c r="EI199" i="1" s="1"/>
  <c r="EI149" i="1"/>
  <c r="EI171" i="1"/>
  <c r="EI175" i="1" s="1"/>
  <c r="EI177" i="1" s="1"/>
  <c r="EI180" i="1" s="1"/>
  <c r="EI205" i="1" s="1"/>
  <c r="CT264" i="1"/>
  <c r="CT240" i="1"/>
  <c r="CT246" i="1" s="1"/>
  <c r="CT249" i="1" s="1"/>
  <c r="BJ153" i="1"/>
  <c r="BJ155" i="1" s="1"/>
  <c r="BJ151" i="1"/>
  <c r="AS147" i="1"/>
  <c r="AS149" i="1" s="1"/>
  <c r="AF143" i="1"/>
  <c r="AF120" i="1"/>
  <c r="AF199" i="1" s="1"/>
  <c r="FT143" i="1"/>
  <c r="FT120" i="1"/>
  <c r="FT199" i="1" s="1"/>
  <c r="DG147" i="1"/>
  <c r="DG149" i="1" s="1"/>
  <c r="DD201" i="1"/>
  <c r="DD203" i="1" s="1"/>
  <c r="DD208" i="1" s="1"/>
  <c r="DD213" i="1" s="1"/>
  <c r="CA143" i="1"/>
  <c r="CA120" i="1"/>
  <c r="CA199" i="1" s="1"/>
  <c r="BF151" i="1"/>
  <c r="BF153" i="1" s="1"/>
  <c r="BF155" i="1" s="1"/>
  <c r="AC147" i="1"/>
  <c r="AC149" i="1" s="1"/>
  <c r="T325" i="1"/>
  <c r="T314" i="1"/>
  <c r="ET151" i="1"/>
  <c r="ET153" i="1" s="1"/>
  <c r="ET155" i="1" s="1"/>
  <c r="EP235" i="1"/>
  <c r="EF149" i="1"/>
  <c r="EF120" i="1"/>
  <c r="EF199" i="1" s="1"/>
  <c r="EF171" i="1"/>
  <c r="EF175" i="1" s="1"/>
  <c r="EF177" i="1" s="1"/>
  <c r="EF180" i="1" s="1"/>
  <c r="EF205" i="1" s="1"/>
  <c r="CF312" i="1"/>
  <c r="DO325" i="1"/>
  <c r="DO314" i="1"/>
  <c r="AW233" i="1"/>
  <c r="AW215" i="1"/>
  <c r="AW223" i="1"/>
  <c r="AW224" i="1"/>
  <c r="AW221" i="1"/>
  <c r="AW225" i="1" s="1"/>
  <c r="AW229" i="1" s="1"/>
  <c r="AW234" i="1" s="1"/>
  <c r="AO151" i="1"/>
  <c r="AO153" i="1" s="1"/>
  <c r="AO155" i="1" s="1"/>
  <c r="W151" i="1"/>
  <c r="W153" i="1" s="1"/>
  <c r="W155" i="1" s="1"/>
  <c r="DY314" i="1"/>
  <c r="DY325" i="1"/>
  <c r="FM147" i="1"/>
  <c r="FM149" i="1" s="1"/>
  <c r="BU312" i="1"/>
  <c r="FG312" i="1"/>
  <c r="BP151" i="1"/>
  <c r="BP153" i="1"/>
  <c r="BP155" i="1" s="1"/>
  <c r="BR120" i="1"/>
  <c r="BR199" i="1" s="1"/>
  <c r="BR149" i="1"/>
  <c r="BR171" i="1"/>
  <c r="BR175" i="1" s="1"/>
  <c r="BR177" i="1" s="1"/>
  <c r="BR180" i="1" s="1"/>
  <c r="BR205" i="1" s="1"/>
  <c r="DR151" i="1"/>
  <c r="DR153" i="1" s="1"/>
  <c r="DR155" i="1" s="1"/>
  <c r="FD143" i="1"/>
  <c r="FD155" i="1" s="1"/>
  <c r="FD200" i="1" s="1"/>
  <c r="FD120" i="1"/>
  <c r="FD199" i="1" s="1"/>
  <c r="FD201" i="1" s="1"/>
  <c r="FD203" i="1" s="1"/>
  <c r="FD208" i="1" s="1"/>
  <c r="FD213" i="1" s="1"/>
  <c r="DE233" i="1"/>
  <c r="DE235" i="1" s="1"/>
  <c r="DE215" i="1"/>
  <c r="DE221" i="1"/>
  <c r="DE225" i="1" s="1"/>
  <c r="DE229" i="1" s="1"/>
  <c r="DE234" i="1" s="1"/>
  <c r="DE223" i="1"/>
  <c r="DE224" i="1"/>
  <c r="AQ201" i="1"/>
  <c r="AQ203" i="1" s="1"/>
  <c r="AQ208" i="1" s="1"/>
  <c r="AQ213" i="1" s="1"/>
  <c r="EE147" i="1"/>
  <c r="EE149" i="1" s="1"/>
  <c r="AR151" i="1"/>
  <c r="AR153" i="1"/>
  <c r="AR155" i="1" s="1"/>
  <c r="AW312" i="1"/>
  <c r="H147" i="1"/>
  <c r="H149" i="1" s="1"/>
  <c r="BK145" i="1"/>
  <c r="BK120" i="1"/>
  <c r="BK199" i="1" s="1"/>
  <c r="AU201" i="1"/>
  <c r="AU203" i="1" s="1"/>
  <c r="AU208" i="1" s="1"/>
  <c r="AU213" i="1" s="1"/>
  <c r="BW145" i="1"/>
  <c r="BW120" i="1"/>
  <c r="BW199" i="1" s="1"/>
  <c r="DB235" i="1"/>
  <c r="BL143" i="1"/>
  <c r="BL120" i="1"/>
  <c r="BL199" i="1" s="1"/>
  <c r="Y120" i="1"/>
  <c r="Y199" i="1" s="1"/>
  <c r="Y149" i="1"/>
  <c r="Y171" i="1"/>
  <c r="Y175" i="1" s="1"/>
  <c r="Y177" i="1" s="1"/>
  <c r="Y180" i="1" s="1"/>
  <c r="Y205" i="1" s="1"/>
  <c r="CJ151" i="1"/>
  <c r="CJ153" i="1" s="1"/>
  <c r="CJ155" i="1" s="1"/>
  <c r="AQ312" i="1"/>
  <c r="FE147" i="1"/>
  <c r="FE149" i="1" s="1"/>
  <c r="EZ147" i="1"/>
  <c r="EZ149" i="1" s="1"/>
  <c r="EM120" i="1"/>
  <c r="EM199" i="1" s="1"/>
  <c r="EM149" i="1"/>
  <c r="EM171" i="1"/>
  <c r="EM175" i="1" s="1"/>
  <c r="EM177" i="1" s="1"/>
  <c r="EM180" i="1" s="1"/>
  <c r="EM205" i="1" s="1"/>
  <c r="CV147" i="1"/>
  <c r="CV149" i="1" s="1"/>
  <c r="FU151" i="1"/>
  <c r="FU153" i="1" s="1"/>
  <c r="FU155" i="1" s="1"/>
  <c r="Z151" i="1"/>
  <c r="Z153" i="1" s="1"/>
  <c r="Z155" i="1" s="1"/>
  <c r="CW147" i="1"/>
  <c r="CW149" i="1" s="1"/>
  <c r="BZ147" i="1"/>
  <c r="BZ149" i="1" s="1"/>
  <c r="FX325" i="1"/>
  <c r="FX314" i="1"/>
  <c r="O145" i="1"/>
  <c r="O120" i="1"/>
  <c r="O199" i="1" s="1"/>
  <c r="D147" i="1"/>
  <c r="D149" i="1" s="1"/>
  <c r="AB151" i="1"/>
  <c r="AB153" i="1" s="1"/>
  <c r="AB155" i="1" s="1"/>
  <c r="EL147" i="1"/>
  <c r="EL149" i="1" s="1"/>
  <c r="DU233" i="1"/>
  <c r="DU215" i="1"/>
  <c r="DU224" i="1"/>
  <c r="DU223" i="1"/>
  <c r="DU221" i="1"/>
  <c r="DU225" i="1" s="1"/>
  <c r="DU229" i="1" s="1"/>
  <c r="DU234" i="1" s="1"/>
  <c r="CN151" i="1"/>
  <c r="CN153" i="1"/>
  <c r="CN155" i="1" s="1"/>
  <c r="DA201" i="1"/>
  <c r="DA203" i="1" s="1"/>
  <c r="DA208" i="1" s="1"/>
  <c r="DA213" i="1" s="1"/>
  <c r="BC215" i="1"/>
  <c r="BC233" i="1"/>
  <c r="BC224" i="1"/>
  <c r="BC223" i="1"/>
  <c r="BC221" i="1"/>
  <c r="BC225" i="1" s="1"/>
  <c r="BC229" i="1" s="1"/>
  <c r="BC234" i="1" s="1"/>
  <c r="BY153" i="1"/>
  <c r="BY155" i="1" s="1"/>
  <c r="BY200" i="1" s="1"/>
  <c r="BY151" i="1"/>
  <c r="DW120" i="1"/>
  <c r="DW199" i="1" s="1"/>
  <c r="DW143" i="1"/>
  <c r="EY149" i="1"/>
  <c r="EY120" i="1"/>
  <c r="EY199" i="1" s="1"/>
  <c r="EY171" i="1"/>
  <c r="EY175" i="1" s="1"/>
  <c r="EY177" i="1" s="1"/>
  <c r="EY180" i="1" s="1"/>
  <c r="EY205" i="1" s="1"/>
  <c r="FA151" i="1"/>
  <c r="FA153" i="1" s="1"/>
  <c r="FA155" i="1" s="1"/>
  <c r="EN120" i="1"/>
  <c r="EN199" i="1" s="1"/>
  <c r="EN149" i="1"/>
  <c r="EN171" i="1"/>
  <c r="EN175" i="1" s="1"/>
  <c r="EN177" i="1" s="1"/>
  <c r="EN180" i="1" s="1"/>
  <c r="EN205" i="1" s="1"/>
  <c r="ED120" i="1"/>
  <c r="ED199" i="1" s="1"/>
  <c r="ED145" i="1"/>
  <c r="EC201" i="1"/>
  <c r="EC203" i="1" s="1"/>
  <c r="EC208" i="1" s="1"/>
  <c r="EC213" i="1" s="1"/>
  <c r="AD147" i="1"/>
  <c r="AD149" i="1" s="1"/>
  <c r="BT143" i="1"/>
  <c r="BT155" i="1" s="1"/>
  <c r="BT200" i="1" s="1"/>
  <c r="BT120" i="1"/>
  <c r="BT199" i="1" s="1"/>
  <c r="BT201" i="1" s="1"/>
  <c r="BT203" i="1" s="1"/>
  <c r="BT208" i="1" s="1"/>
  <c r="BT213" i="1" s="1"/>
  <c r="EH151" i="1"/>
  <c r="EH153" i="1"/>
  <c r="EH155" i="1" s="1"/>
  <c r="CY312" i="1"/>
  <c r="CY120" i="1"/>
  <c r="CY199" i="1" s="1"/>
  <c r="CY143" i="1"/>
  <c r="CY155" i="1" s="1"/>
  <c r="CY200" i="1" s="1"/>
  <c r="AE143" i="1"/>
  <c r="AE155" i="1" s="1"/>
  <c r="AE200" i="1" s="1"/>
  <c r="AE120" i="1"/>
  <c r="AE199" i="1" s="1"/>
  <c r="AE201" i="1" s="1"/>
  <c r="AE203" i="1" s="1"/>
  <c r="AE208" i="1" s="1"/>
  <c r="AE213" i="1" s="1"/>
  <c r="CZ149" i="1"/>
  <c r="CZ120" i="1"/>
  <c r="CZ199" i="1" s="1"/>
  <c r="CZ171" i="1"/>
  <c r="CZ175" i="1" s="1"/>
  <c r="CZ177" i="1" s="1"/>
  <c r="CZ180" i="1" s="1"/>
  <c r="CZ205" i="1" s="1"/>
  <c r="BA151" i="1"/>
  <c r="BA153" i="1"/>
  <c r="BA155" i="1" s="1"/>
  <c r="CS201" i="1"/>
  <c r="CS203" i="1" s="1"/>
  <c r="CS208" i="1" s="1"/>
  <c r="CS213" i="1" s="1"/>
  <c r="DQ149" i="1"/>
  <c r="DQ120" i="1"/>
  <c r="DQ199" i="1" s="1"/>
  <c r="DQ171" i="1"/>
  <c r="DQ175" i="1" s="1"/>
  <c r="DQ177" i="1" s="1"/>
  <c r="DQ180" i="1" s="1"/>
  <c r="DQ205" i="1" s="1"/>
  <c r="DK151" i="1"/>
  <c r="DK153" i="1" s="1"/>
  <c r="DK155" i="1" s="1"/>
  <c r="AT151" i="1"/>
  <c r="AT153" i="1"/>
  <c r="AT155" i="1" s="1"/>
  <c r="R147" i="1"/>
  <c r="R149" i="1" s="1"/>
  <c r="FV314" i="1"/>
  <c r="FV325" i="1"/>
  <c r="DO215" i="1"/>
  <c r="DO233" i="1"/>
  <c r="DO223" i="1"/>
  <c r="DO221" i="1"/>
  <c r="DO225" i="1" s="1"/>
  <c r="DO229" i="1" s="1"/>
  <c r="DO234" i="1" s="1"/>
  <c r="DO224" i="1"/>
  <c r="E200" i="1" l="1"/>
  <c r="E201" i="1" s="1"/>
  <c r="E203" i="1" s="1"/>
  <c r="E208" i="1" s="1"/>
  <c r="E213" i="1" s="1"/>
  <c r="E312" i="1"/>
  <c r="DL200" i="1"/>
  <c r="DL201" i="1" s="1"/>
  <c r="DL203" i="1" s="1"/>
  <c r="DL208" i="1" s="1"/>
  <c r="DL213" i="1" s="1"/>
  <c r="DL312" i="1"/>
  <c r="CU200" i="1"/>
  <c r="CU201" i="1" s="1"/>
  <c r="CU203" i="1" s="1"/>
  <c r="CU208" i="1" s="1"/>
  <c r="CU213" i="1" s="1"/>
  <c r="CU312" i="1"/>
  <c r="DS200" i="1"/>
  <c r="DS201" i="1" s="1"/>
  <c r="DS203" i="1" s="1"/>
  <c r="DS208" i="1" s="1"/>
  <c r="DS213" i="1" s="1"/>
  <c r="DS312" i="1"/>
  <c r="BF200" i="1"/>
  <c r="BF201" i="1" s="1"/>
  <c r="BF203" i="1" s="1"/>
  <c r="BF208" i="1" s="1"/>
  <c r="BF213" i="1" s="1"/>
  <c r="BF312" i="1"/>
  <c r="N200" i="1"/>
  <c r="N201" i="1" s="1"/>
  <c r="N203" i="1" s="1"/>
  <c r="N208" i="1" s="1"/>
  <c r="N213" i="1" s="1"/>
  <c r="N312" i="1"/>
  <c r="L200" i="1"/>
  <c r="L201" i="1" s="1"/>
  <c r="L203" i="1" s="1"/>
  <c r="L208" i="1" s="1"/>
  <c r="L213" i="1" s="1"/>
  <c r="L312" i="1"/>
  <c r="EJ200" i="1"/>
  <c r="EJ201" i="1" s="1"/>
  <c r="EJ203" i="1" s="1"/>
  <c r="EJ208" i="1" s="1"/>
  <c r="EJ213" i="1" s="1"/>
  <c r="EJ312" i="1"/>
  <c r="DK200" i="1"/>
  <c r="DK201" i="1" s="1"/>
  <c r="DK203" i="1" s="1"/>
  <c r="DK208" i="1" s="1"/>
  <c r="DK213" i="1" s="1"/>
  <c r="DK312" i="1"/>
  <c r="AB200" i="1"/>
  <c r="AB201" i="1" s="1"/>
  <c r="AB203" i="1" s="1"/>
  <c r="AB208" i="1" s="1"/>
  <c r="AB213" i="1" s="1"/>
  <c r="AB312" i="1"/>
  <c r="Z200" i="1"/>
  <c r="Z201" i="1" s="1"/>
  <c r="Z203" i="1" s="1"/>
  <c r="Z208" i="1" s="1"/>
  <c r="Z213" i="1" s="1"/>
  <c r="Z312" i="1"/>
  <c r="FU200" i="1"/>
  <c r="FU201" i="1" s="1"/>
  <c r="FU203" i="1" s="1"/>
  <c r="FU208" i="1" s="1"/>
  <c r="FU213" i="1" s="1"/>
  <c r="FU312" i="1"/>
  <c r="CJ200" i="1"/>
  <c r="CJ201" i="1" s="1"/>
  <c r="CJ203" i="1" s="1"/>
  <c r="CJ208" i="1" s="1"/>
  <c r="CJ213" i="1" s="1"/>
  <c r="CJ312" i="1"/>
  <c r="EO200" i="1"/>
  <c r="EO201" i="1" s="1"/>
  <c r="EO203" i="1" s="1"/>
  <c r="EO208" i="1" s="1"/>
  <c r="EO213" i="1" s="1"/>
  <c r="EO312" i="1"/>
  <c r="FA200" i="1"/>
  <c r="FA201" i="1" s="1"/>
  <c r="FA203" i="1" s="1"/>
  <c r="FA208" i="1" s="1"/>
  <c r="FA213" i="1" s="1"/>
  <c r="FA312" i="1"/>
  <c r="DR200" i="1"/>
  <c r="DR201" i="1" s="1"/>
  <c r="DR203" i="1" s="1"/>
  <c r="DR208" i="1" s="1"/>
  <c r="DR213" i="1" s="1"/>
  <c r="DR312" i="1"/>
  <c r="AI200" i="1"/>
  <c r="AI201" i="1" s="1"/>
  <c r="AI203" i="1" s="1"/>
  <c r="AI208" i="1" s="1"/>
  <c r="AI213" i="1" s="1"/>
  <c r="AI312" i="1"/>
  <c r="AZ200" i="1"/>
  <c r="AZ201" i="1" s="1"/>
  <c r="AZ203" i="1" s="1"/>
  <c r="AZ208" i="1" s="1"/>
  <c r="AZ213" i="1" s="1"/>
  <c r="AZ312" i="1"/>
  <c r="FW200" i="1"/>
  <c r="FW201" i="1" s="1"/>
  <c r="FW203" i="1" s="1"/>
  <c r="FW208" i="1" s="1"/>
  <c r="FW213" i="1" s="1"/>
  <c r="FW312" i="1"/>
  <c r="EQ200" i="1"/>
  <c r="EQ201" i="1" s="1"/>
  <c r="EQ203" i="1" s="1"/>
  <c r="EQ208" i="1" s="1"/>
  <c r="EQ213" i="1" s="1"/>
  <c r="EQ312" i="1"/>
  <c r="BO200" i="1"/>
  <c r="BO201" i="1" s="1"/>
  <c r="BO203" i="1" s="1"/>
  <c r="BO208" i="1" s="1"/>
  <c r="BO213" i="1" s="1"/>
  <c r="BO312" i="1"/>
  <c r="FO200" i="1"/>
  <c r="FO201" i="1" s="1"/>
  <c r="FO203" i="1" s="1"/>
  <c r="FO208" i="1" s="1"/>
  <c r="FO213" i="1" s="1"/>
  <c r="FO312" i="1"/>
  <c r="ES200" i="1"/>
  <c r="ES201" i="1" s="1"/>
  <c r="ES203" i="1" s="1"/>
  <c r="ES208" i="1" s="1"/>
  <c r="ES213" i="1" s="1"/>
  <c r="ES312" i="1"/>
  <c r="W200" i="1"/>
  <c r="W201" i="1" s="1"/>
  <c r="W203" i="1" s="1"/>
  <c r="W208" i="1" s="1"/>
  <c r="W213" i="1" s="1"/>
  <c r="W312" i="1"/>
  <c r="ET200" i="1"/>
  <c r="ET201" i="1" s="1"/>
  <c r="ET203" i="1" s="1"/>
  <c r="ET208" i="1" s="1"/>
  <c r="ET213" i="1" s="1"/>
  <c r="ET312" i="1"/>
  <c r="FP200" i="1"/>
  <c r="FP201" i="1" s="1"/>
  <c r="FP203" i="1" s="1"/>
  <c r="FP208" i="1" s="1"/>
  <c r="FP213" i="1" s="1"/>
  <c r="FP312" i="1"/>
  <c r="AY200" i="1"/>
  <c r="AY201" i="1" s="1"/>
  <c r="AY203" i="1" s="1"/>
  <c r="AY208" i="1" s="1"/>
  <c r="AY213" i="1" s="1"/>
  <c r="AY312" i="1"/>
  <c r="AO200" i="1"/>
  <c r="AO201" i="1" s="1"/>
  <c r="AO203" i="1" s="1"/>
  <c r="AO208" i="1" s="1"/>
  <c r="AO213" i="1" s="1"/>
  <c r="AO312" i="1"/>
  <c r="EE151" i="1"/>
  <c r="EE153" i="1" s="1"/>
  <c r="EE155" i="1" s="1"/>
  <c r="CT311" i="1"/>
  <c r="CT271" i="1"/>
  <c r="CT320" i="1" s="1"/>
  <c r="CT75" i="1"/>
  <c r="BI200" i="1"/>
  <c r="BI201" i="1" s="1"/>
  <c r="BI203" i="1" s="1"/>
  <c r="BI208" i="1" s="1"/>
  <c r="BI213" i="1" s="1"/>
  <c r="BI312" i="1"/>
  <c r="CM151" i="1"/>
  <c r="CM153" i="1"/>
  <c r="CM155" i="1" s="1"/>
  <c r="CX147" i="1"/>
  <c r="CX149" i="1" s="1"/>
  <c r="DM151" i="1"/>
  <c r="DM153" i="1"/>
  <c r="DM155" i="1" s="1"/>
  <c r="C114" i="1"/>
  <c r="C111" i="1"/>
  <c r="C116" i="1" s="1"/>
  <c r="EG147" i="1"/>
  <c r="EG149" i="1" s="1"/>
  <c r="BX264" i="1"/>
  <c r="BX240" i="1"/>
  <c r="BX246" i="1" s="1"/>
  <c r="BX249" i="1" s="1"/>
  <c r="EA215" i="1"/>
  <c r="EA233" i="1"/>
  <c r="EA223" i="1"/>
  <c r="EA221" i="1"/>
  <c r="EA224" i="1"/>
  <c r="DQ151" i="1"/>
  <c r="DQ153" i="1" s="1"/>
  <c r="DQ155" i="1" s="1"/>
  <c r="DB264" i="1"/>
  <c r="DB240" i="1"/>
  <c r="DB246" i="1" s="1"/>
  <c r="DB249" i="1" s="1"/>
  <c r="AM151" i="1"/>
  <c r="AM153" i="1"/>
  <c r="AM155" i="1" s="1"/>
  <c r="AM200" i="1" s="1"/>
  <c r="AM201" i="1" s="1"/>
  <c r="AM203" i="1" s="1"/>
  <c r="AM208" i="1" s="1"/>
  <c r="AM213" i="1" s="1"/>
  <c r="CH151" i="1"/>
  <c r="CH153" i="1" s="1"/>
  <c r="CH155" i="1" s="1"/>
  <c r="S325" i="1"/>
  <c r="S314" i="1"/>
  <c r="AT200" i="1"/>
  <c r="AT201" i="1" s="1"/>
  <c r="AT203" i="1" s="1"/>
  <c r="AT208" i="1" s="1"/>
  <c r="AT213" i="1" s="1"/>
  <c r="AT312" i="1"/>
  <c r="D151" i="1"/>
  <c r="D153" i="1"/>
  <c r="D155" i="1" s="1"/>
  <c r="Y151" i="1"/>
  <c r="Y153" i="1" s="1"/>
  <c r="Y155" i="1" s="1"/>
  <c r="Y200" i="1" s="1"/>
  <c r="Y201" i="1" s="1"/>
  <c r="Y203" i="1" s="1"/>
  <c r="Y208" i="1" s="1"/>
  <c r="Y213" i="1" s="1"/>
  <c r="U151" i="1"/>
  <c r="U153" i="1"/>
  <c r="U155" i="1" s="1"/>
  <c r="AD151" i="1"/>
  <c r="AD153" i="1"/>
  <c r="AD155" i="1" s="1"/>
  <c r="EY201" i="1"/>
  <c r="EY203" i="1" s="1"/>
  <c r="EY208" i="1" s="1"/>
  <c r="EY213" i="1" s="1"/>
  <c r="CN200" i="1"/>
  <c r="CN201" i="1" s="1"/>
  <c r="CN203" i="1" s="1"/>
  <c r="CN208" i="1" s="1"/>
  <c r="CN213" i="1" s="1"/>
  <c r="CN312" i="1"/>
  <c r="O147" i="1"/>
  <c r="O149" i="1" s="1"/>
  <c r="AQ325" i="1"/>
  <c r="AQ314" i="1"/>
  <c r="AU233" i="1"/>
  <c r="AU215" i="1"/>
  <c r="AU224" i="1"/>
  <c r="AU223" i="1"/>
  <c r="AU221" i="1"/>
  <c r="AR200" i="1"/>
  <c r="AR201" i="1" s="1"/>
  <c r="AR203" i="1" s="1"/>
  <c r="AR208" i="1" s="1"/>
  <c r="AR213" i="1" s="1"/>
  <c r="AR312" i="1"/>
  <c r="FG325" i="1"/>
  <c r="FG314" i="1"/>
  <c r="FM151" i="1"/>
  <c r="FM153" i="1" s="1"/>
  <c r="FM155" i="1" s="1"/>
  <c r="EF151" i="1"/>
  <c r="EF153" i="1" s="1"/>
  <c r="EF155" i="1" s="1"/>
  <c r="DD215" i="1"/>
  <c r="DD233" i="1"/>
  <c r="DD221" i="1"/>
  <c r="DD224" i="1"/>
  <c r="DD223" i="1"/>
  <c r="BJ200" i="1"/>
  <c r="BJ201" i="1" s="1"/>
  <c r="BJ203" i="1" s="1"/>
  <c r="BJ208" i="1" s="1"/>
  <c r="BJ213" i="1" s="1"/>
  <c r="BJ312" i="1"/>
  <c r="CF215" i="1"/>
  <c r="CF233" i="1"/>
  <c r="CF224" i="1"/>
  <c r="CF223" i="1"/>
  <c r="CF221" i="1"/>
  <c r="CF225" i="1" s="1"/>
  <c r="CF229" i="1" s="1"/>
  <c r="CF234" i="1" s="1"/>
  <c r="FI325" i="1"/>
  <c r="FI314" i="1"/>
  <c r="DH200" i="1"/>
  <c r="DH201" i="1" s="1"/>
  <c r="DH203" i="1" s="1"/>
  <c r="DH208" i="1" s="1"/>
  <c r="DH213" i="1" s="1"/>
  <c r="DH312" i="1"/>
  <c r="V151" i="1"/>
  <c r="V153" i="1" s="1"/>
  <c r="V155" i="1" s="1"/>
  <c r="AK151" i="1"/>
  <c r="AK153" i="1" s="1"/>
  <c r="AK155" i="1" s="1"/>
  <c r="FG215" i="1"/>
  <c r="FG233" i="1"/>
  <c r="FG221" i="1"/>
  <c r="FG224" i="1"/>
  <c r="FG223" i="1"/>
  <c r="CI235" i="1"/>
  <c r="BN314" i="1"/>
  <c r="BN325" i="1"/>
  <c r="I151" i="1"/>
  <c r="I153" i="1"/>
  <c r="I155" i="1" s="1"/>
  <c r="BH151" i="1"/>
  <c r="BH153" i="1" s="1"/>
  <c r="BH155" i="1" s="1"/>
  <c r="DT153" i="1"/>
  <c r="DT155" i="1" s="1"/>
  <c r="DT151" i="1"/>
  <c r="DF233" i="1"/>
  <c r="DF215" i="1"/>
  <c r="DF221" i="1"/>
  <c r="DF224" i="1"/>
  <c r="DF223" i="1"/>
  <c r="EU235" i="1"/>
  <c r="CY201" i="1"/>
  <c r="CY203" i="1" s="1"/>
  <c r="CY208" i="1" s="1"/>
  <c r="CY213" i="1" s="1"/>
  <c r="EN151" i="1"/>
  <c r="EN153" i="1" s="1"/>
  <c r="EN155" i="1" s="1"/>
  <c r="EY151" i="1"/>
  <c r="EY153" i="1"/>
  <c r="EY155" i="1" s="1"/>
  <c r="EY200" i="1" s="1"/>
  <c r="EL151" i="1"/>
  <c r="EL153" i="1" s="1"/>
  <c r="EL155" i="1" s="1"/>
  <c r="EM151" i="1"/>
  <c r="EM153" i="1"/>
  <c r="EM155" i="1" s="1"/>
  <c r="AC153" i="1"/>
  <c r="AC155" i="1" s="1"/>
  <c r="AC151" i="1"/>
  <c r="DG151" i="1"/>
  <c r="DG153" i="1"/>
  <c r="DG155" i="1" s="1"/>
  <c r="AF147" i="1"/>
  <c r="AF149" i="1" s="1"/>
  <c r="CT300" i="1"/>
  <c r="CT265" i="1"/>
  <c r="CT278" i="1" s="1"/>
  <c r="CT292" i="1" s="1"/>
  <c r="CT256" i="1"/>
  <c r="CT260" i="1" s="1"/>
  <c r="FR225" i="1"/>
  <c r="FR229" i="1" s="1"/>
  <c r="FR234" i="1" s="1"/>
  <c r="FF264" i="1"/>
  <c r="FF240" i="1"/>
  <c r="FF246" i="1" s="1"/>
  <c r="FF249" i="1" s="1"/>
  <c r="FI233" i="1"/>
  <c r="FI215" i="1"/>
  <c r="FI221" i="1"/>
  <c r="FI225" i="1" s="1"/>
  <c r="FI229" i="1" s="1"/>
  <c r="FI234" i="1" s="1"/>
  <c r="FI223" i="1"/>
  <c r="FI224" i="1"/>
  <c r="EV147" i="1"/>
  <c r="EV149" i="1" s="1"/>
  <c r="BB147" i="1"/>
  <c r="BB149" i="1" s="1"/>
  <c r="AL147" i="1"/>
  <c r="AL149" i="1" s="1"/>
  <c r="FJ153" i="1"/>
  <c r="FJ155" i="1" s="1"/>
  <c r="FJ151" i="1"/>
  <c r="C179" i="1"/>
  <c r="C173" i="1"/>
  <c r="BN215" i="1"/>
  <c r="BN233" i="1"/>
  <c r="BN221" i="1"/>
  <c r="BN224" i="1"/>
  <c r="BN223" i="1"/>
  <c r="DY235" i="1"/>
  <c r="FH235" i="1"/>
  <c r="K147" i="1"/>
  <c r="K149" i="1" s="1"/>
  <c r="EB151" i="1"/>
  <c r="EB153" i="1"/>
  <c r="EB155" i="1" s="1"/>
  <c r="CP151" i="1"/>
  <c r="CP153" i="1" s="1"/>
  <c r="CP155" i="1" s="1"/>
  <c r="EA325" i="1"/>
  <c r="EA314" i="1"/>
  <c r="EC233" i="1"/>
  <c r="EC215" i="1"/>
  <c r="EC223" i="1"/>
  <c r="EC221" i="1"/>
  <c r="EC224" i="1"/>
  <c r="DW147" i="1"/>
  <c r="DW149" i="1" s="1"/>
  <c r="BK147" i="1"/>
  <c r="BK149" i="1" s="1"/>
  <c r="DE264" i="1"/>
  <c r="DE240" i="1"/>
  <c r="DE246" i="1" s="1"/>
  <c r="DE249" i="1" s="1"/>
  <c r="EP264" i="1"/>
  <c r="EP240" i="1"/>
  <c r="EP246" i="1" s="1"/>
  <c r="EP249" i="1" s="1"/>
  <c r="FQ200" i="1"/>
  <c r="FQ201" i="1" s="1"/>
  <c r="FQ203" i="1" s="1"/>
  <c r="FQ208" i="1" s="1"/>
  <c r="FQ213" i="1" s="1"/>
  <c r="FQ312" i="1"/>
  <c r="CK153" i="1"/>
  <c r="CK155" i="1" s="1"/>
  <c r="CK151" i="1"/>
  <c r="AG151" i="1"/>
  <c r="AG153" i="1" s="1"/>
  <c r="AG155" i="1" s="1"/>
  <c r="EK200" i="1"/>
  <c r="EK201" i="1" s="1"/>
  <c r="EK203" i="1" s="1"/>
  <c r="EK208" i="1" s="1"/>
  <c r="EK213" i="1" s="1"/>
  <c r="EK312" i="1"/>
  <c r="BY233" i="1"/>
  <c r="BY215" i="1"/>
  <c r="BY224" i="1"/>
  <c r="BY221" i="1"/>
  <c r="BY223" i="1"/>
  <c r="FS235" i="1"/>
  <c r="AX314" i="1"/>
  <c r="AX325" i="1"/>
  <c r="CZ151" i="1"/>
  <c r="CZ153" i="1" s="1"/>
  <c r="CZ155" i="1" s="1"/>
  <c r="CR151" i="1"/>
  <c r="CR153" i="1" s="1"/>
  <c r="CR155" i="1" s="1"/>
  <c r="AJ200" i="1"/>
  <c r="AJ201" i="1" s="1"/>
  <c r="AJ203" i="1" s="1"/>
  <c r="AJ208" i="1" s="1"/>
  <c r="AJ213" i="1" s="1"/>
  <c r="AJ312" i="1"/>
  <c r="CD225" i="1"/>
  <c r="CD229" i="1" s="1"/>
  <c r="CD234" i="1" s="1"/>
  <c r="CD235" i="1" s="1"/>
  <c r="AN147" i="1"/>
  <c r="AN149" i="1" s="1"/>
  <c r="AH314" i="1"/>
  <c r="AH325" i="1"/>
  <c r="DO235" i="1"/>
  <c r="ED147" i="1"/>
  <c r="ED149" i="1" s="1"/>
  <c r="BZ151" i="1"/>
  <c r="BZ153" i="1" s="1"/>
  <c r="BZ155" i="1" s="1"/>
  <c r="FX225" i="1"/>
  <c r="FX229" i="1" s="1"/>
  <c r="FX234" i="1" s="1"/>
  <c r="AV201" i="1"/>
  <c r="AV203" i="1" s="1"/>
  <c r="AV208" i="1" s="1"/>
  <c r="AV213" i="1" s="1"/>
  <c r="CL151" i="1"/>
  <c r="CL153" i="1" s="1"/>
  <c r="CL155" i="1" s="1"/>
  <c r="BQ151" i="1"/>
  <c r="BQ153" i="1" s="1"/>
  <c r="BQ155" i="1" s="1"/>
  <c r="BU233" i="1"/>
  <c r="BU215" i="1"/>
  <c r="BU224" i="1"/>
  <c r="BU223" i="1"/>
  <c r="BU221" i="1"/>
  <c r="BM151" i="1"/>
  <c r="BM153" i="1"/>
  <c r="BM155" i="1" s="1"/>
  <c r="P147" i="1"/>
  <c r="P149" i="1" s="1"/>
  <c r="EX200" i="1"/>
  <c r="EX201" i="1" s="1"/>
  <c r="EX203" i="1" s="1"/>
  <c r="EX208" i="1" s="1"/>
  <c r="EX213" i="1" s="1"/>
  <c r="EX312" i="1"/>
  <c r="AH215" i="1"/>
  <c r="AH233" i="1"/>
  <c r="AH223" i="1"/>
  <c r="AH221" i="1"/>
  <c r="AH224" i="1"/>
  <c r="CS233" i="1"/>
  <c r="CS215" i="1"/>
  <c r="CS223" i="1"/>
  <c r="CS224" i="1"/>
  <c r="CS221" i="1"/>
  <c r="BT233" i="1"/>
  <c r="BT215" i="1"/>
  <c r="BT221" i="1"/>
  <c r="BT224" i="1"/>
  <c r="BT223" i="1"/>
  <c r="BW147" i="1"/>
  <c r="BW149" i="1" s="1"/>
  <c r="BU325" i="1"/>
  <c r="BU314" i="1"/>
  <c r="EI151" i="1"/>
  <c r="EI153" i="1"/>
  <c r="EI155" i="1" s="1"/>
  <c r="FR235" i="1"/>
  <c r="AU325" i="1"/>
  <c r="AU314" i="1"/>
  <c r="FX235" i="1"/>
  <c r="G151" i="1"/>
  <c r="G153" i="1"/>
  <c r="G155" i="1" s="1"/>
  <c r="BV151" i="1"/>
  <c r="BV153" i="1" s="1"/>
  <c r="BV155" i="1" s="1"/>
  <c r="DP312" i="1"/>
  <c r="DI233" i="1"/>
  <c r="DI215" i="1"/>
  <c r="DI221" i="1"/>
  <c r="DI223" i="1"/>
  <c r="DI224" i="1"/>
  <c r="CW151" i="1"/>
  <c r="CW153" i="1"/>
  <c r="CW155" i="1" s="1"/>
  <c r="FE151" i="1"/>
  <c r="FE153" i="1" s="1"/>
  <c r="FE155" i="1" s="1"/>
  <c r="BP200" i="1"/>
  <c r="BP201" i="1" s="1"/>
  <c r="BP203" i="1" s="1"/>
  <c r="BP208" i="1" s="1"/>
  <c r="BP213" i="1" s="1"/>
  <c r="BP312" i="1"/>
  <c r="CA147" i="1"/>
  <c r="CA149" i="1" s="1"/>
  <c r="AS151" i="1"/>
  <c r="AS153" i="1" s="1"/>
  <c r="AS155" i="1" s="1"/>
  <c r="FK151" i="1"/>
  <c r="FK153" i="1"/>
  <c r="FK155" i="1" s="1"/>
  <c r="BS325" i="1"/>
  <c r="BS314" i="1"/>
  <c r="FC151" i="1"/>
  <c r="FC153" i="1" s="1"/>
  <c r="FC155" i="1" s="1"/>
  <c r="CO151" i="1"/>
  <c r="CO153" i="1"/>
  <c r="CO155" i="1" s="1"/>
  <c r="CB151" i="1"/>
  <c r="CB153" i="1" s="1"/>
  <c r="CB155" i="1" s="1"/>
  <c r="DZ151" i="1"/>
  <c r="DZ153" i="1" s="1"/>
  <c r="DZ155" i="1" s="1"/>
  <c r="FL147" i="1"/>
  <c r="FL149" i="1" s="1"/>
  <c r="EW147" i="1"/>
  <c r="EW149" i="1" s="1"/>
  <c r="FV235" i="1"/>
  <c r="DC312" i="1"/>
  <c r="Q314" i="1"/>
  <c r="Q325" i="1"/>
  <c r="FB200" i="1"/>
  <c r="FB201" i="1" s="1"/>
  <c r="FB203" i="1" s="1"/>
  <c r="FB208" i="1" s="1"/>
  <c r="FB213" i="1" s="1"/>
  <c r="FB312" i="1"/>
  <c r="CG300" i="1"/>
  <c r="CG265" i="1"/>
  <c r="CG278" i="1" s="1"/>
  <c r="CG292" i="1" s="1"/>
  <c r="CG256" i="1"/>
  <c r="CG260" i="1" s="1"/>
  <c r="BD151" i="1"/>
  <c r="BD153" i="1"/>
  <c r="BD155" i="1" s="1"/>
  <c r="CE151" i="1"/>
  <c r="CE153" i="1"/>
  <c r="CE155" i="1" s="1"/>
  <c r="FS225" i="1"/>
  <c r="FS229" i="1" s="1"/>
  <c r="FS234" i="1" s="1"/>
  <c r="DX201" i="1"/>
  <c r="DX203" i="1" s="1"/>
  <c r="DX208" i="1" s="1"/>
  <c r="DX213" i="1" s="1"/>
  <c r="FN215" i="1"/>
  <c r="FN233" i="1"/>
  <c r="FN221" i="1"/>
  <c r="FN223" i="1"/>
  <c r="FN224" i="1"/>
  <c r="AP314" i="1"/>
  <c r="AP325" i="1"/>
  <c r="CY325" i="1"/>
  <c r="CY314" i="1"/>
  <c r="BR151" i="1"/>
  <c r="BR153" i="1" s="1"/>
  <c r="BR155" i="1" s="1"/>
  <c r="FH325" i="1"/>
  <c r="FH314" i="1"/>
  <c r="DV151" i="1"/>
  <c r="DV153" i="1" s="1"/>
  <c r="DV155" i="1" s="1"/>
  <c r="R151" i="1"/>
  <c r="R153" i="1"/>
  <c r="R155" i="1" s="1"/>
  <c r="EH200" i="1"/>
  <c r="EH201" i="1" s="1"/>
  <c r="EH203" i="1" s="1"/>
  <c r="EH208" i="1" s="1"/>
  <c r="EH213" i="1" s="1"/>
  <c r="EH312" i="1"/>
  <c r="FD215" i="1"/>
  <c r="FD233" i="1"/>
  <c r="FD221" i="1"/>
  <c r="FD224" i="1"/>
  <c r="FD223" i="1"/>
  <c r="M200" i="1"/>
  <c r="M201" i="1" s="1"/>
  <c r="M203" i="1" s="1"/>
  <c r="M208" i="1" s="1"/>
  <c r="M213" i="1" s="1"/>
  <c r="M312" i="1"/>
  <c r="DJ314" i="1"/>
  <c r="DJ325" i="1"/>
  <c r="BE151" i="1"/>
  <c r="BE153" i="1"/>
  <c r="BE155" i="1" s="1"/>
  <c r="AX215" i="1"/>
  <c r="AX233" i="1"/>
  <c r="AX224" i="1"/>
  <c r="AX223" i="1"/>
  <c r="AX221" i="1"/>
  <c r="EZ151" i="1"/>
  <c r="EZ153" i="1" s="1"/>
  <c r="EZ155" i="1" s="1"/>
  <c r="AQ215" i="1"/>
  <c r="AQ233" i="1"/>
  <c r="AQ224" i="1"/>
  <c r="AQ221" i="1"/>
  <c r="AQ225" i="1" s="1"/>
  <c r="AQ229" i="1" s="1"/>
  <c r="AQ234" i="1" s="1"/>
  <c r="AQ223" i="1"/>
  <c r="CF325" i="1"/>
  <c r="CF314" i="1"/>
  <c r="CQ151" i="1"/>
  <c r="CQ153" i="1"/>
  <c r="CQ155" i="1" s="1"/>
  <c r="DJ215" i="1"/>
  <c r="DJ233" i="1"/>
  <c r="DJ224" i="1"/>
  <c r="DJ221" i="1"/>
  <c r="DJ223" i="1"/>
  <c r="DP201" i="1"/>
  <c r="DP203" i="1" s="1"/>
  <c r="DP208" i="1" s="1"/>
  <c r="DP213" i="1" s="1"/>
  <c r="J314" i="1"/>
  <c r="J325" i="1"/>
  <c r="S215" i="1"/>
  <c r="S233" i="1"/>
  <c r="S223" i="1"/>
  <c r="S221" i="1"/>
  <c r="S224" i="1"/>
  <c r="DI325" i="1"/>
  <c r="DI314" i="1"/>
  <c r="AE215" i="1"/>
  <c r="AE233" i="1"/>
  <c r="AE221" i="1"/>
  <c r="AE224" i="1"/>
  <c r="AE223" i="1"/>
  <c r="BC235" i="1"/>
  <c r="FD312" i="1"/>
  <c r="FT147" i="1"/>
  <c r="FT149" i="1" s="1"/>
  <c r="AV312" i="1"/>
  <c r="F147" i="1"/>
  <c r="F149" i="1" s="1"/>
  <c r="DC201" i="1"/>
  <c r="DC203" i="1" s="1"/>
  <c r="DC208" i="1" s="1"/>
  <c r="DC213" i="1" s="1"/>
  <c r="C188" i="1"/>
  <c r="C243" i="1"/>
  <c r="J215" i="1"/>
  <c r="J233" i="1"/>
  <c r="J221" i="1"/>
  <c r="J225" i="1" s="1"/>
  <c r="J229" i="1" s="1"/>
  <c r="J234" i="1" s="1"/>
  <c r="J223" i="1"/>
  <c r="J224" i="1"/>
  <c r="FN314" i="1"/>
  <c r="FN325" i="1"/>
  <c r="BA200" i="1"/>
  <c r="BA201" i="1" s="1"/>
  <c r="BA203" i="1" s="1"/>
  <c r="BA208" i="1" s="1"/>
  <c r="BA213" i="1" s="1"/>
  <c r="BA312" i="1"/>
  <c r="DU235" i="1"/>
  <c r="CV151" i="1"/>
  <c r="CV153" i="1" s="1"/>
  <c r="CV155" i="1" s="1"/>
  <c r="H151" i="1"/>
  <c r="H153" i="1"/>
  <c r="H155" i="1" s="1"/>
  <c r="AE312" i="1"/>
  <c r="BT312" i="1"/>
  <c r="DA233" i="1"/>
  <c r="DA215" i="1"/>
  <c r="DA223" i="1"/>
  <c r="DA221" i="1"/>
  <c r="DA224" i="1"/>
  <c r="BL147" i="1"/>
  <c r="BL149" i="1" s="1"/>
  <c r="AW325" i="1"/>
  <c r="AW314" i="1"/>
  <c r="AW235" i="1"/>
  <c r="BS233" i="1"/>
  <c r="BS215" i="1"/>
  <c r="BS224" i="1"/>
  <c r="BS221" i="1"/>
  <c r="BS223" i="1"/>
  <c r="ER225" i="1"/>
  <c r="ER229" i="1" s="1"/>
  <c r="ER234" i="1" s="1"/>
  <c r="ER235" i="1" s="1"/>
  <c r="FS325" i="1"/>
  <c r="FS314" i="1"/>
  <c r="X225" i="1"/>
  <c r="X229" i="1" s="1"/>
  <c r="X234" i="1" s="1"/>
  <c r="X235" i="1" s="1"/>
  <c r="BG151" i="1"/>
  <c r="BG153" i="1" s="1"/>
  <c r="BG155" i="1" s="1"/>
  <c r="T225" i="1"/>
  <c r="T229" i="1" s="1"/>
  <c r="T234" i="1" s="1"/>
  <c r="T235" i="1" s="1"/>
  <c r="CC151" i="1"/>
  <c r="CC153" i="1" s="1"/>
  <c r="CC155" i="1" s="1"/>
  <c r="AA151" i="1"/>
  <c r="AA153" i="1"/>
  <c r="AA155" i="1" s="1"/>
  <c r="C147" i="1"/>
  <c r="Q233" i="1"/>
  <c r="Q215" i="1"/>
  <c r="Q221" i="1"/>
  <c r="Q223" i="1"/>
  <c r="Q224" i="1"/>
  <c r="DY225" i="1"/>
  <c r="DY229" i="1" s="1"/>
  <c r="DY234" i="1" s="1"/>
  <c r="DN151" i="1"/>
  <c r="DN153" i="1" s="1"/>
  <c r="DN155" i="1" s="1"/>
  <c r="CG311" i="1"/>
  <c r="CG267" i="1"/>
  <c r="CG271" i="1"/>
  <c r="CG320" i="1" s="1"/>
  <c r="CG75" i="1"/>
  <c r="DX312" i="1"/>
  <c r="DF314" i="1"/>
  <c r="DF325" i="1"/>
  <c r="EU225" i="1"/>
  <c r="EU229" i="1" s="1"/>
  <c r="EU234" i="1" s="1"/>
  <c r="AP215" i="1"/>
  <c r="AP233" i="1"/>
  <c r="AP223" i="1"/>
  <c r="AP221" i="1"/>
  <c r="AP224" i="1"/>
  <c r="V200" i="1" l="1"/>
  <c r="V201" i="1" s="1"/>
  <c r="V203" i="1" s="1"/>
  <c r="V208" i="1" s="1"/>
  <c r="V213" i="1" s="1"/>
  <c r="V312" i="1"/>
  <c r="CL200" i="1"/>
  <c r="CL201" i="1" s="1"/>
  <c r="CL203" i="1" s="1"/>
  <c r="CL208" i="1" s="1"/>
  <c r="CL213" i="1" s="1"/>
  <c r="CL312" i="1"/>
  <c r="EF200" i="1"/>
  <c r="EF201" i="1" s="1"/>
  <c r="EF203" i="1" s="1"/>
  <c r="EF208" i="1" s="1"/>
  <c r="EF213" i="1" s="1"/>
  <c r="EF312" i="1"/>
  <c r="T264" i="1"/>
  <c r="T240" i="1"/>
  <c r="T246" i="1" s="1"/>
  <c r="T249" i="1" s="1"/>
  <c r="CV200" i="1"/>
  <c r="CV201" i="1" s="1"/>
  <c r="CV203" i="1" s="1"/>
  <c r="CV208" i="1" s="1"/>
  <c r="CV213" i="1" s="1"/>
  <c r="CV312" i="1"/>
  <c r="EZ200" i="1"/>
  <c r="EZ201" i="1" s="1"/>
  <c r="EZ203" i="1" s="1"/>
  <c r="EZ208" i="1" s="1"/>
  <c r="EZ213" i="1" s="1"/>
  <c r="EZ312" i="1"/>
  <c r="BR200" i="1"/>
  <c r="BR201" i="1" s="1"/>
  <c r="BR203" i="1" s="1"/>
  <c r="BR208" i="1" s="1"/>
  <c r="BR213" i="1" s="1"/>
  <c r="BR312" i="1"/>
  <c r="FE200" i="1"/>
  <c r="FE201" i="1" s="1"/>
  <c r="FE203" i="1" s="1"/>
  <c r="FE208" i="1" s="1"/>
  <c r="FE213" i="1" s="1"/>
  <c r="FE312" i="1"/>
  <c r="CD264" i="1"/>
  <c r="CD240" i="1"/>
  <c r="CD246" i="1" s="1"/>
  <c r="CD249" i="1" s="1"/>
  <c r="EN200" i="1"/>
  <c r="EN201" i="1" s="1"/>
  <c r="EN203" i="1" s="1"/>
  <c r="EN208" i="1" s="1"/>
  <c r="EN213" i="1" s="1"/>
  <c r="EN312" i="1"/>
  <c r="FM200" i="1"/>
  <c r="FM201" i="1" s="1"/>
  <c r="FM203" i="1" s="1"/>
  <c r="FM208" i="1" s="1"/>
  <c r="FM213" i="1" s="1"/>
  <c r="FM312" i="1"/>
  <c r="DQ200" i="1"/>
  <c r="DQ201" i="1" s="1"/>
  <c r="DQ203" i="1" s="1"/>
  <c r="DQ208" i="1" s="1"/>
  <c r="DQ213" i="1" s="1"/>
  <c r="DQ312" i="1"/>
  <c r="BG200" i="1"/>
  <c r="BG201" i="1" s="1"/>
  <c r="BG203" i="1" s="1"/>
  <c r="BG208" i="1" s="1"/>
  <c r="BG213" i="1" s="1"/>
  <c r="BG312" i="1"/>
  <c r="BV200" i="1"/>
  <c r="BV201" i="1" s="1"/>
  <c r="BV203" i="1" s="1"/>
  <c r="BV208" i="1" s="1"/>
  <c r="BV213" i="1" s="1"/>
  <c r="BV312" i="1"/>
  <c r="CP200" i="1"/>
  <c r="CP201" i="1" s="1"/>
  <c r="CP203" i="1" s="1"/>
  <c r="CP208" i="1" s="1"/>
  <c r="CP213" i="1" s="1"/>
  <c r="CP312" i="1"/>
  <c r="X264" i="1"/>
  <c r="X240" i="1"/>
  <c r="X246" i="1" s="1"/>
  <c r="X249" i="1" s="1"/>
  <c r="BZ200" i="1"/>
  <c r="BZ201" i="1" s="1"/>
  <c r="BZ203" i="1" s="1"/>
  <c r="BZ208" i="1" s="1"/>
  <c r="BZ213" i="1" s="1"/>
  <c r="BZ312" i="1"/>
  <c r="BH200" i="1"/>
  <c r="BH201" i="1" s="1"/>
  <c r="BH203" i="1" s="1"/>
  <c r="BH208" i="1" s="1"/>
  <c r="BH213" i="1" s="1"/>
  <c r="BH312" i="1"/>
  <c r="DZ200" i="1"/>
  <c r="DZ201" i="1" s="1"/>
  <c r="DZ203" i="1" s="1"/>
  <c r="DZ208" i="1" s="1"/>
  <c r="DZ213" i="1" s="1"/>
  <c r="DZ312" i="1"/>
  <c r="CR200" i="1"/>
  <c r="CR201" i="1" s="1"/>
  <c r="CR203" i="1" s="1"/>
  <c r="CR208" i="1" s="1"/>
  <c r="CR213" i="1" s="1"/>
  <c r="CR312" i="1"/>
  <c r="CH200" i="1"/>
  <c r="CH201" i="1" s="1"/>
  <c r="CH203" i="1" s="1"/>
  <c r="CH208" i="1" s="1"/>
  <c r="CH213" i="1" s="1"/>
  <c r="CH312" i="1"/>
  <c r="CC200" i="1"/>
  <c r="CC201" i="1" s="1"/>
  <c r="CC203" i="1" s="1"/>
  <c r="CC208" i="1" s="1"/>
  <c r="CC213" i="1" s="1"/>
  <c r="CC312" i="1"/>
  <c r="AG200" i="1"/>
  <c r="AG201" i="1" s="1"/>
  <c r="AG203" i="1" s="1"/>
  <c r="AG208" i="1" s="1"/>
  <c r="AG213" i="1" s="1"/>
  <c r="AG312" i="1"/>
  <c r="CB200" i="1"/>
  <c r="CB201" i="1" s="1"/>
  <c r="CB203" i="1" s="1"/>
  <c r="CB208" i="1" s="1"/>
  <c r="CB213" i="1" s="1"/>
  <c r="CB312" i="1"/>
  <c r="AS200" i="1"/>
  <c r="AS201" i="1" s="1"/>
  <c r="AS203" i="1" s="1"/>
  <c r="AS208" i="1" s="1"/>
  <c r="AS213" i="1" s="1"/>
  <c r="AS312" i="1"/>
  <c r="CZ200" i="1"/>
  <c r="CZ201" i="1" s="1"/>
  <c r="CZ203" i="1" s="1"/>
  <c r="CZ208" i="1" s="1"/>
  <c r="CZ213" i="1" s="1"/>
  <c r="CZ312" i="1"/>
  <c r="Y233" i="1"/>
  <c r="Y215" i="1"/>
  <c r="Y224" i="1"/>
  <c r="Y223" i="1"/>
  <c r="Y221" i="1"/>
  <c r="AM233" i="1"/>
  <c r="AM215" i="1"/>
  <c r="AM221" i="1"/>
  <c r="AM223" i="1"/>
  <c r="AM224" i="1"/>
  <c r="BQ200" i="1"/>
  <c r="BQ201" i="1" s="1"/>
  <c r="BQ203" i="1" s="1"/>
  <c r="BQ208" i="1" s="1"/>
  <c r="BQ213" i="1" s="1"/>
  <c r="BQ312" i="1"/>
  <c r="FC200" i="1"/>
  <c r="FC201" i="1" s="1"/>
  <c r="FC203" i="1" s="1"/>
  <c r="FC208" i="1" s="1"/>
  <c r="FC213" i="1" s="1"/>
  <c r="FC312" i="1"/>
  <c r="DN200" i="1"/>
  <c r="DN201" i="1" s="1"/>
  <c r="DN203" i="1" s="1"/>
  <c r="DN208" i="1" s="1"/>
  <c r="DN213" i="1" s="1"/>
  <c r="DN312" i="1"/>
  <c r="ER264" i="1"/>
  <c r="ER240" i="1"/>
  <c r="ER246" i="1" s="1"/>
  <c r="ER249" i="1" s="1"/>
  <c r="DV200" i="1"/>
  <c r="DV201" i="1" s="1"/>
  <c r="DV203" i="1" s="1"/>
  <c r="DV208" i="1" s="1"/>
  <c r="DV213" i="1" s="1"/>
  <c r="DV312" i="1"/>
  <c r="EL200" i="1"/>
  <c r="EL201" i="1" s="1"/>
  <c r="EL203" i="1" s="1"/>
  <c r="EL208" i="1" s="1"/>
  <c r="EL213" i="1" s="1"/>
  <c r="EL312" i="1"/>
  <c r="AK200" i="1"/>
  <c r="AK201" i="1" s="1"/>
  <c r="AK203" i="1" s="1"/>
  <c r="AK208" i="1" s="1"/>
  <c r="AK213" i="1" s="1"/>
  <c r="AK312" i="1"/>
  <c r="EE200" i="1"/>
  <c r="EE201" i="1" s="1"/>
  <c r="EE203" i="1" s="1"/>
  <c r="EE208" i="1" s="1"/>
  <c r="EE213" i="1" s="1"/>
  <c r="EE312" i="1"/>
  <c r="CE200" i="1"/>
  <c r="CE201" i="1" s="1"/>
  <c r="CE203" i="1" s="1"/>
  <c r="CE208" i="1" s="1"/>
  <c r="CE213" i="1" s="1"/>
  <c r="CE312" i="1"/>
  <c r="CW200" i="1"/>
  <c r="CW201" i="1" s="1"/>
  <c r="CW203" i="1" s="1"/>
  <c r="CW208" i="1" s="1"/>
  <c r="CW213" i="1" s="1"/>
  <c r="CW312" i="1"/>
  <c r="EX233" i="1"/>
  <c r="EX215" i="1"/>
  <c r="EX224" i="1"/>
  <c r="EX221" i="1"/>
  <c r="EX225" i="1" s="1"/>
  <c r="EX229" i="1" s="1"/>
  <c r="EX234" i="1" s="1"/>
  <c r="EX223" i="1"/>
  <c r="FQ233" i="1"/>
  <c r="FQ215" i="1"/>
  <c r="FQ221" i="1"/>
  <c r="FQ223" i="1"/>
  <c r="FQ224" i="1"/>
  <c r="DT200" i="1"/>
  <c r="DT201" i="1" s="1"/>
  <c r="DT203" i="1" s="1"/>
  <c r="DT208" i="1" s="1"/>
  <c r="DT213" i="1" s="1"/>
  <c r="DT312" i="1"/>
  <c r="CN215" i="1"/>
  <c r="CN233" i="1"/>
  <c r="CN221" i="1"/>
  <c r="CN224" i="1"/>
  <c r="CN223" i="1"/>
  <c r="AO233" i="1"/>
  <c r="AO215" i="1"/>
  <c r="AO223" i="1"/>
  <c r="AO224" i="1"/>
  <c r="AO221" i="1"/>
  <c r="DR233" i="1"/>
  <c r="DR215" i="1"/>
  <c r="DR224" i="1"/>
  <c r="DR221" i="1"/>
  <c r="DR223" i="1"/>
  <c r="EJ215" i="1"/>
  <c r="EJ233" i="1"/>
  <c r="EJ223" i="1"/>
  <c r="EJ221" i="1"/>
  <c r="EJ224" i="1"/>
  <c r="J235" i="1"/>
  <c r="CQ200" i="1"/>
  <c r="CQ201" i="1" s="1"/>
  <c r="CQ203" i="1" s="1"/>
  <c r="CQ208" i="1" s="1"/>
  <c r="CQ213" i="1" s="1"/>
  <c r="CQ312" i="1"/>
  <c r="CI264" i="1"/>
  <c r="CI240" i="1"/>
  <c r="CI246" i="1" s="1"/>
  <c r="CI249" i="1" s="1"/>
  <c r="ES325" i="1"/>
  <c r="ES314" i="1"/>
  <c r="Z314" i="1"/>
  <c r="Z325" i="1"/>
  <c r="BA233" i="1"/>
  <c r="BA215" i="1"/>
  <c r="BA224" i="1"/>
  <c r="BA223" i="1"/>
  <c r="BA221" i="1"/>
  <c r="EH215" i="1"/>
  <c r="EH233" i="1"/>
  <c r="EH223" i="1"/>
  <c r="EH224" i="1"/>
  <c r="EH221" i="1"/>
  <c r="EP311" i="1"/>
  <c r="EP271" i="1"/>
  <c r="EP320" i="1" s="1"/>
  <c r="EP267" i="1"/>
  <c r="EP75" i="1"/>
  <c r="BI325" i="1"/>
  <c r="BI314" i="1"/>
  <c r="ES233" i="1"/>
  <c r="ES215" i="1"/>
  <c r="ES224" i="1"/>
  <c r="ES221" i="1"/>
  <c r="ES223" i="1"/>
  <c r="Z233" i="1"/>
  <c r="Z235" i="1" s="1"/>
  <c r="Z215" i="1"/>
  <c r="Z223" i="1"/>
  <c r="Z221" i="1"/>
  <c r="Z225" i="1" s="1"/>
  <c r="Z229" i="1" s="1"/>
  <c r="Z234" i="1" s="1"/>
  <c r="Z224" i="1"/>
  <c r="M233" i="1"/>
  <c r="M215" i="1"/>
  <c r="M224" i="1"/>
  <c r="M223" i="1"/>
  <c r="M221" i="1"/>
  <c r="M225" i="1" s="1"/>
  <c r="M229" i="1" s="1"/>
  <c r="M234" i="1" s="1"/>
  <c r="DC325" i="1"/>
  <c r="DC314" i="1"/>
  <c r="BP325" i="1"/>
  <c r="BP314" i="1"/>
  <c r="AH225" i="1"/>
  <c r="AH229" i="1" s="1"/>
  <c r="AH234" i="1" s="1"/>
  <c r="DE300" i="1"/>
  <c r="DE265" i="1"/>
  <c r="DE278" i="1" s="1"/>
  <c r="DE292" i="1" s="1"/>
  <c r="DE256" i="1"/>
  <c r="DE260" i="1" s="1"/>
  <c r="BB151" i="1"/>
  <c r="BB153" i="1" s="1"/>
  <c r="BB155" i="1" s="1"/>
  <c r="I200" i="1"/>
  <c r="I201" i="1" s="1"/>
  <c r="I203" i="1" s="1"/>
  <c r="I208" i="1" s="1"/>
  <c r="I213" i="1" s="1"/>
  <c r="I312" i="1"/>
  <c r="AT233" i="1"/>
  <c r="AT215" i="1"/>
  <c r="AT223" i="1"/>
  <c r="AT224" i="1"/>
  <c r="AT221" i="1"/>
  <c r="FO325" i="1"/>
  <c r="FO314" i="1"/>
  <c r="AZ325" i="1"/>
  <c r="AZ314" i="1"/>
  <c r="EO325" i="1"/>
  <c r="EO314" i="1"/>
  <c r="DL325" i="1"/>
  <c r="DL314" i="1"/>
  <c r="AE225" i="1"/>
  <c r="AE229" i="1" s="1"/>
  <c r="AE234" i="1" s="1"/>
  <c r="CG269" i="1"/>
  <c r="CG301" i="1"/>
  <c r="FV264" i="1"/>
  <c r="FV240" i="1"/>
  <c r="FV246" i="1" s="1"/>
  <c r="FV249" i="1" s="1"/>
  <c r="BP215" i="1"/>
  <c r="BP233" i="1"/>
  <c r="BP221" i="1"/>
  <c r="BP225" i="1" s="1"/>
  <c r="BP229" i="1" s="1"/>
  <c r="BP234" i="1" s="1"/>
  <c r="BP223" i="1"/>
  <c r="BP224" i="1"/>
  <c r="AJ215" i="1"/>
  <c r="AJ233" i="1"/>
  <c r="AJ223" i="1"/>
  <c r="AJ221" i="1"/>
  <c r="AJ225" i="1" s="1"/>
  <c r="AJ229" i="1" s="1"/>
  <c r="AJ234" i="1" s="1"/>
  <c r="AJ224" i="1"/>
  <c r="DE311" i="1"/>
  <c r="DE271" i="1"/>
  <c r="DE320" i="1" s="1"/>
  <c r="DE75" i="1"/>
  <c r="BN225" i="1"/>
  <c r="BN229" i="1" s="1"/>
  <c r="BN234" i="1" s="1"/>
  <c r="BN235" i="1" s="1"/>
  <c r="CF235" i="1"/>
  <c r="U200" i="1"/>
  <c r="U201" i="1" s="1"/>
  <c r="U203" i="1" s="1"/>
  <c r="U208" i="1" s="1"/>
  <c r="U213" i="1" s="1"/>
  <c r="U312" i="1"/>
  <c r="FP215" i="1"/>
  <c r="FP233" i="1"/>
  <c r="FP223" i="1"/>
  <c r="FP224" i="1"/>
  <c r="FP221" i="1"/>
  <c r="FP225" i="1" s="1"/>
  <c r="FP229" i="1" s="1"/>
  <c r="FP234" i="1" s="1"/>
  <c r="EO233" i="1"/>
  <c r="EO215" i="1"/>
  <c r="EO223" i="1"/>
  <c r="EO224" i="1"/>
  <c r="EO221" i="1"/>
  <c r="EO225" i="1" s="1"/>
  <c r="EO229" i="1" s="1"/>
  <c r="EO234" i="1" s="1"/>
  <c r="N233" i="1"/>
  <c r="N215" i="1"/>
  <c r="N223" i="1"/>
  <c r="N224" i="1"/>
  <c r="N221" i="1"/>
  <c r="DC215" i="1"/>
  <c r="DC233" i="1"/>
  <c r="DC223" i="1"/>
  <c r="DC221" i="1"/>
  <c r="DC224" i="1"/>
  <c r="AP225" i="1"/>
  <c r="AP229" i="1" s="1"/>
  <c r="AP234" i="1" s="1"/>
  <c r="AP235" i="1" s="1"/>
  <c r="FD225" i="1"/>
  <c r="FD229" i="1" s="1"/>
  <c r="FD234" i="1" s="1"/>
  <c r="DX233" i="1"/>
  <c r="DX215" i="1"/>
  <c r="DX224" i="1"/>
  <c r="DX223" i="1"/>
  <c r="DX221" i="1"/>
  <c r="DX225" i="1" s="1"/>
  <c r="DX229" i="1" s="1"/>
  <c r="DX234" i="1" s="1"/>
  <c r="CO200" i="1"/>
  <c r="CO201" i="1" s="1"/>
  <c r="CO203" i="1" s="1"/>
  <c r="CO208" i="1" s="1"/>
  <c r="CO213" i="1" s="1"/>
  <c r="CO312" i="1"/>
  <c r="FX240" i="1"/>
  <c r="FX246" i="1" s="1"/>
  <c r="FX249" i="1" s="1"/>
  <c r="FX264" i="1"/>
  <c r="CK200" i="1"/>
  <c r="CK201" i="1" s="1"/>
  <c r="CK203" i="1" s="1"/>
  <c r="CK208" i="1" s="1"/>
  <c r="CK213" i="1" s="1"/>
  <c r="CK312" i="1"/>
  <c r="K151" i="1"/>
  <c r="K153" i="1"/>
  <c r="K155" i="1" s="1"/>
  <c r="CT269" i="1"/>
  <c r="CT301" i="1"/>
  <c r="CT308" i="1" s="1"/>
  <c r="DH233" i="1"/>
  <c r="DH215" i="1"/>
  <c r="DH221" i="1"/>
  <c r="DH223" i="1"/>
  <c r="DH224" i="1"/>
  <c r="AW264" i="1"/>
  <c r="AW240" i="1"/>
  <c r="AW246" i="1" s="1"/>
  <c r="AW249" i="1" s="1"/>
  <c r="DJ235" i="1"/>
  <c r="AX225" i="1"/>
  <c r="AX229" i="1" s="1"/>
  <c r="AX234" i="1" s="1"/>
  <c r="FD235" i="1"/>
  <c r="FB314" i="1"/>
  <c r="FB325" i="1"/>
  <c r="BW151" i="1"/>
  <c r="BW153" i="1"/>
  <c r="BW155" i="1" s="1"/>
  <c r="EX314" i="1"/>
  <c r="EX325" i="1"/>
  <c r="FQ325" i="1"/>
  <c r="FQ314" i="1"/>
  <c r="AL151" i="1"/>
  <c r="AL153" i="1"/>
  <c r="AL155" i="1" s="1"/>
  <c r="BJ233" i="1"/>
  <c r="BJ215" i="1"/>
  <c r="BJ223" i="1"/>
  <c r="BJ221" i="1"/>
  <c r="BJ224" i="1"/>
  <c r="CN325" i="1"/>
  <c r="CN314" i="1"/>
  <c r="EG151" i="1"/>
  <c r="EG153" i="1"/>
  <c r="EG155" i="1" s="1"/>
  <c r="CT267" i="1"/>
  <c r="AO314" i="1"/>
  <c r="AO325" i="1"/>
  <c r="W325" i="1"/>
  <c r="W314" i="1"/>
  <c r="EQ325" i="1"/>
  <c r="EQ314" i="1"/>
  <c r="DR314" i="1"/>
  <c r="DR325" i="1"/>
  <c r="FU325" i="1"/>
  <c r="FU314" i="1"/>
  <c r="EJ325" i="1"/>
  <c r="EJ314" i="1"/>
  <c r="DS325" i="1"/>
  <c r="DS314" i="1"/>
  <c r="F153" i="1"/>
  <c r="F155" i="1" s="1"/>
  <c r="F151" i="1"/>
  <c r="BC264" i="1"/>
  <c r="BC240" i="1"/>
  <c r="BC246" i="1" s="1"/>
  <c r="BC249" i="1" s="1"/>
  <c r="FL151" i="1"/>
  <c r="FL153" i="1" s="1"/>
  <c r="FL155" i="1" s="1"/>
  <c r="DP325" i="1"/>
  <c r="DP314" i="1"/>
  <c r="DW153" i="1"/>
  <c r="DW155" i="1" s="1"/>
  <c r="DW151" i="1"/>
  <c r="FH264" i="1"/>
  <c r="FH240" i="1"/>
  <c r="FH246" i="1" s="1"/>
  <c r="FH249" i="1" s="1"/>
  <c r="EM200" i="1"/>
  <c r="EM201" i="1" s="1"/>
  <c r="EM203" i="1" s="1"/>
  <c r="EM208" i="1" s="1"/>
  <c r="EM213" i="1" s="1"/>
  <c r="EM312" i="1"/>
  <c r="CM200" i="1"/>
  <c r="CM201" i="1" s="1"/>
  <c r="CM203" i="1" s="1"/>
  <c r="CM208" i="1" s="1"/>
  <c r="CM213" i="1" s="1"/>
  <c r="CM312" i="1"/>
  <c r="EQ215" i="1"/>
  <c r="EQ233" i="1"/>
  <c r="EQ223" i="1"/>
  <c r="EQ224" i="1"/>
  <c r="EQ221" i="1"/>
  <c r="DS233" i="1"/>
  <c r="DS215" i="1"/>
  <c r="DS221" i="1"/>
  <c r="DS223" i="1"/>
  <c r="DS224" i="1"/>
  <c r="BT325" i="1"/>
  <c r="BT314" i="1"/>
  <c r="DP233" i="1"/>
  <c r="DP215" i="1"/>
  <c r="DP221" i="1"/>
  <c r="DP223" i="1"/>
  <c r="DP224" i="1"/>
  <c r="EH314" i="1"/>
  <c r="EH325" i="1"/>
  <c r="P151" i="1"/>
  <c r="P153" i="1" s="1"/>
  <c r="P155" i="1" s="1"/>
  <c r="EK325" i="1"/>
  <c r="EK314" i="1"/>
  <c r="C120" i="1"/>
  <c r="C149" i="1"/>
  <c r="AY325" i="1"/>
  <c r="AY314" i="1"/>
  <c r="FW325" i="1"/>
  <c r="FW314" i="1"/>
  <c r="FA325" i="1"/>
  <c r="FA314" i="1"/>
  <c r="CU325" i="1"/>
  <c r="CU314" i="1"/>
  <c r="Q225" i="1"/>
  <c r="Q229" i="1" s="1"/>
  <c r="Q234" i="1" s="1"/>
  <c r="BS225" i="1"/>
  <c r="BS229" i="1" s="1"/>
  <c r="BS234" i="1" s="1"/>
  <c r="AE325" i="1"/>
  <c r="AE314" i="1"/>
  <c r="S225" i="1"/>
  <c r="S229" i="1" s="1"/>
  <c r="S234" i="1" s="1"/>
  <c r="S235" i="1" s="1"/>
  <c r="AQ235" i="1"/>
  <c r="M325" i="1"/>
  <c r="M314" i="1"/>
  <c r="BD200" i="1"/>
  <c r="BD201" i="1" s="1"/>
  <c r="BD203" i="1" s="1"/>
  <c r="BD208" i="1" s="1"/>
  <c r="BD213" i="1" s="1"/>
  <c r="BD312" i="1"/>
  <c r="EI200" i="1"/>
  <c r="EI201" i="1" s="1"/>
  <c r="EI203" i="1" s="1"/>
  <c r="EI208" i="1" s="1"/>
  <c r="EI213" i="1" s="1"/>
  <c r="EI312" i="1"/>
  <c r="EK233" i="1"/>
  <c r="EK235" i="1" s="1"/>
  <c r="EK215" i="1"/>
  <c r="EK224" i="1"/>
  <c r="EK221" i="1"/>
  <c r="EK225" i="1" s="1"/>
  <c r="EK229" i="1" s="1"/>
  <c r="EK234" i="1" s="1"/>
  <c r="EK223" i="1"/>
  <c r="FI235" i="1"/>
  <c r="AD200" i="1"/>
  <c r="AD201" i="1" s="1"/>
  <c r="AD203" i="1" s="1"/>
  <c r="AD208" i="1" s="1"/>
  <c r="AD213" i="1" s="1"/>
  <c r="AD312" i="1"/>
  <c r="FW215" i="1"/>
  <c r="FW233" i="1"/>
  <c r="FW223" i="1"/>
  <c r="FW224" i="1"/>
  <c r="FW221" i="1"/>
  <c r="CU215" i="1"/>
  <c r="CU233" i="1"/>
  <c r="CU221" i="1"/>
  <c r="CU223" i="1"/>
  <c r="CU224" i="1"/>
  <c r="H200" i="1"/>
  <c r="H201" i="1" s="1"/>
  <c r="H203" i="1" s="1"/>
  <c r="H208" i="1" s="1"/>
  <c r="H213" i="1" s="1"/>
  <c r="H312" i="1"/>
  <c r="R200" i="1"/>
  <c r="R201" i="1" s="1"/>
  <c r="R203" i="1" s="1"/>
  <c r="R208" i="1" s="1"/>
  <c r="R213" i="1" s="1"/>
  <c r="R312" i="1"/>
  <c r="BM200" i="1"/>
  <c r="BM201" i="1" s="1"/>
  <c r="BM203" i="1" s="1"/>
  <c r="BM208" i="1" s="1"/>
  <c r="BM213" i="1" s="1"/>
  <c r="BM312" i="1"/>
  <c r="AJ325" i="1"/>
  <c r="AJ314" i="1"/>
  <c r="FS264" i="1"/>
  <c r="FS240" i="1"/>
  <c r="FS246" i="1" s="1"/>
  <c r="FS249" i="1" s="1"/>
  <c r="FF300" i="1"/>
  <c r="FF265" i="1"/>
  <c r="FF278" i="1" s="1"/>
  <c r="FF292" i="1" s="1"/>
  <c r="FF256" i="1"/>
  <c r="FF260" i="1" s="1"/>
  <c r="DM200" i="1"/>
  <c r="DM201" i="1" s="1"/>
  <c r="DM203" i="1" s="1"/>
  <c r="DM208" i="1" s="1"/>
  <c r="DM213" i="1" s="1"/>
  <c r="DM312" i="1"/>
  <c r="FP325" i="1"/>
  <c r="FP314" i="1"/>
  <c r="N314" i="1"/>
  <c r="N325" i="1"/>
  <c r="C212" i="1"/>
  <c r="FZ212" i="1" s="1"/>
  <c r="FZ188" i="1"/>
  <c r="FK200" i="1"/>
  <c r="FK201" i="1" s="1"/>
  <c r="FK203" i="1" s="1"/>
  <c r="FK208" i="1" s="1"/>
  <c r="FK213" i="1" s="1"/>
  <c r="FK312" i="1"/>
  <c r="G200" i="1"/>
  <c r="G201" i="1" s="1"/>
  <c r="G203" i="1" s="1"/>
  <c r="G208" i="1" s="1"/>
  <c r="G213" i="1" s="1"/>
  <c r="G312" i="1"/>
  <c r="BT235" i="1"/>
  <c r="EB200" i="1"/>
  <c r="EB201" i="1" s="1"/>
  <c r="EB203" i="1" s="1"/>
  <c r="EB208" i="1" s="1"/>
  <c r="EB213" i="1" s="1"/>
  <c r="EB312" i="1"/>
  <c r="FG225" i="1"/>
  <c r="FG229" i="1" s="1"/>
  <c r="FG234" i="1" s="1"/>
  <c r="DB300" i="1"/>
  <c r="DB265" i="1"/>
  <c r="DB278" i="1" s="1"/>
  <c r="DB292" i="1" s="1"/>
  <c r="DB256" i="1"/>
  <c r="DB260" i="1" s="1"/>
  <c r="FO215" i="1"/>
  <c r="FO233" i="1"/>
  <c r="FO221" i="1"/>
  <c r="FO223" i="1"/>
  <c r="FO224" i="1"/>
  <c r="AB215" i="1"/>
  <c r="AB233" i="1"/>
  <c r="AB224" i="1"/>
  <c r="AB223" i="1"/>
  <c r="AB221" i="1"/>
  <c r="AB225" i="1" s="1"/>
  <c r="AB229" i="1" s="1"/>
  <c r="AB234" i="1" s="1"/>
  <c r="DA225" i="1"/>
  <c r="DA229" i="1" s="1"/>
  <c r="DA234" i="1" s="1"/>
  <c r="DA235" i="1" s="1"/>
  <c r="AE235" i="1"/>
  <c r="DJ225" i="1"/>
  <c r="DJ229" i="1" s="1"/>
  <c r="DJ234" i="1" s="1"/>
  <c r="BE200" i="1"/>
  <c r="BE201" i="1" s="1"/>
  <c r="BE203" i="1" s="1"/>
  <c r="BE208" i="1" s="1"/>
  <c r="BE213" i="1" s="1"/>
  <c r="BE312" i="1"/>
  <c r="EW151" i="1"/>
  <c r="EW153" i="1" s="1"/>
  <c r="EW155" i="1" s="1"/>
  <c r="CS225" i="1"/>
  <c r="CS229" i="1" s="1"/>
  <c r="CS234" i="1" s="1"/>
  <c r="CS235" i="1" s="1"/>
  <c r="AH235" i="1"/>
  <c r="BU225" i="1"/>
  <c r="BU229" i="1" s="1"/>
  <c r="BU234" i="1" s="1"/>
  <c r="BU235" i="1" s="1"/>
  <c r="DO264" i="1"/>
  <c r="DO240" i="1"/>
  <c r="DO246" i="1" s="1"/>
  <c r="DO249" i="1" s="1"/>
  <c r="BY225" i="1"/>
  <c r="BY229" i="1" s="1"/>
  <c r="BY234" i="1" s="1"/>
  <c r="FG235" i="1"/>
  <c r="DH325" i="1"/>
  <c r="DH314" i="1"/>
  <c r="AR215" i="1"/>
  <c r="AR233" i="1"/>
  <c r="AR223" i="1"/>
  <c r="AR221" i="1"/>
  <c r="AR224" i="1"/>
  <c r="DB311" i="1"/>
  <c r="DB271" i="1"/>
  <c r="DB320" i="1" s="1"/>
  <c r="DB267" i="1"/>
  <c r="DB75" i="1"/>
  <c r="BX300" i="1"/>
  <c r="BX265" i="1"/>
  <c r="BX278" i="1" s="1"/>
  <c r="BX292" i="1" s="1"/>
  <c r="BX256" i="1"/>
  <c r="BX260" i="1" s="1"/>
  <c r="ET314" i="1"/>
  <c r="ET325" i="1"/>
  <c r="BO325" i="1"/>
  <c r="BO314" i="1"/>
  <c r="AI325" i="1"/>
  <c r="AI314" i="1"/>
  <c r="CJ325" i="1"/>
  <c r="CJ314" i="1"/>
  <c r="DK325" i="1"/>
  <c r="DK314" i="1"/>
  <c r="BF314" i="1"/>
  <c r="BF325" i="1"/>
  <c r="E325" i="1"/>
  <c r="E314" i="1"/>
  <c r="DU264" i="1"/>
  <c r="DU240" i="1"/>
  <c r="DU246" i="1" s="1"/>
  <c r="DU249" i="1" s="1"/>
  <c r="FB233" i="1"/>
  <c r="FB215" i="1"/>
  <c r="FB221" i="1"/>
  <c r="FB224" i="1"/>
  <c r="FB223" i="1"/>
  <c r="AN151" i="1"/>
  <c r="AN153" i="1"/>
  <c r="AN155" i="1" s="1"/>
  <c r="BY235" i="1"/>
  <c r="CY233" i="1"/>
  <c r="CY215" i="1"/>
  <c r="CY223" i="1"/>
  <c r="CY224" i="1"/>
  <c r="CY221" i="1"/>
  <c r="D200" i="1"/>
  <c r="D201" i="1" s="1"/>
  <c r="D203" i="1" s="1"/>
  <c r="D208" i="1" s="1"/>
  <c r="D213" i="1" s="1"/>
  <c r="D312" i="1"/>
  <c r="W215" i="1"/>
  <c r="W233" i="1"/>
  <c r="W224" i="1"/>
  <c r="W223" i="1"/>
  <c r="W221" i="1"/>
  <c r="FU233" i="1"/>
  <c r="FU215" i="1"/>
  <c r="FU221" i="1"/>
  <c r="FU224" i="1"/>
  <c r="FU223" i="1"/>
  <c r="BA325" i="1"/>
  <c r="BA314" i="1"/>
  <c r="AV325" i="1"/>
  <c r="AV314" i="1"/>
  <c r="CA151" i="1"/>
  <c r="CA153" i="1"/>
  <c r="CA155" i="1" s="1"/>
  <c r="FR264" i="1"/>
  <c r="FR240" i="1"/>
  <c r="FR246" i="1" s="1"/>
  <c r="FR249" i="1" s="1"/>
  <c r="EP300" i="1"/>
  <c r="EP265" i="1"/>
  <c r="EP278" i="1" s="1"/>
  <c r="EP292" i="1" s="1"/>
  <c r="EP256" i="1"/>
  <c r="EP260" i="1" s="1"/>
  <c r="DY264" i="1"/>
  <c r="DY240" i="1"/>
  <c r="DY246" i="1" s="1"/>
  <c r="DY249" i="1" s="1"/>
  <c r="AF151" i="1"/>
  <c r="AF153" i="1"/>
  <c r="AF155" i="1" s="1"/>
  <c r="EU264" i="1"/>
  <c r="EU240" i="1"/>
  <c r="EU246" i="1" s="1"/>
  <c r="EU249" i="1" s="1"/>
  <c r="EY233" i="1"/>
  <c r="EY215" i="1"/>
  <c r="EY224" i="1"/>
  <c r="EY221" i="1"/>
  <c r="EY223" i="1"/>
  <c r="EA225" i="1"/>
  <c r="EA229" i="1" s="1"/>
  <c r="EA234" i="1" s="1"/>
  <c r="EA235" i="1" s="1"/>
  <c r="L325" i="1"/>
  <c r="L314" i="1"/>
  <c r="BL151" i="1"/>
  <c r="BL153" i="1"/>
  <c r="BL155" i="1" s="1"/>
  <c r="AX235" i="1"/>
  <c r="BT225" i="1"/>
  <c r="BT229" i="1" s="1"/>
  <c r="BT234" i="1" s="1"/>
  <c r="AT314" i="1"/>
  <c r="AT325" i="1"/>
  <c r="AY215" i="1"/>
  <c r="AY233" i="1"/>
  <c r="AY223" i="1"/>
  <c r="AY221" i="1"/>
  <c r="AY224" i="1"/>
  <c r="FA233" i="1"/>
  <c r="FA215" i="1"/>
  <c r="FA224" i="1"/>
  <c r="FA223" i="1"/>
  <c r="FA221" i="1"/>
  <c r="L215" i="1"/>
  <c r="L233" i="1"/>
  <c r="L224" i="1"/>
  <c r="L223" i="1"/>
  <c r="L221" i="1"/>
  <c r="L225" i="1" s="1"/>
  <c r="L229" i="1" s="1"/>
  <c r="L234" i="1" s="1"/>
  <c r="FN225" i="1"/>
  <c r="FN229" i="1" s="1"/>
  <c r="FN234" i="1" s="1"/>
  <c r="ED151" i="1"/>
  <c r="ED153" i="1" s="1"/>
  <c r="ED155" i="1" s="1"/>
  <c r="C171" i="1"/>
  <c r="C175" i="1" s="1"/>
  <c r="C177" i="1" s="1"/>
  <c r="C180" i="1" s="1"/>
  <c r="DG200" i="1"/>
  <c r="DG201" i="1" s="1"/>
  <c r="DG203" i="1" s="1"/>
  <c r="DG208" i="1" s="1"/>
  <c r="DG213" i="1" s="1"/>
  <c r="DG312" i="1"/>
  <c r="DD225" i="1"/>
  <c r="DD229" i="1" s="1"/>
  <c r="DD234" i="1" s="1"/>
  <c r="DD235" i="1" s="1"/>
  <c r="BI233" i="1"/>
  <c r="BI215" i="1"/>
  <c r="BI224" i="1"/>
  <c r="BI223" i="1"/>
  <c r="BI221" i="1"/>
  <c r="AB325" i="1"/>
  <c r="AB314" i="1"/>
  <c r="Q235" i="1"/>
  <c r="FT151" i="1"/>
  <c r="FT153" i="1"/>
  <c r="FT155" i="1" s="1"/>
  <c r="FN235" i="1"/>
  <c r="DI225" i="1"/>
  <c r="DI229" i="1" s="1"/>
  <c r="DI234" i="1" s="1"/>
  <c r="EC225" i="1"/>
  <c r="EC229" i="1" s="1"/>
  <c r="EC234" i="1" s="1"/>
  <c r="EC235" i="1" s="1"/>
  <c r="EV151" i="1"/>
  <c r="EV153" i="1" s="1"/>
  <c r="EV155" i="1" s="1"/>
  <c r="FF311" i="1"/>
  <c r="FF271" i="1"/>
  <c r="FF320" i="1" s="1"/>
  <c r="FF267" i="1"/>
  <c r="FF75" i="1"/>
  <c r="DF225" i="1"/>
  <c r="DF229" i="1" s="1"/>
  <c r="DF234" i="1" s="1"/>
  <c r="AR325" i="1"/>
  <c r="AR314" i="1"/>
  <c r="AZ215" i="1"/>
  <c r="AZ233" i="1"/>
  <c r="AZ223" i="1"/>
  <c r="AZ224" i="1"/>
  <c r="AZ221" i="1"/>
  <c r="DL215" i="1"/>
  <c r="DL233" i="1"/>
  <c r="DL224" i="1"/>
  <c r="DL221" i="1"/>
  <c r="DL223" i="1"/>
  <c r="DX325" i="1"/>
  <c r="DX314" i="1"/>
  <c r="BS235" i="1"/>
  <c r="AA200" i="1"/>
  <c r="AA201" i="1" s="1"/>
  <c r="AA203" i="1" s="1"/>
  <c r="AA208" i="1" s="1"/>
  <c r="AA213" i="1" s="1"/>
  <c r="AA312" i="1"/>
  <c r="FD325" i="1"/>
  <c r="FD314" i="1"/>
  <c r="CG308" i="1"/>
  <c r="DI235" i="1"/>
  <c r="AV233" i="1"/>
  <c r="AV215" i="1"/>
  <c r="AV221" i="1"/>
  <c r="AV223" i="1"/>
  <c r="AV224" i="1"/>
  <c r="BK151" i="1"/>
  <c r="BK153" i="1" s="1"/>
  <c r="BK155" i="1" s="1"/>
  <c r="FJ200" i="1"/>
  <c r="FJ201" i="1" s="1"/>
  <c r="FJ203" i="1" s="1"/>
  <c r="FJ208" i="1" s="1"/>
  <c r="FJ213" i="1" s="1"/>
  <c r="FJ312" i="1"/>
  <c r="AC200" i="1"/>
  <c r="AC201" i="1" s="1"/>
  <c r="AC203" i="1" s="1"/>
  <c r="AC208" i="1" s="1"/>
  <c r="AC213" i="1" s="1"/>
  <c r="AC312" i="1"/>
  <c r="DF235" i="1"/>
  <c r="BJ314" i="1"/>
  <c r="BJ325" i="1"/>
  <c r="AU225" i="1"/>
  <c r="AU229" i="1" s="1"/>
  <c r="AU234" i="1" s="1"/>
  <c r="AU235" i="1" s="1"/>
  <c r="O151" i="1"/>
  <c r="O153" i="1" s="1"/>
  <c r="O155" i="1" s="1"/>
  <c r="BX267" i="1"/>
  <c r="BX311" i="1"/>
  <c r="BX271" i="1"/>
  <c r="BX320" i="1" s="1"/>
  <c r="BX75" i="1"/>
  <c r="CX151" i="1"/>
  <c r="CX153" i="1" s="1"/>
  <c r="CX155" i="1" s="1"/>
  <c r="ET215" i="1"/>
  <c r="ET233" i="1"/>
  <c r="ET221" i="1"/>
  <c r="ET223" i="1"/>
  <c r="ET224" i="1"/>
  <c r="BO215" i="1"/>
  <c r="BO233" i="1"/>
  <c r="BO224" i="1"/>
  <c r="BO223" i="1"/>
  <c r="BO221" i="1"/>
  <c r="AI215" i="1"/>
  <c r="AI233" i="1"/>
  <c r="AI223" i="1"/>
  <c r="AI221" i="1"/>
  <c r="AI225" i="1" s="1"/>
  <c r="AI229" i="1" s="1"/>
  <c r="AI234" i="1" s="1"/>
  <c r="AI224" i="1"/>
  <c r="CJ233" i="1"/>
  <c r="CJ215" i="1"/>
  <c r="CJ223" i="1"/>
  <c r="CJ224" i="1"/>
  <c r="CJ221" i="1"/>
  <c r="CJ225" i="1" s="1"/>
  <c r="CJ229" i="1" s="1"/>
  <c r="CJ234" i="1" s="1"/>
  <c r="DK215" i="1"/>
  <c r="DK233" i="1"/>
  <c r="DK224" i="1"/>
  <c r="DK223" i="1"/>
  <c r="DK221" i="1"/>
  <c r="BF233" i="1"/>
  <c r="BF215" i="1"/>
  <c r="BF223" i="1"/>
  <c r="BF224" i="1"/>
  <c r="BF221" i="1"/>
  <c r="BF225" i="1" s="1"/>
  <c r="BF229" i="1" s="1"/>
  <c r="BF234" i="1" s="1"/>
  <c r="E233" i="1"/>
  <c r="E215" i="1"/>
  <c r="E223" i="1"/>
  <c r="E224" i="1"/>
  <c r="E221" i="1"/>
  <c r="E225" i="1" s="1"/>
  <c r="E229" i="1" s="1"/>
  <c r="E234" i="1" s="1"/>
  <c r="DD264" i="1" l="1"/>
  <c r="DD240" i="1"/>
  <c r="DD246" i="1" s="1"/>
  <c r="DD249" i="1" s="1"/>
  <c r="O200" i="1"/>
  <c r="O201" i="1" s="1"/>
  <c r="O203" i="1" s="1"/>
  <c r="O208" i="1" s="1"/>
  <c r="O213" i="1" s="1"/>
  <c r="O312" i="1"/>
  <c r="CS264" i="1"/>
  <c r="CS240" i="1"/>
  <c r="CS246" i="1" s="1"/>
  <c r="CS249" i="1" s="1"/>
  <c r="AU240" i="1"/>
  <c r="AU246" i="1" s="1"/>
  <c r="AU249" i="1" s="1"/>
  <c r="AU264" i="1"/>
  <c r="BK200" i="1"/>
  <c r="BK201" i="1" s="1"/>
  <c r="BK203" i="1" s="1"/>
  <c r="BK208" i="1" s="1"/>
  <c r="BK213" i="1" s="1"/>
  <c r="BK312" i="1"/>
  <c r="EV200" i="1"/>
  <c r="EV201" i="1" s="1"/>
  <c r="EV203" i="1" s="1"/>
  <c r="EV208" i="1" s="1"/>
  <c r="EV213" i="1" s="1"/>
  <c r="EV312" i="1"/>
  <c r="EW200" i="1"/>
  <c r="EW201" i="1" s="1"/>
  <c r="EW203" i="1" s="1"/>
  <c r="EW208" i="1" s="1"/>
  <c r="EW213" i="1" s="1"/>
  <c r="EW312" i="1"/>
  <c r="FL200" i="1"/>
  <c r="FL201" i="1" s="1"/>
  <c r="FL203" i="1" s="1"/>
  <c r="FL208" i="1" s="1"/>
  <c r="FL213" i="1" s="1"/>
  <c r="FL312" i="1"/>
  <c r="EC264" i="1"/>
  <c r="EC240" i="1"/>
  <c r="EC246" i="1" s="1"/>
  <c r="EC249" i="1" s="1"/>
  <c r="S264" i="1"/>
  <c r="S240" i="1"/>
  <c r="S246" i="1" s="1"/>
  <c r="S249" i="1" s="1"/>
  <c r="AP264" i="1"/>
  <c r="AP240" i="1"/>
  <c r="AP246" i="1" s="1"/>
  <c r="AP249" i="1" s="1"/>
  <c r="BN264" i="1"/>
  <c r="BN240" i="1"/>
  <c r="BN246" i="1" s="1"/>
  <c r="BN249" i="1" s="1"/>
  <c r="CX200" i="1"/>
  <c r="CX201" i="1" s="1"/>
  <c r="CX203" i="1" s="1"/>
  <c r="CX208" i="1" s="1"/>
  <c r="CX213" i="1" s="1"/>
  <c r="CX312" i="1"/>
  <c r="ED200" i="1"/>
  <c r="ED201" i="1" s="1"/>
  <c r="ED203" i="1" s="1"/>
  <c r="ED208" i="1" s="1"/>
  <c r="ED213" i="1" s="1"/>
  <c r="ED312" i="1"/>
  <c r="P200" i="1"/>
  <c r="P201" i="1" s="1"/>
  <c r="P203" i="1" s="1"/>
  <c r="P208" i="1" s="1"/>
  <c r="P213" i="1" s="1"/>
  <c r="P312" i="1"/>
  <c r="EA264" i="1"/>
  <c r="EA240" i="1"/>
  <c r="EA246" i="1" s="1"/>
  <c r="EA249" i="1" s="1"/>
  <c r="BB200" i="1"/>
  <c r="BB201" i="1" s="1"/>
  <c r="BB203" i="1" s="1"/>
  <c r="BB208" i="1" s="1"/>
  <c r="BB213" i="1" s="1"/>
  <c r="BB312" i="1"/>
  <c r="BU240" i="1"/>
  <c r="BU246" i="1" s="1"/>
  <c r="BU249" i="1" s="1"/>
  <c r="BU264" i="1"/>
  <c r="DA264" i="1"/>
  <c r="DA240" i="1"/>
  <c r="DA246" i="1" s="1"/>
  <c r="DA249" i="1" s="1"/>
  <c r="DK235" i="1"/>
  <c r="AZ235" i="1"/>
  <c r="F200" i="1"/>
  <c r="F201" i="1" s="1"/>
  <c r="F203" i="1" s="1"/>
  <c r="F208" i="1" s="1"/>
  <c r="F213" i="1" s="1"/>
  <c r="F312" i="1"/>
  <c r="CO325" i="1"/>
  <c r="CO314" i="1"/>
  <c r="DE301" i="1"/>
  <c r="DE308" i="1" s="1"/>
  <c r="DE269" i="1"/>
  <c r="CQ325" i="1"/>
  <c r="CQ314" i="1"/>
  <c r="DZ314" i="1"/>
  <c r="DZ325" i="1"/>
  <c r="EF325" i="1"/>
  <c r="EF314" i="1"/>
  <c r="DL225" i="1"/>
  <c r="DL229" i="1" s="1"/>
  <c r="DL234" i="1" s="1"/>
  <c r="DL235" i="1" s="1"/>
  <c r="FT200" i="1"/>
  <c r="FT201" i="1" s="1"/>
  <c r="FT203" i="1" s="1"/>
  <c r="FT208" i="1" s="1"/>
  <c r="FT213" i="1" s="1"/>
  <c r="FT312" i="1"/>
  <c r="EB215" i="1"/>
  <c r="EB233" i="1"/>
  <c r="EB221" i="1"/>
  <c r="EB224" i="1"/>
  <c r="EB223" i="1"/>
  <c r="DM325" i="1"/>
  <c r="DM314" i="1"/>
  <c r="CM325" i="1"/>
  <c r="CM314" i="1"/>
  <c r="CO233" i="1"/>
  <c r="CO215" i="1"/>
  <c r="CO223" i="1"/>
  <c r="CO224" i="1"/>
  <c r="CO221" i="1"/>
  <c r="DR225" i="1"/>
  <c r="DR229" i="1" s="1"/>
  <c r="DR234" i="1" s="1"/>
  <c r="AG233" i="1"/>
  <c r="AG215" i="1"/>
  <c r="AG221" i="1"/>
  <c r="AG223" i="1"/>
  <c r="AG224" i="1"/>
  <c r="CP233" i="1"/>
  <c r="CP215" i="1"/>
  <c r="CP221" i="1"/>
  <c r="CP224" i="1"/>
  <c r="CP223" i="1"/>
  <c r="EF233" i="1"/>
  <c r="EF215" i="1"/>
  <c r="EF221" i="1"/>
  <c r="EF223" i="1"/>
  <c r="EF224" i="1"/>
  <c r="FR311" i="1"/>
  <c r="FR271" i="1"/>
  <c r="FR320" i="1" s="1"/>
  <c r="FR75" i="1"/>
  <c r="BY264" i="1"/>
  <c r="BY240" i="1"/>
  <c r="BY246" i="1" s="1"/>
  <c r="BY249" i="1" s="1"/>
  <c r="BT264" i="1"/>
  <c r="BT240" i="1"/>
  <c r="BT246" i="1" s="1"/>
  <c r="BT249" i="1" s="1"/>
  <c r="CU225" i="1"/>
  <c r="CU229" i="1" s="1"/>
  <c r="CU234" i="1" s="1"/>
  <c r="CU235" i="1" s="1"/>
  <c r="EH235" i="1"/>
  <c r="EN325" i="1"/>
  <c r="EN314" i="1"/>
  <c r="DF264" i="1"/>
  <c r="DF240" i="1"/>
  <c r="DF246" i="1" s="1"/>
  <c r="DF249" i="1" s="1"/>
  <c r="Q264" i="1"/>
  <c r="Q240" i="1"/>
  <c r="Q246" i="1" s="1"/>
  <c r="Q249" i="1" s="1"/>
  <c r="FA235" i="1"/>
  <c r="CJ235" i="1"/>
  <c r="FJ314" i="1"/>
  <c r="FJ325" i="1"/>
  <c r="BI225" i="1"/>
  <c r="BI229" i="1" s="1"/>
  <c r="BI234" i="1" s="1"/>
  <c r="BI235" i="1" s="1"/>
  <c r="C205" i="1"/>
  <c r="FZ180" i="1"/>
  <c r="BL200" i="1"/>
  <c r="BL201" i="1" s="1"/>
  <c r="BL203" i="1" s="1"/>
  <c r="BL208" i="1" s="1"/>
  <c r="BL213" i="1" s="1"/>
  <c r="BL312" i="1"/>
  <c r="EP301" i="1"/>
  <c r="EP308" i="1" s="1"/>
  <c r="EP269" i="1"/>
  <c r="W225" i="1"/>
  <c r="W229" i="1" s="1"/>
  <c r="W234" i="1" s="1"/>
  <c r="DO300" i="1"/>
  <c r="DO265" i="1"/>
  <c r="DO278" i="1" s="1"/>
  <c r="DO292" i="1" s="1"/>
  <c r="DO256" i="1"/>
  <c r="DO260" i="1" s="1"/>
  <c r="BE233" i="1"/>
  <c r="BE215" i="1"/>
  <c r="BE221" i="1"/>
  <c r="BE225" i="1" s="1"/>
  <c r="BE229" i="1" s="1"/>
  <c r="BE234" i="1" s="1"/>
  <c r="BE224" i="1"/>
  <c r="BE223" i="1"/>
  <c r="FK233" i="1"/>
  <c r="FK215" i="1"/>
  <c r="FK224" i="1"/>
  <c r="FK221" i="1"/>
  <c r="FK223" i="1"/>
  <c r="FS300" i="1"/>
  <c r="FS265" i="1"/>
  <c r="FS278" i="1" s="1"/>
  <c r="FS292" i="1" s="1"/>
  <c r="FS256" i="1"/>
  <c r="FS260" i="1" s="1"/>
  <c r="H325" i="1"/>
  <c r="H314" i="1"/>
  <c r="C151" i="1"/>
  <c r="C153" i="1"/>
  <c r="C155" i="1" s="1"/>
  <c r="FH311" i="1"/>
  <c r="FH271" i="1"/>
  <c r="FH320" i="1" s="1"/>
  <c r="FH75" i="1"/>
  <c r="BC311" i="1"/>
  <c r="BC271" i="1"/>
  <c r="BC320" i="1" s="1"/>
  <c r="BC75" i="1"/>
  <c r="FD264" i="1"/>
  <c r="FD240" i="1"/>
  <c r="FD246" i="1" s="1"/>
  <c r="FD249" i="1" s="1"/>
  <c r="FX311" i="1"/>
  <c r="FX267" i="1"/>
  <c r="FX271" i="1"/>
  <c r="FX320" i="1" s="1"/>
  <c r="FX75" i="1"/>
  <c r="DX235" i="1"/>
  <c r="N225" i="1"/>
  <c r="N229" i="1" s="1"/>
  <c r="N234" i="1" s="1"/>
  <c r="N235" i="1" s="1"/>
  <c r="U233" i="1"/>
  <c r="U215" i="1"/>
  <c r="U224" i="1"/>
  <c r="U221" i="1"/>
  <c r="U223" i="1"/>
  <c r="CI311" i="1"/>
  <c r="CI271" i="1"/>
  <c r="CI320" i="1" s="1"/>
  <c r="CI267" i="1"/>
  <c r="CI75" i="1"/>
  <c r="FQ235" i="1"/>
  <c r="CE325" i="1"/>
  <c r="CE314" i="1"/>
  <c r="DV314" i="1"/>
  <c r="DV325" i="1"/>
  <c r="BQ325" i="1"/>
  <c r="BQ314" i="1"/>
  <c r="CB325" i="1"/>
  <c r="CB314" i="1"/>
  <c r="CR325" i="1"/>
  <c r="CR314" i="1"/>
  <c r="X265" i="1"/>
  <c r="X278" i="1" s="1"/>
  <c r="X292" i="1" s="1"/>
  <c r="X300" i="1"/>
  <c r="X256" i="1"/>
  <c r="X260" i="1" s="1"/>
  <c r="DQ325" i="1"/>
  <c r="DQ314" i="1"/>
  <c r="FE314" i="1"/>
  <c r="FE325" i="1"/>
  <c r="T300" i="1"/>
  <c r="T265" i="1"/>
  <c r="T278" i="1" s="1"/>
  <c r="T292" i="1" s="1"/>
  <c r="T256" i="1"/>
  <c r="T260" i="1" s="1"/>
  <c r="E235" i="1"/>
  <c r="FJ233" i="1"/>
  <c r="FJ215" i="1"/>
  <c r="FJ224" i="1"/>
  <c r="FJ221" i="1"/>
  <c r="FJ223" i="1"/>
  <c r="DI264" i="1"/>
  <c r="DI240" i="1"/>
  <c r="DI246" i="1" s="1"/>
  <c r="DI249" i="1" s="1"/>
  <c r="FA225" i="1"/>
  <c r="FA229" i="1" s="1"/>
  <c r="FA234" i="1" s="1"/>
  <c r="EY235" i="1"/>
  <c r="FB225" i="1"/>
  <c r="FB229" i="1" s="1"/>
  <c r="FB234" i="1" s="1"/>
  <c r="FB235" i="1" s="1"/>
  <c r="DO311" i="1"/>
  <c r="DO271" i="1"/>
  <c r="DO320" i="1" s="1"/>
  <c r="DO75" i="1"/>
  <c r="FS311" i="1"/>
  <c r="FS271" i="1"/>
  <c r="FS320" i="1" s="1"/>
  <c r="FS267" i="1"/>
  <c r="FS75" i="1"/>
  <c r="H233" i="1"/>
  <c r="H215" i="1"/>
  <c r="H224" i="1"/>
  <c r="H221" i="1"/>
  <c r="H223" i="1"/>
  <c r="C199" i="1"/>
  <c r="FZ120" i="1"/>
  <c r="BJ225" i="1"/>
  <c r="BJ229" i="1" s="1"/>
  <c r="BJ234" i="1" s="1"/>
  <c r="FX300" i="1"/>
  <c r="FX265" i="1"/>
  <c r="FX278" i="1" s="1"/>
  <c r="FX292" i="1" s="1"/>
  <c r="FX256" i="1"/>
  <c r="FX260" i="1" s="1"/>
  <c r="EO235" i="1"/>
  <c r="CF264" i="1"/>
  <c r="CF240" i="1"/>
  <c r="CF246" i="1" s="1"/>
  <c r="CF249" i="1" s="1"/>
  <c r="BP235" i="1"/>
  <c r="AT225" i="1"/>
  <c r="AT229" i="1" s="1"/>
  <c r="AT234" i="1" s="1"/>
  <c r="AT235" i="1" s="1"/>
  <c r="EH225" i="1"/>
  <c r="EH229" i="1" s="1"/>
  <c r="EH234" i="1" s="1"/>
  <c r="DT325" i="1"/>
  <c r="DT314" i="1"/>
  <c r="CE215" i="1"/>
  <c r="CE233" i="1"/>
  <c r="CE224" i="1"/>
  <c r="CE221" i="1"/>
  <c r="CE223" i="1"/>
  <c r="DV233" i="1"/>
  <c r="DV215" i="1"/>
  <c r="DV221" i="1"/>
  <c r="DV224" i="1"/>
  <c r="DV223" i="1"/>
  <c r="BQ233" i="1"/>
  <c r="BQ215" i="1"/>
  <c r="BQ223" i="1"/>
  <c r="BQ221" i="1"/>
  <c r="BQ224" i="1"/>
  <c r="CB233" i="1"/>
  <c r="CB215" i="1"/>
  <c r="CB221" i="1"/>
  <c r="CB225" i="1" s="1"/>
  <c r="CB229" i="1" s="1"/>
  <c r="CB234" i="1" s="1"/>
  <c r="CB223" i="1"/>
  <c r="CB224" i="1"/>
  <c r="CR215" i="1"/>
  <c r="CR233" i="1"/>
  <c r="CR224" i="1"/>
  <c r="CR221" i="1"/>
  <c r="CR223" i="1"/>
  <c r="X311" i="1"/>
  <c r="X271" i="1"/>
  <c r="X320" i="1" s="1"/>
  <c r="X75" i="1"/>
  <c r="DQ233" i="1"/>
  <c r="DQ215" i="1"/>
  <c r="DQ223" i="1"/>
  <c r="DQ224" i="1"/>
  <c r="DQ221" i="1"/>
  <c r="FE233" i="1"/>
  <c r="FE215" i="1"/>
  <c r="FE224" i="1"/>
  <c r="FE223" i="1"/>
  <c r="FE221" i="1"/>
  <c r="FE225" i="1" s="1"/>
  <c r="FE229" i="1" s="1"/>
  <c r="FE234" i="1" s="1"/>
  <c r="T311" i="1"/>
  <c r="T271" i="1"/>
  <c r="T320" i="1" s="1"/>
  <c r="T75" i="1"/>
  <c r="EU265" i="1"/>
  <c r="EU278" i="1" s="1"/>
  <c r="EU292" i="1" s="1"/>
  <c r="EU300" i="1"/>
  <c r="EU256" i="1"/>
  <c r="EU260" i="1" s="1"/>
  <c r="AE240" i="1"/>
  <c r="AE246" i="1" s="1"/>
  <c r="AE249" i="1" s="1"/>
  <c r="AE264" i="1"/>
  <c r="EB325" i="1"/>
  <c r="EB314" i="1"/>
  <c r="DJ264" i="1"/>
  <c r="DJ240" i="1"/>
  <c r="DJ246" i="1" s="1"/>
  <c r="DJ249" i="1" s="1"/>
  <c r="BA235" i="1"/>
  <c r="DT215" i="1"/>
  <c r="DT233" i="1"/>
  <c r="DT224" i="1"/>
  <c r="DT223" i="1"/>
  <c r="DT221" i="1"/>
  <c r="DT225" i="1" s="1"/>
  <c r="DT229" i="1" s="1"/>
  <c r="DT234" i="1" s="1"/>
  <c r="EE325" i="1"/>
  <c r="EE314" i="1"/>
  <c r="CP314" i="1"/>
  <c r="CP325" i="1"/>
  <c r="BR314" i="1"/>
  <c r="BR325" i="1"/>
  <c r="FR300" i="1"/>
  <c r="FR265" i="1"/>
  <c r="FR278" i="1" s="1"/>
  <c r="FR292" i="1" s="1"/>
  <c r="FR256" i="1"/>
  <c r="FR260" i="1" s="1"/>
  <c r="CY235" i="1"/>
  <c r="AH264" i="1"/>
  <c r="AH240" i="1"/>
  <c r="AH246" i="1" s="1"/>
  <c r="AH249" i="1" s="1"/>
  <c r="FO225" i="1"/>
  <c r="FO229" i="1" s="1"/>
  <c r="FO234" i="1" s="1"/>
  <c r="FO235" i="1" s="1"/>
  <c r="EK264" i="1"/>
  <c r="EK240" i="1"/>
  <c r="EK246" i="1" s="1"/>
  <c r="EK249" i="1" s="1"/>
  <c r="AW300" i="1"/>
  <c r="AW265" i="1"/>
  <c r="AW278" i="1" s="1"/>
  <c r="AW292" i="1" s="1"/>
  <c r="AW256" i="1"/>
  <c r="AW260" i="1" s="1"/>
  <c r="FV300" i="1"/>
  <c r="FV265" i="1"/>
  <c r="FV278" i="1" s="1"/>
  <c r="FV292" i="1" s="1"/>
  <c r="FV256" i="1"/>
  <c r="FV260" i="1" s="1"/>
  <c r="Z264" i="1"/>
  <c r="Z240" i="1"/>
  <c r="Z246" i="1" s="1"/>
  <c r="Z249" i="1" s="1"/>
  <c r="EE233" i="1"/>
  <c r="EE215" i="1"/>
  <c r="EE224" i="1"/>
  <c r="EE223" i="1"/>
  <c r="EE221" i="1"/>
  <c r="FM233" i="1"/>
  <c r="FM215" i="1"/>
  <c r="FM221" i="1"/>
  <c r="FM223" i="1"/>
  <c r="FM224" i="1"/>
  <c r="AF200" i="1"/>
  <c r="AF201" i="1" s="1"/>
  <c r="AF203" i="1" s="1"/>
  <c r="AF208" i="1" s="1"/>
  <c r="AF213" i="1" s="1"/>
  <c r="AF312" i="1"/>
  <c r="BM325" i="1"/>
  <c r="BM314" i="1"/>
  <c r="EI325" i="1"/>
  <c r="EI314" i="1"/>
  <c r="CM233" i="1"/>
  <c r="CM215" i="1"/>
  <c r="CM224" i="1"/>
  <c r="CM221" i="1"/>
  <c r="CM223" i="1"/>
  <c r="BW200" i="1"/>
  <c r="BW201" i="1" s="1"/>
  <c r="BW203" i="1" s="1"/>
  <c r="BW208" i="1" s="1"/>
  <c r="BW213" i="1" s="1"/>
  <c r="BW312" i="1"/>
  <c r="AW311" i="1"/>
  <c r="AW271" i="1"/>
  <c r="AW320" i="1" s="1"/>
  <c r="AW75" i="1"/>
  <c r="DC225" i="1"/>
  <c r="DC229" i="1" s="1"/>
  <c r="DC234" i="1" s="1"/>
  <c r="DC235" i="1" s="1"/>
  <c r="J264" i="1"/>
  <c r="J240" i="1"/>
  <c r="J246" i="1" s="1"/>
  <c r="J249" i="1" s="1"/>
  <c r="AM225" i="1"/>
  <c r="AM229" i="1" s="1"/>
  <c r="AM234" i="1" s="1"/>
  <c r="CC325" i="1"/>
  <c r="CC314" i="1"/>
  <c r="BV314" i="1"/>
  <c r="BV325" i="1"/>
  <c r="EZ325" i="1"/>
  <c r="EZ314" i="1"/>
  <c r="ET225" i="1"/>
  <c r="ET229" i="1" s="1"/>
  <c r="ET234" i="1" s="1"/>
  <c r="ET235" i="1" s="1"/>
  <c r="AA325" i="1"/>
  <c r="AA314" i="1"/>
  <c r="CA200" i="1"/>
  <c r="CA201" i="1" s="1"/>
  <c r="CA203" i="1" s="1"/>
  <c r="CA208" i="1" s="1"/>
  <c r="CA213" i="1" s="1"/>
  <c r="CA312" i="1"/>
  <c r="AN200" i="1"/>
  <c r="AN201" i="1" s="1"/>
  <c r="AN203" i="1" s="1"/>
  <c r="AN208" i="1" s="1"/>
  <c r="AN213" i="1" s="1"/>
  <c r="AN312" i="1"/>
  <c r="DU311" i="1"/>
  <c r="DU271" i="1"/>
  <c r="DU320" i="1" s="1"/>
  <c r="DU75" i="1"/>
  <c r="FG264" i="1"/>
  <c r="FG240" i="1"/>
  <c r="FG246" i="1" s="1"/>
  <c r="FG249" i="1" s="1"/>
  <c r="G325" i="1"/>
  <c r="G314" i="1"/>
  <c r="FF301" i="1"/>
  <c r="FF269" i="1"/>
  <c r="AD233" i="1"/>
  <c r="AD215" i="1"/>
  <c r="AD224" i="1"/>
  <c r="AD223" i="1"/>
  <c r="AD221" i="1"/>
  <c r="AD225" i="1" s="1"/>
  <c r="AD229" i="1" s="1"/>
  <c r="AD234" i="1" s="1"/>
  <c r="AL200" i="1"/>
  <c r="AL201" i="1" s="1"/>
  <c r="AL203" i="1" s="1"/>
  <c r="AL208" i="1" s="1"/>
  <c r="AL213" i="1" s="1"/>
  <c r="AL312" i="1"/>
  <c r="ES225" i="1"/>
  <c r="ES229" i="1" s="1"/>
  <c r="ES234" i="1" s="1"/>
  <c r="ES235" i="1" s="1"/>
  <c r="EX235" i="1"/>
  <c r="AK233" i="1"/>
  <c r="AK215" i="1"/>
  <c r="AK224" i="1"/>
  <c r="AK223" i="1"/>
  <c r="AK221" i="1"/>
  <c r="DN215" i="1"/>
  <c r="DN233" i="1"/>
  <c r="DN221" i="1"/>
  <c r="DN224" i="1"/>
  <c r="DN223" i="1"/>
  <c r="CZ233" i="1"/>
  <c r="CZ215" i="1"/>
  <c r="CZ224" i="1"/>
  <c r="CZ221" i="1"/>
  <c r="CZ223" i="1"/>
  <c r="CC233" i="1"/>
  <c r="CC215" i="1"/>
  <c r="CC223" i="1"/>
  <c r="CC224" i="1"/>
  <c r="CC221" i="1"/>
  <c r="CC225" i="1" s="1"/>
  <c r="CC229" i="1" s="1"/>
  <c r="CC234" i="1" s="1"/>
  <c r="BV215" i="1"/>
  <c r="BV233" i="1"/>
  <c r="BV223" i="1"/>
  <c r="BV221" i="1"/>
  <c r="BV224" i="1"/>
  <c r="EN233" i="1"/>
  <c r="EN215" i="1"/>
  <c r="EN224" i="1"/>
  <c r="EN221" i="1"/>
  <c r="EN223" i="1"/>
  <c r="EZ215" i="1"/>
  <c r="EZ233" i="1"/>
  <c r="EZ221" i="1"/>
  <c r="EZ224" i="1"/>
  <c r="EZ223" i="1"/>
  <c r="CL233" i="1"/>
  <c r="CL215" i="1"/>
  <c r="CL221" i="1"/>
  <c r="CL223" i="1"/>
  <c r="CL224" i="1"/>
  <c r="BF235" i="1"/>
  <c r="BO225" i="1"/>
  <c r="BO229" i="1" s="1"/>
  <c r="BO234" i="1" s="1"/>
  <c r="BO235" i="1" s="1"/>
  <c r="AC325" i="1"/>
  <c r="AC314" i="1"/>
  <c r="AV225" i="1"/>
  <c r="AV229" i="1" s="1"/>
  <c r="AV234" i="1" s="1"/>
  <c r="AV235" i="1" s="1"/>
  <c r="AA233" i="1"/>
  <c r="AA215" i="1"/>
  <c r="AA223" i="1"/>
  <c r="AA221" i="1"/>
  <c r="AA224" i="1"/>
  <c r="DG325" i="1"/>
  <c r="DG314" i="1"/>
  <c r="EY225" i="1"/>
  <c r="EY229" i="1" s="1"/>
  <c r="EY234" i="1" s="1"/>
  <c r="DY300" i="1"/>
  <c r="DY265" i="1"/>
  <c r="DY278" i="1" s="1"/>
  <c r="DY292" i="1" s="1"/>
  <c r="DY256" i="1"/>
  <c r="DY260" i="1" s="1"/>
  <c r="D215" i="1"/>
  <c r="D233" i="1"/>
  <c r="D221" i="1"/>
  <c r="D225" i="1" s="1"/>
  <c r="D229" i="1" s="1"/>
  <c r="D234" i="1" s="1"/>
  <c r="D224" i="1"/>
  <c r="D223" i="1"/>
  <c r="DB301" i="1"/>
  <c r="DB308" i="1" s="1"/>
  <c r="DB269" i="1"/>
  <c r="G233" i="1"/>
  <c r="G215" i="1"/>
  <c r="G221" i="1"/>
  <c r="G223" i="1"/>
  <c r="G224" i="1"/>
  <c r="R314" i="1"/>
  <c r="R325" i="1"/>
  <c r="FI264" i="1"/>
  <c r="FI240" i="1"/>
  <c r="FI246" i="1" s="1"/>
  <c r="FI249" i="1" s="1"/>
  <c r="BD325" i="1"/>
  <c r="BD314" i="1"/>
  <c r="DP235" i="1"/>
  <c r="EQ225" i="1"/>
  <c r="EQ229" i="1" s="1"/>
  <c r="EQ234" i="1" s="1"/>
  <c r="EQ235" i="1" s="1"/>
  <c r="EM233" i="1"/>
  <c r="EM215" i="1"/>
  <c r="EM223" i="1"/>
  <c r="EM224" i="1"/>
  <c r="EM221" i="1"/>
  <c r="EM225" i="1" s="1"/>
  <c r="EM229" i="1" s="1"/>
  <c r="EM234" i="1" s="1"/>
  <c r="CK325" i="1"/>
  <c r="CK314" i="1"/>
  <c r="I325" i="1"/>
  <c r="I314" i="1"/>
  <c r="M235" i="1"/>
  <c r="BA225" i="1"/>
  <c r="BA229" i="1" s="1"/>
  <c r="BA234" i="1" s="1"/>
  <c r="EJ225" i="1"/>
  <c r="EJ229" i="1" s="1"/>
  <c r="EJ234" i="1" s="1"/>
  <c r="EJ235" i="1" s="1"/>
  <c r="DR235" i="1"/>
  <c r="CN225" i="1"/>
  <c r="CN229" i="1" s="1"/>
  <c r="CN234" i="1" s="1"/>
  <c r="CN235" i="1" s="1"/>
  <c r="FQ225" i="1"/>
  <c r="FQ229" i="1" s="1"/>
  <c r="FQ234" i="1" s="1"/>
  <c r="CW325" i="1"/>
  <c r="CW314" i="1"/>
  <c r="EL314" i="1"/>
  <c r="EL325" i="1"/>
  <c r="FC325" i="1"/>
  <c r="FC314" i="1"/>
  <c r="AM235" i="1"/>
  <c r="AS325" i="1"/>
  <c r="AS314" i="1"/>
  <c r="CH314" i="1"/>
  <c r="CH325" i="1"/>
  <c r="BZ314" i="1"/>
  <c r="BZ325" i="1"/>
  <c r="BG325" i="1"/>
  <c r="BG314" i="1"/>
  <c r="CD300" i="1"/>
  <c r="CD265" i="1"/>
  <c r="CD278" i="1" s="1"/>
  <c r="CD292" i="1" s="1"/>
  <c r="CD256" i="1"/>
  <c r="CD260" i="1" s="1"/>
  <c r="CV325" i="1"/>
  <c r="CV314" i="1"/>
  <c r="V314" i="1"/>
  <c r="V325" i="1"/>
  <c r="FN264" i="1"/>
  <c r="FN240" i="1"/>
  <c r="FN246" i="1" s="1"/>
  <c r="FN249" i="1" s="1"/>
  <c r="AQ264" i="1"/>
  <c r="AQ240" i="1"/>
  <c r="AQ246" i="1" s="1"/>
  <c r="AQ249" i="1" s="1"/>
  <c r="DW200" i="1"/>
  <c r="DW201" i="1" s="1"/>
  <c r="DW203" i="1" s="1"/>
  <c r="DW208" i="1" s="1"/>
  <c r="DW213" i="1" s="1"/>
  <c r="DW312" i="1"/>
  <c r="ER300" i="1"/>
  <c r="ER265" i="1"/>
  <c r="ER278" i="1" s="1"/>
  <c r="ER292" i="1" s="1"/>
  <c r="ER256" i="1"/>
  <c r="ER260" i="1" s="1"/>
  <c r="AG314" i="1"/>
  <c r="AG325" i="1"/>
  <c r="FM314" i="1"/>
  <c r="FM325" i="1"/>
  <c r="EU311" i="1"/>
  <c r="EU312" i="1" s="1"/>
  <c r="EU271" i="1"/>
  <c r="EU320" i="1" s="1"/>
  <c r="EU75" i="1"/>
  <c r="W235" i="1"/>
  <c r="DS225" i="1"/>
  <c r="DS229" i="1" s="1"/>
  <c r="DS234" i="1" s="1"/>
  <c r="CQ215" i="1"/>
  <c r="CQ233" i="1"/>
  <c r="CQ221" i="1"/>
  <c r="CQ224" i="1"/>
  <c r="CQ223" i="1"/>
  <c r="ER311" i="1"/>
  <c r="ER271" i="1"/>
  <c r="ER320" i="1" s="1"/>
  <c r="ER75" i="1"/>
  <c r="DZ215" i="1"/>
  <c r="DZ233" i="1"/>
  <c r="DZ223" i="1"/>
  <c r="DZ221" i="1"/>
  <c r="DZ224" i="1"/>
  <c r="BR233" i="1"/>
  <c r="BR215" i="1"/>
  <c r="BR223" i="1"/>
  <c r="BR221" i="1"/>
  <c r="BR224" i="1"/>
  <c r="AI235" i="1"/>
  <c r="DU300" i="1"/>
  <c r="DU265" i="1"/>
  <c r="DU278" i="1" s="1"/>
  <c r="DU292" i="1" s="1"/>
  <c r="DU256" i="1"/>
  <c r="DU260" i="1" s="1"/>
  <c r="DM233" i="1"/>
  <c r="DM235" i="1" s="1"/>
  <c r="DM215" i="1"/>
  <c r="DM223" i="1"/>
  <c r="DM224" i="1"/>
  <c r="DM221" i="1"/>
  <c r="DM225" i="1" s="1"/>
  <c r="DM229" i="1" s="1"/>
  <c r="DM234" i="1" s="1"/>
  <c r="AD314" i="1"/>
  <c r="AD325" i="1"/>
  <c r="DP225" i="1"/>
  <c r="DP229" i="1" s="1"/>
  <c r="DP234" i="1" s="1"/>
  <c r="EG200" i="1"/>
  <c r="EG201" i="1" s="1"/>
  <c r="EG203" i="1" s="1"/>
  <c r="EG208" i="1" s="1"/>
  <c r="EG213" i="1" s="1"/>
  <c r="EG312" i="1"/>
  <c r="BJ235" i="1"/>
  <c r="K200" i="1"/>
  <c r="K201" i="1" s="1"/>
  <c r="K203" i="1" s="1"/>
  <c r="K208" i="1" s="1"/>
  <c r="K213" i="1" s="1"/>
  <c r="K312" i="1"/>
  <c r="AJ235" i="1"/>
  <c r="FV311" i="1"/>
  <c r="FV271" i="1"/>
  <c r="FV320" i="1" s="1"/>
  <c r="FV267" i="1"/>
  <c r="FV75" i="1"/>
  <c r="AK325" i="1"/>
  <c r="AK314" i="1"/>
  <c r="DN314" i="1"/>
  <c r="DN325" i="1"/>
  <c r="CZ325" i="1"/>
  <c r="CZ314" i="1"/>
  <c r="BH325" i="1"/>
  <c r="BH314" i="1"/>
  <c r="CL314" i="1"/>
  <c r="CL325" i="1"/>
  <c r="FU225" i="1"/>
  <c r="FU229" i="1" s="1"/>
  <c r="FU234" i="1" s="1"/>
  <c r="FU235" i="1" s="1"/>
  <c r="D325" i="1"/>
  <c r="D314" i="1"/>
  <c r="BX301" i="1"/>
  <c r="BX269" i="1"/>
  <c r="BM233" i="1"/>
  <c r="BM215" i="1"/>
  <c r="BM224" i="1"/>
  <c r="BM221" i="1"/>
  <c r="BM223" i="1"/>
  <c r="EI215" i="1"/>
  <c r="EI233" i="1"/>
  <c r="EI221" i="1"/>
  <c r="EI224" i="1"/>
  <c r="EI223" i="1"/>
  <c r="DS235" i="1"/>
  <c r="EM325" i="1"/>
  <c r="EM314" i="1"/>
  <c r="FP235" i="1"/>
  <c r="DE267" i="1"/>
  <c r="BH215" i="1"/>
  <c r="BH233" i="1"/>
  <c r="BH224" i="1"/>
  <c r="BH223" i="1"/>
  <c r="BH221" i="1"/>
  <c r="BH225" i="1" s="1"/>
  <c r="BH229" i="1" s="1"/>
  <c r="BH234" i="1" s="1"/>
  <c r="DK225" i="1"/>
  <c r="DK229" i="1" s="1"/>
  <c r="DK234" i="1" s="1"/>
  <c r="AC233" i="1"/>
  <c r="AC215" i="1"/>
  <c r="AC223" i="1"/>
  <c r="AC221" i="1"/>
  <c r="AC224" i="1"/>
  <c r="BS264" i="1"/>
  <c r="BS240" i="1"/>
  <c r="BS246" i="1" s="1"/>
  <c r="BS249" i="1" s="1"/>
  <c r="AZ225" i="1"/>
  <c r="AZ229" i="1" s="1"/>
  <c r="AZ234" i="1" s="1"/>
  <c r="DG233" i="1"/>
  <c r="DG215" i="1"/>
  <c r="DG221" i="1"/>
  <c r="DG224" i="1"/>
  <c r="DG223" i="1"/>
  <c r="L235" i="1"/>
  <c r="AY225" i="1"/>
  <c r="AY229" i="1" s="1"/>
  <c r="AY234" i="1" s="1"/>
  <c r="AY235" i="1" s="1"/>
  <c r="AX264" i="1"/>
  <c r="AX240" i="1"/>
  <c r="AX246" i="1" s="1"/>
  <c r="AX249" i="1" s="1"/>
  <c r="DY311" i="1"/>
  <c r="DY267" i="1"/>
  <c r="DY271" i="1"/>
  <c r="DY320" i="1" s="1"/>
  <c r="DY75" i="1"/>
  <c r="CY225" i="1"/>
  <c r="CY229" i="1" s="1"/>
  <c r="CY234" i="1" s="1"/>
  <c r="BX308" i="1"/>
  <c r="AR225" i="1"/>
  <c r="AR229" i="1" s="1"/>
  <c r="AR234" i="1" s="1"/>
  <c r="AR235" i="1" s="1"/>
  <c r="BE314" i="1"/>
  <c r="BE325" i="1"/>
  <c r="AB235" i="1"/>
  <c r="FK325" i="1"/>
  <c r="FK314" i="1"/>
  <c r="FF308" i="1"/>
  <c r="R215" i="1"/>
  <c r="R233" i="1"/>
  <c r="R224" i="1"/>
  <c r="R221" i="1"/>
  <c r="R223" i="1"/>
  <c r="FW225" i="1"/>
  <c r="FW229" i="1" s="1"/>
  <c r="FW234" i="1" s="1"/>
  <c r="FW235" i="1" s="1"/>
  <c r="BD233" i="1"/>
  <c r="BD215" i="1"/>
  <c r="BD224" i="1"/>
  <c r="BD223" i="1"/>
  <c r="BD221" i="1"/>
  <c r="BD225" i="1" s="1"/>
  <c r="BD229" i="1" s="1"/>
  <c r="BD234" i="1" s="1"/>
  <c r="FH300" i="1"/>
  <c r="FH265" i="1"/>
  <c r="FH278" i="1" s="1"/>
  <c r="FH292" i="1" s="1"/>
  <c r="FH256" i="1"/>
  <c r="FH260" i="1" s="1"/>
  <c r="BC300" i="1"/>
  <c r="BC265" i="1"/>
  <c r="BC278" i="1" s="1"/>
  <c r="BC292" i="1" s="1"/>
  <c r="BC256" i="1"/>
  <c r="BC260" i="1" s="1"/>
  <c r="DH225" i="1"/>
  <c r="DH229" i="1" s="1"/>
  <c r="DH234" i="1" s="1"/>
  <c r="DH235" i="1" s="1"/>
  <c r="CK233" i="1"/>
  <c r="CK215" i="1"/>
  <c r="CK223" i="1"/>
  <c r="CK221" i="1"/>
  <c r="CK224" i="1"/>
  <c r="U325" i="1"/>
  <c r="U314" i="1"/>
  <c r="I233" i="1"/>
  <c r="I215" i="1"/>
  <c r="I221" i="1"/>
  <c r="I223" i="1"/>
  <c r="I224" i="1"/>
  <c r="CI300" i="1"/>
  <c r="CI265" i="1"/>
  <c r="CI278" i="1" s="1"/>
  <c r="CI292" i="1" s="1"/>
  <c r="CI256" i="1"/>
  <c r="CI260" i="1" s="1"/>
  <c r="AO225" i="1"/>
  <c r="AO229" i="1" s="1"/>
  <c r="AO234" i="1" s="1"/>
  <c r="AO235" i="1" s="1"/>
  <c r="CW233" i="1"/>
  <c r="CW215" i="1"/>
  <c r="CW221" i="1"/>
  <c r="CW224" i="1"/>
  <c r="CW223" i="1"/>
  <c r="EL233" i="1"/>
  <c r="EL215" i="1"/>
  <c r="EL221" i="1"/>
  <c r="EL223" i="1"/>
  <c r="EL224" i="1"/>
  <c r="FC215" i="1"/>
  <c r="FC233" i="1"/>
  <c r="FC221" i="1"/>
  <c r="FC223" i="1"/>
  <c r="FC224" i="1"/>
  <c r="Y225" i="1"/>
  <c r="Y229" i="1" s="1"/>
  <c r="Y234" i="1" s="1"/>
  <c r="Y235" i="1" s="1"/>
  <c r="AS233" i="1"/>
  <c r="AS215" i="1"/>
  <c r="AS223" i="1"/>
  <c r="AS221" i="1"/>
  <c r="AS224" i="1"/>
  <c r="CH215" i="1"/>
  <c r="CH233" i="1"/>
  <c r="CH223" i="1"/>
  <c r="CH221" i="1"/>
  <c r="CH224" i="1"/>
  <c r="BZ233" i="1"/>
  <c r="BZ215" i="1"/>
  <c r="BZ224" i="1"/>
  <c r="BZ221" i="1"/>
  <c r="BZ223" i="1"/>
  <c r="BG233" i="1"/>
  <c r="BG215" i="1"/>
  <c r="BG223" i="1"/>
  <c r="BG224" i="1"/>
  <c r="BG221" i="1"/>
  <c r="CD311" i="1"/>
  <c r="CD271" i="1"/>
  <c r="CD320" i="1" s="1"/>
  <c r="CD267" i="1"/>
  <c r="CD75" i="1"/>
  <c r="CV215" i="1"/>
  <c r="CV233" i="1"/>
  <c r="CV221" i="1"/>
  <c r="CV224" i="1"/>
  <c r="CV223" i="1"/>
  <c r="V215" i="1"/>
  <c r="V233" i="1"/>
  <c r="V221" i="1"/>
  <c r="V225" i="1" s="1"/>
  <c r="V229" i="1" s="1"/>
  <c r="V234" i="1" s="1"/>
  <c r="V224" i="1"/>
  <c r="V223" i="1"/>
  <c r="FU264" i="1" l="1"/>
  <c r="FU240" i="1"/>
  <c r="FU246" i="1" s="1"/>
  <c r="FU249" i="1" s="1"/>
  <c r="DC264" i="1"/>
  <c r="DC240" i="1"/>
  <c r="DC246" i="1" s="1"/>
  <c r="DC249" i="1" s="1"/>
  <c r="EQ264" i="1"/>
  <c r="EQ240" i="1"/>
  <c r="EQ246" i="1" s="1"/>
  <c r="EQ249" i="1" s="1"/>
  <c r="CU264" i="1"/>
  <c r="CU240" i="1"/>
  <c r="CU246" i="1" s="1"/>
  <c r="CU249" i="1" s="1"/>
  <c r="DL240" i="1"/>
  <c r="DL246" i="1" s="1"/>
  <c r="DL249" i="1" s="1"/>
  <c r="DL264" i="1"/>
  <c r="FW264" i="1"/>
  <c r="FW240" i="1"/>
  <c r="FW246" i="1" s="1"/>
  <c r="FW249" i="1" s="1"/>
  <c r="CN264" i="1"/>
  <c r="CN240" i="1"/>
  <c r="CN246" i="1" s="1"/>
  <c r="CN249" i="1" s="1"/>
  <c r="BO264" i="1"/>
  <c r="BO240" i="1"/>
  <c r="BO246" i="1" s="1"/>
  <c r="BO249" i="1" s="1"/>
  <c r="FB264" i="1"/>
  <c r="FB240" i="1"/>
  <c r="FB246" i="1" s="1"/>
  <c r="FB249" i="1" s="1"/>
  <c r="FO264" i="1"/>
  <c r="FO240" i="1"/>
  <c r="FO246" i="1" s="1"/>
  <c r="FO249" i="1" s="1"/>
  <c r="AT264" i="1"/>
  <c r="AT240" i="1"/>
  <c r="AT246" i="1" s="1"/>
  <c r="AT249" i="1" s="1"/>
  <c r="N264" i="1"/>
  <c r="N240" i="1"/>
  <c r="N246" i="1" s="1"/>
  <c r="N249" i="1" s="1"/>
  <c r="EJ264" i="1"/>
  <c r="EJ240" i="1"/>
  <c r="EJ246" i="1" s="1"/>
  <c r="EJ249" i="1" s="1"/>
  <c r="ET264" i="1"/>
  <c r="ET240" i="1"/>
  <c r="ET246" i="1" s="1"/>
  <c r="ET249" i="1" s="1"/>
  <c r="BI264" i="1"/>
  <c r="BI240" i="1"/>
  <c r="BI246" i="1" s="1"/>
  <c r="BI249" i="1" s="1"/>
  <c r="Y240" i="1"/>
  <c r="Y246" i="1" s="1"/>
  <c r="Y249" i="1" s="1"/>
  <c r="Y264" i="1"/>
  <c r="AO264" i="1"/>
  <c r="AO240" i="1"/>
  <c r="AO246" i="1" s="1"/>
  <c r="AO249" i="1" s="1"/>
  <c r="DH264" i="1"/>
  <c r="DH240" i="1"/>
  <c r="DH246" i="1" s="1"/>
  <c r="DH249" i="1" s="1"/>
  <c r="AR264" i="1"/>
  <c r="AR240" i="1"/>
  <c r="AR246" i="1" s="1"/>
  <c r="AR249" i="1" s="1"/>
  <c r="ES264" i="1"/>
  <c r="ES240" i="1"/>
  <c r="ES246" i="1" s="1"/>
  <c r="ES249" i="1" s="1"/>
  <c r="AY240" i="1"/>
  <c r="AY246" i="1" s="1"/>
  <c r="AY249" i="1" s="1"/>
  <c r="AY264" i="1"/>
  <c r="AV264" i="1"/>
  <c r="AV240" i="1"/>
  <c r="AV246" i="1" s="1"/>
  <c r="AV249" i="1" s="1"/>
  <c r="AB264" i="1"/>
  <c r="AB240" i="1"/>
  <c r="AB246" i="1" s="1"/>
  <c r="AB249" i="1" s="1"/>
  <c r="L264" i="1"/>
  <c r="L240" i="1"/>
  <c r="L246" i="1" s="1"/>
  <c r="L249" i="1" s="1"/>
  <c r="BS311" i="1"/>
  <c r="BS271" i="1"/>
  <c r="BS320" i="1" s="1"/>
  <c r="BS267" i="1"/>
  <c r="BS75" i="1"/>
  <c r="FN311" i="1"/>
  <c r="FN271" i="1"/>
  <c r="FN320" i="1" s="1"/>
  <c r="FN75" i="1"/>
  <c r="DP264" i="1"/>
  <c r="DP240" i="1"/>
  <c r="DP246" i="1" s="1"/>
  <c r="DP249" i="1" s="1"/>
  <c r="J300" i="1"/>
  <c r="J265" i="1"/>
  <c r="J278" i="1" s="1"/>
  <c r="J292" i="1" s="1"/>
  <c r="J256" i="1"/>
  <c r="J260" i="1" s="1"/>
  <c r="AW301" i="1"/>
  <c r="AW269" i="1"/>
  <c r="BA264" i="1"/>
  <c r="BA240" i="1"/>
  <c r="BA246" i="1" s="1"/>
  <c r="BA249" i="1" s="1"/>
  <c r="CF311" i="1"/>
  <c r="CF271" i="1"/>
  <c r="CF320" i="1" s="1"/>
  <c r="CF75" i="1"/>
  <c r="DI300" i="1"/>
  <c r="DI265" i="1"/>
  <c r="DI278" i="1" s="1"/>
  <c r="DI292" i="1" s="1"/>
  <c r="DI256" i="1"/>
  <c r="DI260" i="1" s="1"/>
  <c r="E264" i="1"/>
  <c r="E240" i="1"/>
  <c r="E246" i="1" s="1"/>
  <c r="E249" i="1" s="1"/>
  <c r="FT233" i="1"/>
  <c r="FT215" i="1"/>
  <c r="FT221" i="1"/>
  <c r="FT223" i="1"/>
  <c r="FT224" i="1"/>
  <c r="AZ240" i="1"/>
  <c r="AZ246" i="1" s="1"/>
  <c r="AZ249" i="1" s="1"/>
  <c r="AZ264" i="1"/>
  <c r="EA300" i="1"/>
  <c r="EA265" i="1"/>
  <c r="EA278" i="1" s="1"/>
  <c r="EA292" i="1" s="1"/>
  <c r="EA256" i="1"/>
  <c r="EA260" i="1" s="1"/>
  <c r="FL325" i="1"/>
  <c r="FL314" i="1"/>
  <c r="V235" i="1"/>
  <c r="CH225" i="1"/>
  <c r="CH229" i="1" s="1"/>
  <c r="CH234" i="1" s="1"/>
  <c r="CH235" i="1" s="1"/>
  <c r="I225" i="1"/>
  <c r="I229" i="1" s="1"/>
  <c r="I234" i="1" s="1"/>
  <c r="R225" i="1"/>
  <c r="R229" i="1" s="1"/>
  <c r="R234" i="1" s="1"/>
  <c r="BM225" i="1"/>
  <c r="BM229" i="1" s="1"/>
  <c r="BM234" i="1" s="1"/>
  <c r="EG233" i="1"/>
  <c r="EG215" i="1"/>
  <c r="EG224" i="1"/>
  <c r="EG223" i="1"/>
  <c r="EG221" i="1"/>
  <c r="EG225" i="1" s="1"/>
  <c r="EG229" i="1" s="1"/>
  <c r="EG234" i="1" s="1"/>
  <c r="G225" i="1"/>
  <c r="G229" i="1" s="1"/>
  <c r="G234" i="1" s="1"/>
  <c r="J311" i="1"/>
  <c r="J271" i="1"/>
  <c r="J320" i="1" s="1"/>
  <c r="J75" i="1"/>
  <c r="DJ300" i="1"/>
  <c r="DJ265" i="1"/>
  <c r="DJ278" i="1" s="1"/>
  <c r="DJ292" i="1" s="1"/>
  <c r="DJ256" i="1"/>
  <c r="DJ260" i="1" s="1"/>
  <c r="EO264" i="1"/>
  <c r="EO240" i="1"/>
  <c r="EO246" i="1" s="1"/>
  <c r="EO249" i="1" s="1"/>
  <c r="FZ199" i="1"/>
  <c r="DI311" i="1"/>
  <c r="DI271" i="1"/>
  <c r="DI320" i="1" s="1"/>
  <c r="DI267" i="1"/>
  <c r="DI75" i="1"/>
  <c r="X308" i="1"/>
  <c r="FK225" i="1"/>
  <c r="FK229" i="1" s="1"/>
  <c r="FK234" i="1" s="1"/>
  <c r="FK235" i="1" s="1"/>
  <c r="BL325" i="1"/>
  <c r="BL314" i="1"/>
  <c r="DK240" i="1"/>
  <c r="DK246" i="1" s="1"/>
  <c r="DK249" i="1" s="1"/>
  <c r="DK264" i="1"/>
  <c r="EA311" i="1"/>
  <c r="EA267" i="1"/>
  <c r="EA271" i="1"/>
  <c r="EA320" i="1" s="1"/>
  <c r="EA75" i="1"/>
  <c r="FL233" i="1"/>
  <c r="FL215" i="1"/>
  <c r="FL221" i="1"/>
  <c r="FL224" i="1"/>
  <c r="FL223" i="1"/>
  <c r="BG235" i="1"/>
  <c r="EL225" i="1"/>
  <c r="EL229" i="1" s="1"/>
  <c r="EL234" i="1" s="1"/>
  <c r="DU301" i="1"/>
  <c r="DU269" i="1"/>
  <c r="BR235" i="1"/>
  <c r="CQ235" i="1"/>
  <c r="EU267" i="1"/>
  <c r="EN235" i="1"/>
  <c r="AN325" i="1"/>
  <c r="AN314" i="1"/>
  <c r="BW325" i="1"/>
  <c r="BW314" i="1"/>
  <c r="FR301" i="1"/>
  <c r="FR308" i="1" s="1"/>
  <c r="FR269" i="1"/>
  <c r="DJ311" i="1"/>
  <c r="DJ271" i="1"/>
  <c r="DJ320" i="1" s="1"/>
  <c r="DJ267" i="1"/>
  <c r="DJ75" i="1"/>
  <c r="DQ235" i="1"/>
  <c r="CB235" i="1"/>
  <c r="FX301" i="1"/>
  <c r="FX269" i="1"/>
  <c r="BE235" i="1"/>
  <c r="FA240" i="1"/>
  <c r="FA246" i="1" s="1"/>
  <c r="FA249" i="1" s="1"/>
  <c r="FA264" i="1"/>
  <c r="DA300" i="1"/>
  <c r="DA265" i="1"/>
  <c r="DA278" i="1" s="1"/>
  <c r="DA292" i="1" s="1"/>
  <c r="DA256" i="1"/>
  <c r="DA260" i="1" s="1"/>
  <c r="AP300" i="1"/>
  <c r="AP265" i="1"/>
  <c r="AP278" i="1" s="1"/>
  <c r="AP292" i="1" s="1"/>
  <c r="AP256" i="1"/>
  <c r="AP260" i="1" s="1"/>
  <c r="EW325" i="1"/>
  <c r="EW314" i="1"/>
  <c r="EU325" i="1"/>
  <c r="EU314" i="1"/>
  <c r="DY269" i="1"/>
  <c r="DY301" i="1"/>
  <c r="DY308" i="1" s="1"/>
  <c r="EZ225" i="1"/>
  <c r="EZ229" i="1" s="1"/>
  <c r="EZ234" i="1" s="1"/>
  <c r="FG311" i="1"/>
  <c r="FG271" i="1"/>
  <c r="FG320" i="1" s="1"/>
  <c r="FG267" i="1"/>
  <c r="FG75" i="1"/>
  <c r="BW215" i="1"/>
  <c r="BW233" i="1"/>
  <c r="BW221" i="1"/>
  <c r="BW223" i="1"/>
  <c r="BW224" i="1"/>
  <c r="EK300" i="1"/>
  <c r="EK265" i="1"/>
  <c r="EK278" i="1" s="1"/>
  <c r="EK292" i="1" s="1"/>
  <c r="EK256" i="1"/>
  <c r="EK260" i="1" s="1"/>
  <c r="FJ225" i="1"/>
  <c r="FJ229" i="1" s="1"/>
  <c r="FJ234" i="1" s="1"/>
  <c r="DO269" i="1"/>
  <c r="DO301" i="1"/>
  <c r="DO308" i="1" s="1"/>
  <c r="Q300" i="1"/>
  <c r="Q265" i="1"/>
  <c r="Q278" i="1" s="1"/>
  <c r="Q292" i="1" s="1"/>
  <c r="Q256" i="1"/>
  <c r="Q260" i="1" s="1"/>
  <c r="FR267" i="1"/>
  <c r="AG225" i="1"/>
  <c r="AG229" i="1" s="1"/>
  <c r="AG234" i="1" s="1"/>
  <c r="EB225" i="1"/>
  <c r="EB229" i="1" s="1"/>
  <c r="EB234" i="1" s="1"/>
  <c r="DA311" i="1"/>
  <c r="DA271" i="1"/>
  <c r="DA320" i="1" s="1"/>
  <c r="DA267" i="1"/>
  <c r="DA75" i="1"/>
  <c r="EW233" i="1"/>
  <c r="EW215" i="1"/>
  <c r="EW221" i="1"/>
  <c r="EW224" i="1"/>
  <c r="EW223" i="1"/>
  <c r="BZ225" i="1"/>
  <c r="BZ229" i="1" s="1"/>
  <c r="BZ234" i="1" s="1"/>
  <c r="BC301" i="1"/>
  <c r="BC308" i="1" s="1"/>
  <c r="BC269" i="1"/>
  <c r="BM235" i="1"/>
  <c r="DZ225" i="1"/>
  <c r="DZ229" i="1" s="1"/>
  <c r="DZ234" i="1" s="1"/>
  <c r="DW233" i="1"/>
  <c r="DW215" i="1"/>
  <c r="DW221" i="1"/>
  <c r="DW224" i="1"/>
  <c r="DW223" i="1"/>
  <c r="M264" i="1"/>
  <c r="M240" i="1"/>
  <c r="M246" i="1" s="1"/>
  <c r="M249" i="1" s="1"/>
  <c r="EZ235" i="1"/>
  <c r="DN225" i="1"/>
  <c r="DN229" i="1" s="1"/>
  <c r="DN234" i="1" s="1"/>
  <c r="EX264" i="1"/>
  <c r="EX240" i="1"/>
  <c r="EX246" i="1" s="1"/>
  <c r="EX249" i="1" s="1"/>
  <c r="FM235" i="1"/>
  <c r="EK311" i="1"/>
  <c r="EK271" i="1"/>
  <c r="EK320" i="1" s="1"/>
  <c r="EK75" i="1"/>
  <c r="BQ225" i="1"/>
  <c r="BQ229" i="1" s="1"/>
  <c r="BQ234" i="1" s="1"/>
  <c r="BQ235" i="1" s="1"/>
  <c r="BT300" i="1"/>
  <c r="BT265" i="1"/>
  <c r="BT278" i="1" s="1"/>
  <c r="BT292" i="1" s="1"/>
  <c r="BT256" i="1"/>
  <c r="BT260" i="1" s="1"/>
  <c r="S300" i="1"/>
  <c r="S265" i="1"/>
  <c r="S278" i="1" s="1"/>
  <c r="S292" i="1" s="1"/>
  <c r="S256" i="1"/>
  <c r="S260" i="1" s="1"/>
  <c r="EV325" i="1"/>
  <c r="EV314" i="1"/>
  <c r="CV225" i="1"/>
  <c r="CV229" i="1" s="1"/>
  <c r="CV234" i="1" s="1"/>
  <c r="FC225" i="1"/>
  <c r="FC229" i="1" s="1"/>
  <c r="FC234" i="1" s="1"/>
  <c r="FC235" i="1" s="1"/>
  <c r="AX300" i="1"/>
  <c r="AX265" i="1"/>
  <c r="AX278" i="1" s="1"/>
  <c r="AX292" i="1" s="1"/>
  <c r="AX256" i="1"/>
  <c r="AX260" i="1" s="1"/>
  <c r="AQ300" i="1"/>
  <c r="AQ265" i="1"/>
  <c r="AQ278" i="1" s="1"/>
  <c r="AQ292" i="1" s="1"/>
  <c r="AQ256" i="1"/>
  <c r="AQ260" i="1" s="1"/>
  <c r="DN235" i="1"/>
  <c r="AD235" i="1"/>
  <c r="CA233" i="1"/>
  <c r="CA215" i="1"/>
  <c r="CA224" i="1"/>
  <c r="CA221" i="1"/>
  <c r="CA223" i="1"/>
  <c r="AW267" i="1"/>
  <c r="AF325" i="1"/>
  <c r="AF314" i="1"/>
  <c r="FE235" i="1"/>
  <c r="EY264" i="1"/>
  <c r="EY240" i="1"/>
  <c r="EY246" i="1" s="1"/>
  <c r="EY249" i="1" s="1"/>
  <c r="FQ264" i="1"/>
  <c r="FQ240" i="1"/>
  <c r="FQ246" i="1" s="1"/>
  <c r="FQ249" i="1" s="1"/>
  <c r="FS301" i="1"/>
  <c r="FS308" i="1" s="1"/>
  <c r="FS269" i="1"/>
  <c r="BT311" i="1"/>
  <c r="BT271" i="1"/>
  <c r="BT320" i="1" s="1"/>
  <c r="BT75" i="1"/>
  <c r="AG235" i="1"/>
  <c r="F233" i="1"/>
  <c r="F215" i="1"/>
  <c r="F221" i="1"/>
  <c r="F223" i="1"/>
  <c r="F224" i="1"/>
  <c r="BU300" i="1"/>
  <c r="BU265" i="1"/>
  <c r="BU278" i="1" s="1"/>
  <c r="BU292" i="1" s="1"/>
  <c r="BU256" i="1"/>
  <c r="BU260" i="1" s="1"/>
  <c r="ED233" i="1"/>
  <c r="ED215" i="1"/>
  <c r="ED223" i="1"/>
  <c r="ED221" i="1"/>
  <c r="ED224" i="1"/>
  <c r="S311" i="1"/>
  <c r="S267" i="1"/>
  <c r="S271" i="1"/>
  <c r="S320" i="1" s="1"/>
  <c r="S75" i="1"/>
  <c r="EV233" i="1"/>
  <c r="EV215" i="1"/>
  <c r="EV224" i="1"/>
  <c r="EV221" i="1"/>
  <c r="EV223" i="1"/>
  <c r="O233" i="1"/>
  <c r="O215" i="1"/>
  <c r="O221" i="1"/>
  <c r="O224" i="1"/>
  <c r="O223" i="1"/>
  <c r="CV235" i="1"/>
  <c r="BG225" i="1"/>
  <c r="BG229" i="1" s="1"/>
  <c r="BG234" i="1" s="1"/>
  <c r="AS225" i="1"/>
  <c r="AS229" i="1" s="1"/>
  <c r="AS234" i="1" s="1"/>
  <c r="AS235" i="1" s="1"/>
  <c r="BD235" i="1"/>
  <c r="AX311" i="1"/>
  <c r="AX271" i="1"/>
  <c r="AX320" i="1" s="1"/>
  <c r="AX267" i="1"/>
  <c r="AX75" i="1"/>
  <c r="FP264" i="1"/>
  <c r="FP240" i="1"/>
  <c r="FP246" i="1" s="1"/>
  <c r="FP249" i="1" s="1"/>
  <c r="K215" i="1"/>
  <c r="K233" i="1"/>
  <c r="K224" i="1"/>
  <c r="K221" i="1"/>
  <c r="K223" i="1"/>
  <c r="DZ235" i="1"/>
  <c r="AQ311" i="1"/>
  <c r="AQ271" i="1"/>
  <c r="AQ320" i="1" s="1"/>
  <c r="AQ267" i="1"/>
  <c r="AQ75" i="1"/>
  <c r="EM235" i="1"/>
  <c r="CL225" i="1"/>
  <c r="CL229" i="1" s="1"/>
  <c r="CL234" i="1" s="1"/>
  <c r="CL235" i="1" s="1"/>
  <c r="CZ225" i="1"/>
  <c r="CZ229" i="1" s="1"/>
  <c r="CZ234" i="1" s="1"/>
  <c r="CZ235" i="1" s="1"/>
  <c r="DU267" i="1"/>
  <c r="AF215" i="1"/>
  <c r="AF233" i="1"/>
  <c r="AF221" i="1"/>
  <c r="AF224" i="1"/>
  <c r="AF223" i="1"/>
  <c r="EE225" i="1"/>
  <c r="EE229" i="1" s="1"/>
  <c r="EE234" i="1" s="1"/>
  <c r="AH300" i="1"/>
  <c r="AH265" i="1"/>
  <c r="AH278" i="1" s="1"/>
  <c r="AH292" i="1" s="1"/>
  <c r="AH256" i="1"/>
  <c r="AH260" i="1" s="1"/>
  <c r="DT235" i="1"/>
  <c r="AE300" i="1"/>
  <c r="AE265" i="1"/>
  <c r="AE278" i="1" s="1"/>
  <c r="AE292" i="1" s="1"/>
  <c r="AE256" i="1"/>
  <c r="AE260" i="1" s="1"/>
  <c r="DQ225" i="1"/>
  <c r="DQ229" i="1" s="1"/>
  <c r="DQ234" i="1" s="1"/>
  <c r="CE225" i="1"/>
  <c r="CE229" i="1" s="1"/>
  <c r="CE234" i="1" s="1"/>
  <c r="CE235" i="1" s="1"/>
  <c r="BP240" i="1"/>
  <c r="BP246" i="1" s="1"/>
  <c r="BP249" i="1" s="1"/>
  <c r="BP264" i="1"/>
  <c r="H235" i="1"/>
  <c r="DO267" i="1"/>
  <c r="FJ235" i="1"/>
  <c r="BC267" i="1"/>
  <c r="DF300" i="1"/>
  <c r="DF265" i="1"/>
  <c r="DF278" i="1" s="1"/>
  <c r="DF292" i="1" s="1"/>
  <c r="DF256" i="1"/>
  <c r="DF260" i="1" s="1"/>
  <c r="CP225" i="1"/>
  <c r="CP229" i="1" s="1"/>
  <c r="CP234" i="1" s="1"/>
  <c r="CP235" i="1" s="1"/>
  <c r="BB314" i="1"/>
  <c r="BB325" i="1"/>
  <c r="CX314" i="1"/>
  <c r="CX325" i="1"/>
  <c r="EC300" i="1"/>
  <c r="EC265" i="1"/>
  <c r="EC278" i="1" s="1"/>
  <c r="EC292" i="1" s="1"/>
  <c r="EC256" i="1"/>
  <c r="EC260" i="1" s="1"/>
  <c r="BK325" i="1"/>
  <c r="BK314" i="1"/>
  <c r="DD300" i="1"/>
  <c r="DD265" i="1"/>
  <c r="DD278" i="1" s="1"/>
  <c r="DD292" i="1" s="1"/>
  <c r="DD256" i="1"/>
  <c r="DD260" i="1" s="1"/>
  <c r="EG325" i="1"/>
  <c r="EG314" i="1"/>
  <c r="ER301" i="1"/>
  <c r="ER269" i="1"/>
  <c r="AM264" i="1"/>
  <c r="AM240" i="1"/>
  <c r="AM246" i="1" s="1"/>
  <c r="AM249" i="1" s="1"/>
  <c r="AL233" i="1"/>
  <c r="AL215" i="1"/>
  <c r="AL221" i="1"/>
  <c r="AL223" i="1"/>
  <c r="AL224" i="1"/>
  <c r="CM235" i="1"/>
  <c r="X301" i="1"/>
  <c r="X269" i="1"/>
  <c r="BY311" i="1"/>
  <c r="BY312" i="1" s="1"/>
  <c r="BY271" i="1"/>
  <c r="BY320" i="1" s="1"/>
  <c r="BY267" i="1"/>
  <c r="BY75" i="1"/>
  <c r="BN300" i="1"/>
  <c r="BN265" i="1"/>
  <c r="BN278" i="1" s="1"/>
  <c r="BN292" i="1" s="1"/>
  <c r="BN256" i="1"/>
  <c r="BN260" i="1" s="1"/>
  <c r="AU311" i="1"/>
  <c r="AU271" i="1"/>
  <c r="AU320" i="1" s="1"/>
  <c r="AU75" i="1"/>
  <c r="DS264" i="1"/>
  <c r="DS240" i="1"/>
  <c r="DS246" i="1" s="1"/>
  <c r="DS249" i="1" s="1"/>
  <c r="DM264" i="1"/>
  <c r="DM240" i="1"/>
  <c r="DM246" i="1" s="1"/>
  <c r="DM249" i="1" s="1"/>
  <c r="CQ225" i="1"/>
  <c r="CQ229" i="1" s="1"/>
  <c r="CQ234" i="1" s="1"/>
  <c r="DR264" i="1"/>
  <c r="DR240" i="1"/>
  <c r="DR246" i="1" s="1"/>
  <c r="DR249" i="1" s="1"/>
  <c r="D235" i="1"/>
  <c r="CY264" i="1"/>
  <c r="CY240" i="1"/>
  <c r="CY246" i="1" s="1"/>
  <c r="CY249" i="1" s="1"/>
  <c r="T301" i="1"/>
  <c r="T269" i="1"/>
  <c r="C200" i="1"/>
  <c r="FZ200" i="1" s="1"/>
  <c r="FZ155" i="1"/>
  <c r="C312" i="1"/>
  <c r="CJ264" i="1"/>
  <c r="CJ240" i="1"/>
  <c r="CJ246" i="1" s="1"/>
  <c r="CJ249" i="1" s="1"/>
  <c r="EF225" i="1"/>
  <c r="EF229" i="1" s="1"/>
  <c r="EF234" i="1" s="1"/>
  <c r="EF235" i="1" s="1"/>
  <c r="BN311" i="1"/>
  <c r="BN271" i="1"/>
  <c r="BN320" i="1" s="1"/>
  <c r="BN75" i="1"/>
  <c r="AU300" i="1"/>
  <c r="AU265" i="1"/>
  <c r="AU278" i="1" s="1"/>
  <c r="AU292" i="1" s="1"/>
  <c r="AU256" i="1"/>
  <c r="AU260" i="1" s="1"/>
  <c r="AC225" i="1"/>
  <c r="AC229" i="1" s="1"/>
  <c r="AC234" i="1" s="1"/>
  <c r="AC235" i="1" s="1"/>
  <c r="ER308" i="1"/>
  <c r="AA225" i="1"/>
  <c r="AA229" i="1" s="1"/>
  <c r="AA234" i="1" s="1"/>
  <c r="AA235" i="1" s="1"/>
  <c r="FG300" i="1"/>
  <c r="FG265" i="1"/>
  <c r="FG278" i="1" s="1"/>
  <c r="FG292" i="1" s="1"/>
  <c r="FG256" i="1"/>
  <c r="FG260" i="1" s="1"/>
  <c r="FM225" i="1"/>
  <c r="FM229" i="1" s="1"/>
  <c r="FM234" i="1" s="1"/>
  <c r="EE235" i="1"/>
  <c r="AW308" i="1"/>
  <c r="CR225" i="1"/>
  <c r="CR229" i="1" s="1"/>
  <c r="CR234" i="1" s="1"/>
  <c r="CR235" i="1" s="1"/>
  <c r="DV225" i="1"/>
  <c r="DV229" i="1" s="1"/>
  <c r="DV234" i="1" s="1"/>
  <c r="DV235" i="1" s="1"/>
  <c r="BL233" i="1"/>
  <c r="BL235" i="1" s="1"/>
  <c r="BL215" i="1"/>
  <c r="BL223" i="1"/>
  <c r="BL224" i="1"/>
  <c r="BL221" i="1"/>
  <c r="BL225" i="1" s="1"/>
  <c r="BL229" i="1" s="1"/>
  <c r="BL234" i="1" s="1"/>
  <c r="EH264" i="1"/>
  <c r="EH240" i="1"/>
  <c r="EH246" i="1" s="1"/>
  <c r="EH249" i="1" s="1"/>
  <c r="P325" i="1"/>
  <c r="P314" i="1"/>
  <c r="CS300" i="1"/>
  <c r="CS265" i="1"/>
  <c r="CS278" i="1" s="1"/>
  <c r="CS292" i="1" s="1"/>
  <c r="CS256" i="1"/>
  <c r="CS260" i="1" s="1"/>
  <c r="I235" i="1"/>
  <c r="R235" i="1"/>
  <c r="DG225" i="1"/>
  <c r="DG229" i="1" s="1"/>
  <c r="DG234" i="1" s="1"/>
  <c r="BH235" i="1"/>
  <c r="AJ264" i="1"/>
  <c r="AJ240" i="1"/>
  <c r="AJ246" i="1" s="1"/>
  <c r="AJ249" i="1" s="1"/>
  <c r="ER267" i="1"/>
  <c r="DW325" i="1"/>
  <c r="DW314" i="1"/>
  <c r="FI300" i="1"/>
  <c r="FI265" i="1"/>
  <c r="FI278" i="1" s="1"/>
  <c r="FI292" i="1" s="1"/>
  <c r="FI256" i="1"/>
  <c r="FI260" i="1" s="1"/>
  <c r="G235" i="1"/>
  <c r="BF264" i="1"/>
  <c r="BF240" i="1"/>
  <c r="BF246" i="1" s="1"/>
  <c r="BF249" i="1" s="1"/>
  <c r="AN233" i="1"/>
  <c r="AN215" i="1"/>
  <c r="AN224" i="1"/>
  <c r="AN223" i="1"/>
  <c r="AN221" i="1"/>
  <c r="AN225" i="1" s="1"/>
  <c r="AN229" i="1" s="1"/>
  <c r="AN234" i="1" s="1"/>
  <c r="Z300" i="1"/>
  <c r="Z265" i="1"/>
  <c r="Z278" i="1" s="1"/>
  <c r="Z292" i="1" s="1"/>
  <c r="Z256" i="1"/>
  <c r="Z260" i="1" s="1"/>
  <c r="H225" i="1"/>
  <c r="H229" i="1" s="1"/>
  <c r="H234" i="1" s="1"/>
  <c r="T308" i="1"/>
  <c r="FD300" i="1"/>
  <c r="FD265" i="1"/>
  <c r="FD278" i="1" s="1"/>
  <c r="FD292" i="1" s="1"/>
  <c r="FD256" i="1"/>
  <c r="FD260" i="1" s="1"/>
  <c r="P233" i="1"/>
  <c r="P215" i="1"/>
  <c r="P224" i="1"/>
  <c r="P221" i="1"/>
  <c r="P225" i="1" s="1"/>
  <c r="P229" i="1" s="1"/>
  <c r="P234" i="1" s="1"/>
  <c r="P223" i="1"/>
  <c r="AP311" i="1"/>
  <c r="AP271" i="1"/>
  <c r="AP320" i="1" s="1"/>
  <c r="AP267" i="1"/>
  <c r="AP75" i="1"/>
  <c r="CS311" i="1"/>
  <c r="CS267" i="1"/>
  <c r="CS271" i="1"/>
  <c r="CS320" i="1" s="1"/>
  <c r="CS75" i="1"/>
  <c r="EL235" i="1"/>
  <c r="CI269" i="1"/>
  <c r="CI301" i="1"/>
  <c r="CI308" i="1" s="1"/>
  <c r="EI225" i="1"/>
  <c r="EI229" i="1" s="1"/>
  <c r="EI234" i="1" s="1"/>
  <c r="EI235" i="1" s="1"/>
  <c r="DU308" i="1"/>
  <c r="FI311" i="1"/>
  <c r="FI271" i="1"/>
  <c r="FI320" i="1" s="1"/>
  <c r="FI267" i="1"/>
  <c r="FI75" i="1"/>
  <c r="BV225" i="1"/>
  <c r="BV229" i="1" s="1"/>
  <c r="BV234" i="1" s="1"/>
  <c r="BV235" i="1" s="1"/>
  <c r="CC235" i="1"/>
  <c r="CA325" i="1"/>
  <c r="CA314" i="1"/>
  <c r="Z311" i="1"/>
  <c r="Z271" i="1"/>
  <c r="Z320" i="1" s="1"/>
  <c r="Z267" i="1"/>
  <c r="Z75" i="1"/>
  <c r="FX308" i="1"/>
  <c r="DX264" i="1"/>
  <c r="DX240" i="1"/>
  <c r="DX246" i="1" s="1"/>
  <c r="DX249" i="1" s="1"/>
  <c r="FD311" i="1"/>
  <c r="FD267" i="1"/>
  <c r="FD271" i="1"/>
  <c r="FD320" i="1" s="1"/>
  <c r="FD75" i="1"/>
  <c r="Q311" i="1"/>
  <c r="Q271" i="1"/>
  <c r="Q320" i="1" s="1"/>
  <c r="Q75" i="1"/>
  <c r="EB235" i="1"/>
  <c r="F314" i="1"/>
  <c r="F325" i="1"/>
  <c r="BU311" i="1"/>
  <c r="BU271" i="1"/>
  <c r="BU320" i="1" s="1"/>
  <c r="BU75" i="1"/>
  <c r="ED314" i="1"/>
  <c r="ED325" i="1"/>
  <c r="O325" i="1"/>
  <c r="O314" i="1"/>
  <c r="DG235" i="1"/>
  <c r="K325" i="1"/>
  <c r="K314" i="1"/>
  <c r="AI264" i="1"/>
  <c r="AI240" i="1"/>
  <c r="AI246" i="1" s="1"/>
  <c r="AI249" i="1" s="1"/>
  <c r="W264" i="1"/>
  <c r="W240" i="1"/>
  <c r="W246" i="1" s="1"/>
  <c r="W249" i="1" s="1"/>
  <c r="CD301" i="1"/>
  <c r="CD269" i="1"/>
  <c r="CM225" i="1"/>
  <c r="CM229" i="1" s="1"/>
  <c r="CM234" i="1" s="1"/>
  <c r="FV301" i="1"/>
  <c r="FV269" i="1"/>
  <c r="AE311" i="1"/>
  <c r="AE267" i="1"/>
  <c r="AE271" i="1"/>
  <c r="AE320" i="1" s="1"/>
  <c r="AE75" i="1"/>
  <c r="BZ235" i="1"/>
  <c r="CW225" i="1"/>
  <c r="CW229" i="1" s="1"/>
  <c r="CW234" i="1" s="1"/>
  <c r="CW235" i="1" s="1"/>
  <c r="CK225" i="1"/>
  <c r="CK229" i="1" s="1"/>
  <c r="CK234" i="1" s="1"/>
  <c r="CK235" i="1" s="1"/>
  <c r="FH301" i="1"/>
  <c r="FH308" i="1" s="1"/>
  <c r="FH269" i="1"/>
  <c r="BS300" i="1"/>
  <c r="BS265" i="1"/>
  <c r="BS278" i="1" s="1"/>
  <c r="BS292" i="1" s="1"/>
  <c r="BS256" i="1"/>
  <c r="BS260" i="1" s="1"/>
  <c r="BJ264" i="1"/>
  <c r="BJ240" i="1"/>
  <c r="BJ246" i="1" s="1"/>
  <c r="BJ249" i="1" s="1"/>
  <c r="BR225" i="1"/>
  <c r="BR229" i="1" s="1"/>
  <c r="BR234" i="1" s="1"/>
  <c r="FN300" i="1"/>
  <c r="FN265" i="1"/>
  <c r="FN278" i="1" s="1"/>
  <c r="FN292" i="1" s="1"/>
  <c r="FN256" i="1"/>
  <c r="FN260" i="1" s="1"/>
  <c r="CD308" i="1"/>
  <c r="EN225" i="1"/>
  <c r="EN229" i="1" s="1"/>
  <c r="EN234" i="1" s="1"/>
  <c r="AK225" i="1"/>
  <c r="AK229" i="1" s="1"/>
  <c r="AK234" i="1" s="1"/>
  <c r="AK235" i="1" s="1"/>
  <c r="AL314" i="1"/>
  <c r="AL325" i="1"/>
  <c r="FV308" i="1"/>
  <c r="AH311" i="1"/>
  <c r="AH271" i="1"/>
  <c r="AH320" i="1" s="1"/>
  <c r="AH75" i="1"/>
  <c r="EU269" i="1"/>
  <c r="EU301" i="1"/>
  <c r="EU308" i="1" s="1"/>
  <c r="T267" i="1"/>
  <c r="X267" i="1"/>
  <c r="CF300" i="1"/>
  <c r="CF265" i="1"/>
  <c r="CF278" i="1" s="1"/>
  <c r="CF292" i="1" s="1"/>
  <c r="CF256" i="1"/>
  <c r="CF260" i="1" s="1"/>
  <c r="U225" i="1"/>
  <c r="U229" i="1" s="1"/>
  <c r="U234" i="1" s="1"/>
  <c r="U235" i="1" s="1"/>
  <c r="FH267" i="1"/>
  <c r="DF311" i="1"/>
  <c r="DF271" i="1"/>
  <c r="DF320" i="1" s="1"/>
  <c r="DF75" i="1"/>
  <c r="BY300" i="1"/>
  <c r="BY265" i="1"/>
  <c r="BY278" i="1" s="1"/>
  <c r="BY292" i="1" s="1"/>
  <c r="BY256" i="1"/>
  <c r="BY260" i="1" s="1"/>
  <c r="CO225" i="1"/>
  <c r="CO229" i="1" s="1"/>
  <c r="CO234" i="1" s="1"/>
  <c r="CO235" i="1" s="1"/>
  <c r="FT325" i="1"/>
  <c r="FT314" i="1"/>
  <c r="BB215" i="1"/>
  <c r="BB233" i="1"/>
  <c r="BB221" i="1"/>
  <c r="BB225" i="1" s="1"/>
  <c r="BB229" i="1" s="1"/>
  <c r="BB234" i="1" s="1"/>
  <c r="BB224" i="1"/>
  <c r="BB223" i="1"/>
  <c r="CX233" i="1"/>
  <c r="CX215" i="1"/>
  <c r="CX224" i="1"/>
  <c r="CX223" i="1"/>
  <c r="CX221" i="1"/>
  <c r="EC311" i="1"/>
  <c r="EC271" i="1"/>
  <c r="EC320" i="1" s="1"/>
  <c r="EC75" i="1"/>
  <c r="BK233" i="1"/>
  <c r="BK215" i="1"/>
  <c r="BK224" i="1"/>
  <c r="BK223" i="1"/>
  <c r="BK221" i="1"/>
  <c r="DD311" i="1"/>
  <c r="DD267" i="1"/>
  <c r="DD271" i="1"/>
  <c r="DD320" i="1" s="1"/>
  <c r="DD75" i="1"/>
  <c r="FC264" i="1" l="1"/>
  <c r="FC240" i="1"/>
  <c r="FC246" i="1" s="1"/>
  <c r="FC249" i="1" s="1"/>
  <c r="FK264" i="1"/>
  <c r="FK240" i="1"/>
  <c r="FK246" i="1" s="1"/>
  <c r="FK249" i="1" s="1"/>
  <c r="CH264" i="1"/>
  <c r="CH240" i="1"/>
  <c r="CH246" i="1" s="1"/>
  <c r="CH249" i="1" s="1"/>
  <c r="CO264" i="1"/>
  <c r="CO240" i="1"/>
  <c r="CO246" i="1" s="1"/>
  <c r="CO249" i="1" s="1"/>
  <c r="U264" i="1"/>
  <c r="U240" i="1"/>
  <c r="U246" i="1" s="1"/>
  <c r="U249" i="1" s="1"/>
  <c r="EI264" i="1"/>
  <c r="EI240" i="1"/>
  <c r="EI246" i="1" s="1"/>
  <c r="EI249" i="1" s="1"/>
  <c r="CP264" i="1"/>
  <c r="CP240" i="1"/>
  <c r="CP246" i="1" s="1"/>
  <c r="CP249" i="1" s="1"/>
  <c r="DV264" i="1"/>
  <c r="DV240" i="1"/>
  <c r="DV246" i="1" s="1"/>
  <c r="DV249" i="1" s="1"/>
  <c r="AA264" i="1"/>
  <c r="AA240" i="1"/>
  <c r="AA246" i="1" s="1"/>
  <c r="AA249" i="1" s="1"/>
  <c r="BQ264" i="1"/>
  <c r="BQ240" i="1"/>
  <c r="BQ246" i="1" s="1"/>
  <c r="BQ249" i="1" s="1"/>
  <c r="BV264" i="1"/>
  <c r="BV240" i="1"/>
  <c r="BV246" i="1" s="1"/>
  <c r="BV249" i="1" s="1"/>
  <c r="CR264" i="1"/>
  <c r="CR240" i="1"/>
  <c r="CR246" i="1" s="1"/>
  <c r="CR249" i="1" s="1"/>
  <c r="EF264" i="1"/>
  <c r="EF240" i="1"/>
  <c r="EF246" i="1" s="1"/>
  <c r="EF249" i="1" s="1"/>
  <c r="CE264" i="1"/>
  <c r="CE240" i="1"/>
  <c r="CE246" i="1" s="1"/>
  <c r="CE249" i="1" s="1"/>
  <c r="CZ264" i="1"/>
  <c r="CZ240" i="1"/>
  <c r="CZ246" i="1" s="1"/>
  <c r="CZ249" i="1" s="1"/>
  <c r="AC264" i="1"/>
  <c r="AC240" i="1"/>
  <c r="AC246" i="1" s="1"/>
  <c r="AC249" i="1" s="1"/>
  <c r="CL264" i="1"/>
  <c r="CL240" i="1"/>
  <c r="CL246" i="1" s="1"/>
  <c r="CL249" i="1" s="1"/>
  <c r="CK264" i="1"/>
  <c r="CK240" i="1"/>
  <c r="CK246" i="1" s="1"/>
  <c r="CK249" i="1" s="1"/>
  <c r="CW264" i="1"/>
  <c r="CW240" i="1"/>
  <c r="CW246" i="1" s="1"/>
  <c r="CW249" i="1" s="1"/>
  <c r="AK264" i="1"/>
  <c r="AK240" i="1"/>
  <c r="AK246" i="1" s="1"/>
  <c r="AK249" i="1" s="1"/>
  <c r="AS264" i="1"/>
  <c r="AS240" i="1"/>
  <c r="AS246" i="1" s="1"/>
  <c r="AS249" i="1" s="1"/>
  <c r="W300" i="1"/>
  <c r="W265" i="1"/>
  <c r="W278" i="1" s="1"/>
  <c r="W292" i="1" s="1"/>
  <c r="W256" i="1"/>
  <c r="W260" i="1" s="1"/>
  <c r="BH264" i="1"/>
  <c r="BH240" i="1"/>
  <c r="BH246" i="1" s="1"/>
  <c r="BH249" i="1" s="1"/>
  <c r="BL264" i="1"/>
  <c r="BL240" i="1"/>
  <c r="BL246" i="1" s="1"/>
  <c r="BL249" i="1" s="1"/>
  <c r="D264" i="1"/>
  <c r="D240" i="1"/>
  <c r="D246" i="1" s="1"/>
  <c r="D249" i="1" s="1"/>
  <c r="CM264" i="1"/>
  <c r="CM240" i="1"/>
  <c r="CM246" i="1" s="1"/>
  <c r="CM249" i="1" s="1"/>
  <c r="AM311" i="1"/>
  <c r="AM312" i="1" s="1"/>
  <c r="AM271" i="1"/>
  <c r="AM320" i="1" s="1"/>
  <c r="AM272" i="1"/>
  <c r="AM75" i="1"/>
  <c r="H264" i="1"/>
  <c r="H240" i="1"/>
  <c r="H246" i="1" s="1"/>
  <c r="H249" i="1" s="1"/>
  <c r="DT264" i="1"/>
  <c r="DT240" i="1"/>
  <c r="DT246" i="1" s="1"/>
  <c r="DT249" i="1" s="1"/>
  <c r="BU301" i="1"/>
  <c r="BU308" i="1" s="1"/>
  <c r="BU269" i="1"/>
  <c r="AG264" i="1"/>
  <c r="AG240" i="1"/>
  <c r="AG246" i="1" s="1"/>
  <c r="AG249" i="1" s="1"/>
  <c r="DN264" i="1"/>
  <c r="DN240" i="1"/>
  <c r="DN246" i="1" s="1"/>
  <c r="DN249" i="1" s="1"/>
  <c r="BT301" i="1"/>
  <c r="BT269" i="1"/>
  <c r="M300" i="1"/>
  <c r="M265" i="1"/>
  <c r="M278" i="1" s="1"/>
  <c r="M292" i="1" s="1"/>
  <c r="M256" i="1"/>
  <c r="M260" i="1" s="1"/>
  <c r="BM264" i="1"/>
  <c r="BM240" i="1"/>
  <c r="BM246" i="1" s="1"/>
  <c r="BM249" i="1" s="1"/>
  <c r="EK301" i="1"/>
  <c r="EK269" i="1"/>
  <c r="AP308" i="1"/>
  <c r="EN264" i="1"/>
  <c r="EN240" i="1"/>
  <c r="EN246" i="1" s="1"/>
  <c r="EN249" i="1" s="1"/>
  <c r="BG264" i="1"/>
  <c r="BG240" i="1"/>
  <c r="BG246" i="1" s="1"/>
  <c r="BG249" i="1" s="1"/>
  <c r="DJ308" i="1"/>
  <c r="AZ300" i="1"/>
  <c r="AZ265" i="1"/>
  <c r="AZ278" i="1" s="1"/>
  <c r="AZ292" i="1" s="1"/>
  <c r="AZ256" i="1"/>
  <c r="AZ260" i="1" s="1"/>
  <c r="DI269" i="1"/>
  <c r="DI301" i="1"/>
  <c r="CF267" i="1"/>
  <c r="L300" i="1"/>
  <c r="L265" i="1"/>
  <c r="L278" i="1" s="1"/>
  <c r="L292" i="1" s="1"/>
  <c r="L256" i="1"/>
  <c r="L260" i="1" s="1"/>
  <c r="ES300" i="1"/>
  <c r="ES265" i="1"/>
  <c r="ES278" i="1" s="1"/>
  <c r="ES292" i="1" s="1"/>
  <c r="ES256" i="1"/>
  <c r="ES260" i="1" s="1"/>
  <c r="Y311" i="1"/>
  <c r="Y312" i="1" s="1"/>
  <c r="Y271" i="1"/>
  <c r="Y320" i="1" s="1"/>
  <c r="Y75" i="1"/>
  <c r="N300" i="1"/>
  <c r="N265" i="1"/>
  <c r="N278" i="1" s="1"/>
  <c r="N292" i="1" s="1"/>
  <c r="N256" i="1"/>
  <c r="N260" i="1" s="1"/>
  <c r="BO300" i="1"/>
  <c r="BO265" i="1"/>
  <c r="BO278" i="1" s="1"/>
  <c r="BO292" i="1" s="1"/>
  <c r="BO256" i="1"/>
  <c r="BO260" i="1" s="1"/>
  <c r="CU300" i="1"/>
  <c r="CU265" i="1"/>
  <c r="CU278" i="1" s="1"/>
  <c r="CU292" i="1" s="1"/>
  <c r="CU256" i="1"/>
  <c r="CU260" i="1" s="1"/>
  <c r="CX225" i="1"/>
  <c r="CX229" i="1" s="1"/>
  <c r="CX234" i="1" s="1"/>
  <c r="CX235" i="1" s="1"/>
  <c r="BB235" i="1"/>
  <c r="W311" i="1"/>
  <c r="W272" i="1"/>
  <c r="W271" i="1"/>
  <c r="W320" i="1" s="1"/>
  <c r="W75" i="1"/>
  <c r="BN267" i="1"/>
  <c r="DR300" i="1"/>
  <c r="DR265" i="1"/>
  <c r="DR278" i="1" s="1"/>
  <c r="DR292" i="1" s="1"/>
  <c r="DR256" i="1"/>
  <c r="DR260" i="1" s="1"/>
  <c r="BP311" i="1"/>
  <c r="BP271" i="1"/>
  <c r="BP320" i="1" s="1"/>
  <c r="BP75" i="1"/>
  <c r="AH301" i="1"/>
  <c r="AH269" i="1"/>
  <c r="EV225" i="1"/>
  <c r="EV229" i="1" s="1"/>
  <c r="EV234" i="1" s="1"/>
  <c r="EV235" i="1" s="1"/>
  <c r="M311" i="1"/>
  <c r="M271" i="1"/>
  <c r="M320" i="1" s="1"/>
  <c r="M75" i="1"/>
  <c r="DA301" i="1"/>
  <c r="DA308" i="1" s="1"/>
  <c r="DA269" i="1"/>
  <c r="V264" i="1"/>
  <c r="V240" i="1"/>
  <c r="V246" i="1" s="1"/>
  <c r="V249" i="1" s="1"/>
  <c r="L311" i="1"/>
  <c r="L267" i="1"/>
  <c r="L271" i="1"/>
  <c r="L320" i="1" s="1"/>
  <c r="L75" i="1"/>
  <c r="ES311" i="1"/>
  <c r="ES271" i="1"/>
  <c r="ES320" i="1" s="1"/>
  <c r="ES75" i="1"/>
  <c r="Y300" i="1"/>
  <c r="Y265" i="1"/>
  <c r="Y278" i="1" s="1"/>
  <c r="Y292" i="1" s="1"/>
  <c r="Y256" i="1"/>
  <c r="Y260" i="1" s="1"/>
  <c r="N311" i="1"/>
  <c r="N271" i="1"/>
  <c r="N320" i="1" s="1"/>
  <c r="N75" i="1"/>
  <c r="BO311" i="1"/>
  <c r="BO271" i="1"/>
  <c r="BO320" i="1" s="1"/>
  <c r="BO75" i="1"/>
  <c r="CU311" i="1"/>
  <c r="CU271" i="1"/>
  <c r="CU320" i="1" s="1"/>
  <c r="CU75" i="1"/>
  <c r="FN308" i="1"/>
  <c r="FI301" i="1"/>
  <c r="FI269" i="1"/>
  <c r="FG308" i="1"/>
  <c r="FI308" i="1"/>
  <c r="DF301" i="1"/>
  <c r="DF269" i="1"/>
  <c r="CV264" i="1"/>
  <c r="CV240" i="1"/>
  <c r="CV246" i="1" s="1"/>
  <c r="CV249" i="1" s="1"/>
  <c r="AQ301" i="1"/>
  <c r="AQ269" i="1"/>
  <c r="BT308" i="1"/>
  <c r="Q301" i="1"/>
  <c r="Q269" i="1"/>
  <c r="EK308" i="1"/>
  <c r="CB264" i="1"/>
  <c r="CB240" i="1"/>
  <c r="CB246" i="1" s="1"/>
  <c r="CB249" i="1" s="1"/>
  <c r="CQ240" i="1"/>
  <c r="CQ246" i="1" s="1"/>
  <c r="CQ249" i="1" s="1"/>
  <c r="CQ264" i="1"/>
  <c r="C201" i="1"/>
  <c r="DI308" i="1"/>
  <c r="DP300" i="1"/>
  <c r="DP265" i="1"/>
  <c r="DP278" i="1" s="1"/>
  <c r="DP292" i="1" s="1"/>
  <c r="DP256" i="1"/>
  <c r="DP260" i="1" s="1"/>
  <c r="AB300" i="1"/>
  <c r="AB265" i="1"/>
  <c r="AB278" i="1" s="1"/>
  <c r="AB292" i="1" s="1"/>
  <c r="AB256" i="1"/>
  <c r="AB260" i="1" s="1"/>
  <c r="AR300" i="1"/>
  <c r="AR265" i="1"/>
  <c r="AR278" i="1" s="1"/>
  <c r="AR292" i="1" s="1"/>
  <c r="AR256" i="1"/>
  <c r="AR260" i="1" s="1"/>
  <c r="BI300" i="1"/>
  <c r="BI265" i="1"/>
  <c r="BI278" i="1" s="1"/>
  <c r="BI292" i="1" s="1"/>
  <c r="BI256" i="1"/>
  <c r="BI260" i="1" s="1"/>
  <c r="AT300" i="1"/>
  <c r="AT265" i="1"/>
  <c r="AT278" i="1" s="1"/>
  <c r="AT292" i="1" s="1"/>
  <c r="AT256" i="1"/>
  <c r="AT260" i="1" s="1"/>
  <c r="CN300" i="1"/>
  <c r="CN265" i="1"/>
  <c r="CN278" i="1" s="1"/>
  <c r="CN292" i="1" s="1"/>
  <c r="CN256" i="1"/>
  <c r="CN260" i="1" s="1"/>
  <c r="EQ300" i="1"/>
  <c r="EQ265" i="1"/>
  <c r="EQ278" i="1" s="1"/>
  <c r="EQ292" i="1" s="1"/>
  <c r="EQ256" i="1"/>
  <c r="EQ260" i="1" s="1"/>
  <c r="BJ300" i="1"/>
  <c r="BJ265" i="1"/>
  <c r="BJ278" i="1" s="1"/>
  <c r="BJ292" i="1" s="1"/>
  <c r="BJ256" i="1"/>
  <c r="BJ260" i="1" s="1"/>
  <c r="DX300" i="1"/>
  <c r="DX265" i="1"/>
  <c r="DX278" i="1" s="1"/>
  <c r="DX292" i="1" s="1"/>
  <c r="DX256" i="1"/>
  <c r="DX260" i="1" s="1"/>
  <c r="FD308" i="1"/>
  <c r="EH300" i="1"/>
  <c r="EH265" i="1"/>
  <c r="EH278" i="1" s="1"/>
  <c r="EH292" i="1" s="1"/>
  <c r="EH256" i="1"/>
  <c r="EH260" i="1" s="1"/>
  <c r="EC301" i="1"/>
  <c r="EC308" i="1" s="1"/>
  <c r="EC269" i="1"/>
  <c r="EH311" i="1"/>
  <c r="EH271" i="1"/>
  <c r="EH320" i="1" s="1"/>
  <c r="EH267" i="1"/>
  <c r="EH75" i="1"/>
  <c r="BN269" i="1"/>
  <c r="BN301" i="1"/>
  <c r="AH308" i="1"/>
  <c r="FQ311" i="1"/>
  <c r="FQ271" i="1"/>
  <c r="FQ320" i="1" s="1"/>
  <c r="FQ75" i="1"/>
  <c r="FM264" i="1"/>
  <c r="FM240" i="1"/>
  <c r="FM246" i="1" s="1"/>
  <c r="FM249" i="1" s="1"/>
  <c r="FT225" i="1"/>
  <c r="FT229" i="1" s="1"/>
  <c r="FT234" i="1" s="1"/>
  <c r="EQ311" i="1"/>
  <c r="EQ271" i="1"/>
  <c r="EQ320" i="1" s="1"/>
  <c r="EQ75" i="1"/>
  <c r="P235" i="1"/>
  <c r="Z301" i="1"/>
  <c r="Z269" i="1"/>
  <c r="CY300" i="1"/>
  <c r="CY265" i="1"/>
  <c r="CY278" i="1" s="1"/>
  <c r="CY292" i="1" s="1"/>
  <c r="CY256" i="1"/>
  <c r="CY260" i="1" s="1"/>
  <c r="BN308" i="1"/>
  <c r="DD301" i="1"/>
  <c r="DD308" i="1" s="1"/>
  <c r="DD269" i="1"/>
  <c r="AE301" i="1"/>
  <c r="AE269" i="1"/>
  <c r="O225" i="1"/>
  <c r="O229" i="1" s="1"/>
  <c r="O234" i="1" s="1"/>
  <c r="O235" i="1" s="1"/>
  <c r="BT267" i="1"/>
  <c r="S301" i="1"/>
  <c r="S269" i="1"/>
  <c r="EX311" i="1"/>
  <c r="EX271" i="1"/>
  <c r="EX320" i="1" s="1"/>
  <c r="EX267" i="1"/>
  <c r="EX75" i="1"/>
  <c r="FA300" i="1"/>
  <c r="FA265" i="1"/>
  <c r="FA278" i="1" s="1"/>
  <c r="FA292" i="1" s="1"/>
  <c r="FA256" i="1"/>
  <c r="FA260" i="1" s="1"/>
  <c r="DK300" i="1"/>
  <c r="DK265" i="1"/>
  <c r="DK278" i="1" s="1"/>
  <c r="DK292" i="1" s="1"/>
  <c r="DK256" i="1"/>
  <c r="DK260" i="1" s="1"/>
  <c r="FT235" i="1"/>
  <c r="AV311" i="1"/>
  <c r="AV271" i="1"/>
  <c r="AV320" i="1" s="1"/>
  <c r="AV75" i="1"/>
  <c r="DH311" i="1"/>
  <c r="DH267" i="1"/>
  <c r="DH271" i="1"/>
  <c r="DH320" i="1" s="1"/>
  <c r="DH75" i="1"/>
  <c r="ET311" i="1"/>
  <c r="ET271" i="1"/>
  <c r="ET320" i="1" s="1"/>
  <c r="ET75" i="1"/>
  <c r="FW311" i="1"/>
  <c r="FW271" i="1"/>
  <c r="FW320" i="1" s="1"/>
  <c r="FW75" i="1"/>
  <c r="DC311" i="1"/>
  <c r="DC271" i="1"/>
  <c r="DC320" i="1" s="1"/>
  <c r="DC75" i="1"/>
  <c r="BK225" i="1"/>
  <c r="BK229" i="1" s="1"/>
  <c r="BK234" i="1" s="1"/>
  <c r="BK235" i="1" s="1"/>
  <c r="BY301" i="1"/>
  <c r="BY308" i="1" s="1"/>
  <c r="BY269" i="1"/>
  <c r="FN301" i="1"/>
  <c r="FN269" i="1"/>
  <c r="BU267" i="1"/>
  <c r="BF311" i="1"/>
  <c r="BF271" i="1"/>
  <c r="BF320" i="1" s="1"/>
  <c r="BF267" i="1"/>
  <c r="BF75" i="1"/>
  <c r="AJ300" i="1"/>
  <c r="AJ265" i="1"/>
  <c r="AJ278" i="1" s="1"/>
  <c r="AJ292" i="1" s="1"/>
  <c r="AJ256" i="1"/>
  <c r="AJ260" i="1" s="1"/>
  <c r="FG301" i="1"/>
  <c r="FG269" i="1"/>
  <c r="CJ300" i="1"/>
  <c r="CJ265" i="1"/>
  <c r="CJ278" i="1" s="1"/>
  <c r="CJ292" i="1" s="1"/>
  <c r="CJ256" i="1"/>
  <c r="CJ260" i="1" s="1"/>
  <c r="CY311" i="1"/>
  <c r="CY271" i="1"/>
  <c r="CY320" i="1" s="1"/>
  <c r="CY267" i="1"/>
  <c r="CY75" i="1"/>
  <c r="DS300" i="1"/>
  <c r="DS265" i="1"/>
  <c r="DS278" i="1" s="1"/>
  <c r="DS292" i="1" s="1"/>
  <c r="DS256" i="1"/>
  <c r="DS260" i="1" s="1"/>
  <c r="FJ264" i="1"/>
  <c r="FJ240" i="1"/>
  <c r="FJ246" i="1" s="1"/>
  <c r="FJ249" i="1" s="1"/>
  <c r="EM264" i="1"/>
  <c r="EM240" i="1"/>
  <c r="EM246" i="1" s="1"/>
  <c r="EM249" i="1" s="1"/>
  <c r="FE264" i="1"/>
  <c r="FE240" i="1"/>
  <c r="FE246" i="1" s="1"/>
  <c r="FE249" i="1" s="1"/>
  <c r="AX301" i="1"/>
  <c r="AX308" i="1" s="1"/>
  <c r="AX269" i="1"/>
  <c r="EK267" i="1"/>
  <c r="EW225" i="1"/>
  <c r="EW229" i="1" s="1"/>
  <c r="EW234" i="1" s="1"/>
  <c r="EW235" i="1" s="1"/>
  <c r="AP301" i="1"/>
  <c r="AP269" i="1"/>
  <c r="BE264" i="1"/>
  <c r="BE240" i="1"/>
  <c r="BE246" i="1" s="1"/>
  <c r="BE249" i="1" s="1"/>
  <c r="DJ301" i="1"/>
  <c r="DJ269" i="1"/>
  <c r="EA308" i="1"/>
  <c r="E300" i="1"/>
  <c r="E265" i="1"/>
  <c r="E278" i="1" s="1"/>
  <c r="E292" i="1" s="1"/>
  <c r="E256" i="1"/>
  <c r="E260" i="1" s="1"/>
  <c r="AY311" i="1"/>
  <c r="AY271" i="1"/>
  <c r="AY320" i="1" s="1"/>
  <c r="AY75" i="1"/>
  <c r="AO300" i="1"/>
  <c r="AO265" i="1"/>
  <c r="AO278" i="1" s="1"/>
  <c r="AO292" i="1" s="1"/>
  <c r="AO256" i="1"/>
  <c r="AO260" i="1" s="1"/>
  <c r="EJ300" i="1"/>
  <c r="EJ265" i="1"/>
  <c r="EJ278" i="1" s="1"/>
  <c r="EJ292" i="1" s="1"/>
  <c r="EJ256" i="1"/>
  <c r="EJ260" i="1" s="1"/>
  <c r="FB300" i="1"/>
  <c r="FB265" i="1"/>
  <c r="FB278" i="1" s="1"/>
  <c r="FB292" i="1" s="1"/>
  <c r="FB256" i="1"/>
  <c r="FB260" i="1" s="1"/>
  <c r="DL311" i="1"/>
  <c r="DL267" i="1"/>
  <c r="DL271" i="1"/>
  <c r="DL320" i="1" s="1"/>
  <c r="DL75" i="1"/>
  <c r="FU300" i="1"/>
  <c r="FU265" i="1"/>
  <c r="FU278" i="1" s="1"/>
  <c r="FU292" i="1" s="1"/>
  <c r="FU256" i="1"/>
  <c r="FU260" i="1" s="1"/>
  <c r="DG240" i="1"/>
  <c r="DG246" i="1" s="1"/>
  <c r="DG249" i="1" s="1"/>
  <c r="DG264" i="1"/>
  <c r="CC264" i="1"/>
  <c r="CC240" i="1"/>
  <c r="CC246" i="1" s="1"/>
  <c r="CC249" i="1" s="1"/>
  <c r="FD301" i="1"/>
  <c r="FD269" i="1"/>
  <c r="C325" i="1"/>
  <c r="FZ312" i="1"/>
  <c r="GA312" i="1" s="1"/>
  <c r="GA313" i="1" s="1"/>
  <c r="C30" i="1" s="1"/>
  <c r="C314" i="1"/>
  <c r="CF301" i="1"/>
  <c r="CF269" i="1"/>
  <c r="AI265" i="1"/>
  <c r="AI278" i="1" s="1"/>
  <c r="AI292" i="1" s="1"/>
  <c r="AI300" i="1"/>
  <c r="AI256" i="1"/>
  <c r="AI260" i="1" s="1"/>
  <c r="R264" i="1"/>
  <c r="R240" i="1"/>
  <c r="R246" i="1" s="1"/>
  <c r="R249" i="1" s="1"/>
  <c r="DR311" i="1"/>
  <c r="DR271" i="1"/>
  <c r="DR320" i="1" s="1"/>
  <c r="DR267" i="1"/>
  <c r="DR75" i="1"/>
  <c r="BP300" i="1"/>
  <c r="BP265" i="1"/>
  <c r="BP278" i="1" s="1"/>
  <c r="BP292" i="1" s="1"/>
  <c r="BP256" i="1"/>
  <c r="BP260" i="1" s="1"/>
  <c r="FQ300" i="1"/>
  <c r="FQ265" i="1"/>
  <c r="FQ278" i="1" s="1"/>
  <c r="FQ292" i="1" s="1"/>
  <c r="FQ256" i="1"/>
  <c r="FQ260" i="1" s="1"/>
  <c r="AH267" i="1"/>
  <c r="BJ311" i="1"/>
  <c r="BJ271" i="1"/>
  <c r="BJ320" i="1" s="1"/>
  <c r="BJ267" i="1"/>
  <c r="BJ75" i="1"/>
  <c r="BZ264" i="1"/>
  <c r="BZ240" i="1"/>
  <c r="BZ246" i="1" s="1"/>
  <c r="BZ249" i="1" s="1"/>
  <c r="AI311" i="1"/>
  <c r="AI271" i="1"/>
  <c r="AI320" i="1" s="1"/>
  <c r="AI267" i="1"/>
  <c r="AI75" i="1"/>
  <c r="DX311" i="1"/>
  <c r="DX267" i="1"/>
  <c r="DX271" i="1"/>
  <c r="DX320" i="1" s="1"/>
  <c r="DX75" i="1"/>
  <c r="I240" i="1"/>
  <c r="I246" i="1" s="1"/>
  <c r="I249" i="1" s="1"/>
  <c r="I264" i="1"/>
  <c r="AL225" i="1"/>
  <c r="AL229" i="1" s="1"/>
  <c r="AL234" i="1" s="1"/>
  <c r="CA225" i="1"/>
  <c r="CA229" i="1" s="1"/>
  <c r="CA234" i="1" s="1"/>
  <c r="CA235" i="1" s="1"/>
  <c r="DQ264" i="1"/>
  <c r="DQ240" i="1"/>
  <c r="DQ246" i="1" s="1"/>
  <c r="DQ249" i="1" s="1"/>
  <c r="BR264" i="1"/>
  <c r="BR240" i="1"/>
  <c r="BR246" i="1" s="1"/>
  <c r="BR249" i="1" s="1"/>
  <c r="FL225" i="1"/>
  <c r="FL229" i="1" s="1"/>
  <c r="FL234" i="1" s="1"/>
  <c r="FL235" i="1" s="1"/>
  <c r="BA300" i="1"/>
  <c r="BA265" i="1"/>
  <c r="BA278" i="1" s="1"/>
  <c r="BA292" i="1" s="1"/>
  <c r="BA256" i="1"/>
  <c r="BA260" i="1" s="1"/>
  <c r="DP311" i="1"/>
  <c r="DP271" i="1"/>
  <c r="DP320" i="1" s="1"/>
  <c r="DP75" i="1"/>
  <c r="AB311" i="1"/>
  <c r="AB267" i="1"/>
  <c r="AB271" i="1"/>
  <c r="AB320" i="1" s="1"/>
  <c r="AB75" i="1"/>
  <c r="AR311" i="1"/>
  <c r="AR271" i="1"/>
  <c r="AR320" i="1" s="1"/>
  <c r="AR75" i="1"/>
  <c r="BI311" i="1"/>
  <c r="BI271" i="1"/>
  <c r="BI320" i="1" s="1"/>
  <c r="BI267" i="1"/>
  <c r="BI75" i="1"/>
  <c r="AT311" i="1"/>
  <c r="AT271" i="1"/>
  <c r="AT320" i="1" s="1"/>
  <c r="AT267" i="1"/>
  <c r="AT75" i="1"/>
  <c r="CN311" i="1"/>
  <c r="CN267" i="1"/>
  <c r="CN271" i="1"/>
  <c r="CN320" i="1" s="1"/>
  <c r="CN75" i="1"/>
  <c r="DF267" i="1"/>
  <c r="CF308" i="1"/>
  <c r="BS301" i="1"/>
  <c r="BS308" i="1" s="1"/>
  <c r="BS269" i="1"/>
  <c r="EL264" i="1"/>
  <c r="EL240" i="1"/>
  <c r="EL246" i="1" s="1"/>
  <c r="EL249" i="1" s="1"/>
  <c r="AN235" i="1"/>
  <c r="EE264" i="1"/>
  <c r="EE240" i="1"/>
  <c r="EE246" i="1" s="1"/>
  <c r="EE249" i="1" s="1"/>
  <c r="AU301" i="1"/>
  <c r="AU308" i="1" s="1"/>
  <c r="AU269" i="1"/>
  <c r="DM300" i="1"/>
  <c r="DM265" i="1"/>
  <c r="DM278" i="1" s="1"/>
  <c r="DM292" i="1" s="1"/>
  <c r="DM256" i="1"/>
  <c r="DM260" i="1" s="1"/>
  <c r="BY325" i="1"/>
  <c r="BY314" i="1"/>
  <c r="DF308" i="1"/>
  <c r="FP300" i="1"/>
  <c r="FP265" i="1"/>
  <c r="FP278" i="1" s="1"/>
  <c r="FP292" i="1" s="1"/>
  <c r="FP256" i="1"/>
  <c r="FP260" i="1" s="1"/>
  <c r="BD264" i="1"/>
  <c r="BD240" i="1"/>
  <c r="BD246" i="1" s="1"/>
  <c r="BD249" i="1" s="1"/>
  <c r="ED225" i="1"/>
  <c r="ED229" i="1" s="1"/>
  <c r="ED234" i="1" s="1"/>
  <c r="ED235" i="1" s="1"/>
  <c r="EY300" i="1"/>
  <c r="EY265" i="1"/>
  <c r="EY278" i="1" s="1"/>
  <c r="EY292" i="1" s="1"/>
  <c r="EY256" i="1"/>
  <c r="EY260" i="1" s="1"/>
  <c r="AQ308" i="1"/>
  <c r="EX300" i="1"/>
  <c r="EX265" i="1"/>
  <c r="EX278" i="1" s="1"/>
  <c r="EX292" i="1" s="1"/>
  <c r="EX256" i="1"/>
  <c r="EX260" i="1" s="1"/>
  <c r="DW225" i="1"/>
  <c r="DW229" i="1" s="1"/>
  <c r="DW234" i="1" s="1"/>
  <c r="DW235" i="1" s="1"/>
  <c r="Q308" i="1"/>
  <c r="FA311" i="1"/>
  <c r="FA267" i="1"/>
  <c r="FA271" i="1"/>
  <c r="FA320" i="1" s="1"/>
  <c r="FA75" i="1"/>
  <c r="DK311" i="1"/>
  <c r="DK271" i="1"/>
  <c r="DK320" i="1" s="1"/>
  <c r="DK75" i="1"/>
  <c r="EO300" i="1"/>
  <c r="EO265" i="1"/>
  <c r="EO278" i="1" s="1"/>
  <c r="EO292" i="1" s="1"/>
  <c r="EO256" i="1"/>
  <c r="EO260" i="1" s="1"/>
  <c r="J267" i="1"/>
  <c r="EG235" i="1"/>
  <c r="EA301" i="1"/>
  <c r="EA269" i="1"/>
  <c r="BA311" i="1"/>
  <c r="BA267" i="1"/>
  <c r="BA271" i="1"/>
  <c r="BA320" i="1" s="1"/>
  <c r="BA75" i="1"/>
  <c r="AV300" i="1"/>
  <c r="AV265" i="1"/>
  <c r="AV278" i="1" s="1"/>
  <c r="AV292" i="1" s="1"/>
  <c r="AV256" i="1"/>
  <c r="AV260" i="1" s="1"/>
  <c r="DH300" i="1"/>
  <c r="DH265" i="1"/>
  <c r="DH278" i="1" s="1"/>
  <c r="DH292" i="1" s="1"/>
  <c r="DH256" i="1"/>
  <c r="DH260" i="1" s="1"/>
  <c r="ET300" i="1"/>
  <c r="ET265" i="1"/>
  <c r="ET278" i="1" s="1"/>
  <c r="ET292" i="1" s="1"/>
  <c r="ET256" i="1"/>
  <c r="ET260" i="1" s="1"/>
  <c r="FO300" i="1"/>
  <c r="FO265" i="1"/>
  <c r="FO278" i="1" s="1"/>
  <c r="FO292" i="1" s="1"/>
  <c r="FO256" i="1"/>
  <c r="FO260" i="1" s="1"/>
  <c r="FW300" i="1"/>
  <c r="FW265" i="1"/>
  <c r="FW278" i="1" s="1"/>
  <c r="FW292" i="1" s="1"/>
  <c r="FW256" i="1"/>
  <c r="FW260" i="1" s="1"/>
  <c r="DC300" i="1"/>
  <c r="DC265" i="1"/>
  <c r="DC278" i="1" s="1"/>
  <c r="DC292" i="1" s="1"/>
  <c r="DC256" i="1"/>
  <c r="DC260" i="1" s="1"/>
  <c r="EC267" i="1"/>
  <c r="EB264" i="1"/>
  <c r="EB240" i="1"/>
  <c r="EB246" i="1" s="1"/>
  <c r="EB249" i="1" s="1"/>
  <c r="BF300" i="1"/>
  <c r="BF265" i="1"/>
  <c r="BF278" i="1" s="1"/>
  <c r="BF292" i="1" s="1"/>
  <c r="BF256" i="1"/>
  <c r="BF260" i="1" s="1"/>
  <c r="CS301" i="1"/>
  <c r="CS269" i="1"/>
  <c r="DM311" i="1"/>
  <c r="DM267" i="1"/>
  <c r="DM271" i="1"/>
  <c r="DM320" i="1" s="1"/>
  <c r="DM75" i="1"/>
  <c r="AL235" i="1"/>
  <c r="DZ264" i="1"/>
  <c r="DZ240" i="1"/>
  <c r="DZ246" i="1" s="1"/>
  <c r="DZ249" i="1" s="1"/>
  <c r="FP311" i="1"/>
  <c r="FP267" i="1"/>
  <c r="FP271" i="1"/>
  <c r="FP320" i="1" s="1"/>
  <c r="FP75" i="1"/>
  <c r="F225" i="1"/>
  <c r="F229" i="1" s="1"/>
  <c r="F234" i="1" s="1"/>
  <c r="EY311" i="1"/>
  <c r="EY312" i="1" s="1"/>
  <c r="EY271" i="1"/>
  <c r="EY320" i="1" s="1"/>
  <c r="EY75" i="1"/>
  <c r="BW225" i="1"/>
  <c r="BW229" i="1" s="1"/>
  <c r="BW234" i="1" s="1"/>
  <c r="BW235" i="1" s="1"/>
  <c r="EO311" i="1"/>
  <c r="EO271" i="1"/>
  <c r="EO320" i="1" s="1"/>
  <c r="EO267" i="1"/>
  <c r="EO75" i="1"/>
  <c r="FO311" i="1"/>
  <c r="FO271" i="1"/>
  <c r="FO320" i="1" s="1"/>
  <c r="FO75" i="1"/>
  <c r="Q267" i="1"/>
  <c r="Z308" i="1"/>
  <c r="G264" i="1"/>
  <c r="G240" i="1"/>
  <c r="G246" i="1" s="1"/>
  <c r="G249" i="1" s="1"/>
  <c r="AJ271" i="1"/>
  <c r="AJ320" i="1" s="1"/>
  <c r="AJ311" i="1"/>
  <c r="AJ75" i="1"/>
  <c r="CS308" i="1"/>
  <c r="CJ311" i="1"/>
  <c r="CJ267" i="1"/>
  <c r="CJ271" i="1"/>
  <c r="CJ320" i="1" s="1"/>
  <c r="CJ75" i="1"/>
  <c r="DS311" i="1"/>
  <c r="DS271" i="1"/>
  <c r="DS320" i="1" s="1"/>
  <c r="DS267" i="1"/>
  <c r="DS75" i="1"/>
  <c r="AU267" i="1"/>
  <c r="AM300" i="1"/>
  <c r="AM265" i="1"/>
  <c r="AM278" i="1" s="1"/>
  <c r="AM292" i="1" s="1"/>
  <c r="AM256" i="1"/>
  <c r="AM260" i="1" s="1"/>
  <c r="AE308" i="1"/>
  <c r="AF225" i="1"/>
  <c r="AF229" i="1" s="1"/>
  <c r="AF234" i="1" s="1"/>
  <c r="AF235" i="1" s="1"/>
  <c r="K225" i="1"/>
  <c r="K229" i="1" s="1"/>
  <c r="K234" i="1" s="1"/>
  <c r="K235" i="1" s="1"/>
  <c r="F235" i="1"/>
  <c r="AD264" i="1"/>
  <c r="AD240" i="1"/>
  <c r="AD246" i="1" s="1"/>
  <c r="AD249" i="1" s="1"/>
  <c r="S308" i="1"/>
  <c r="EZ264" i="1"/>
  <c r="EZ240" i="1"/>
  <c r="EZ246" i="1" s="1"/>
  <c r="EZ249" i="1" s="1"/>
  <c r="AZ311" i="1"/>
  <c r="AZ271" i="1"/>
  <c r="AZ320" i="1" s="1"/>
  <c r="AZ75" i="1"/>
  <c r="E311" i="1"/>
  <c r="E271" i="1"/>
  <c r="E320" i="1" s="1"/>
  <c r="E267" i="1"/>
  <c r="E75" i="1"/>
  <c r="J301" i="1"/>
  <c r="J308" i="1" s="1"/>
  <c r="J269" i="1"/>
  <c r="FN267" i="1"/>
  <c r="AY300" i="1"/>
  <c r="AY265" i="1"/>
  <c r="AY278" i="1" s="1"/>
  <c r="AY292" i="1" s="1"/>
  <c r="AY256" i="1"/>
  <c r="AY260" i="1" s="1"/>
  <c r="AO311" i="1"/>
  <c r="AO271" i="1"/>
  <c r="AO320" i="1" s="1"/>
  <c r="AO267" i="1"/>
  <c r="AO75" i="1"/>
  <c r="EJ311" i="1"/>
  <c r="EJ267" i="1"/>
  <c r="EJ271" i="1"/>
  <c r="EJ320" i="1" s="1"/>
  <c r="EJ75" i="1"/>
  <c r="FB311" i="1"/>
  <c r="FB271" i="1"/>
  <c r="FB320" i="1" s="1"/>
  <c r="FB267" i="1"/>
  <c r="FB75" i="1"/>
  <c r="DL300" i="1"/>
  <c r="DL265" i="1"/>
  <c r="DL278" i="1" s="1"/>
  <c r="DL292" i="1" s="1"/>
  <c r="DL256" i="1"/>
  <c r="DL260" i="1" s="1"/>
  <c r="FU271" i="1"/>
  <c r="FU320" i="1" s="1"/>
  <c r="FU311" i="1"/>
  <c r="FU267" i="1"/>
  <c r="FU75" i="1"/>
  <c r="BK264" i="1" l="1"/>
  <c r="BK240" i="1"/>
  <c r="BK246" i="1" s="1"/>
  <c r="BK249" i="1" s="1"/>
  <c r="BW264" i="1"/>
  <c r="BW240" i="1"/>
  <c r="BW246" i="1" s="1"/>
  <c r="BW249" i="1" s="1"/>
  <c r="CX264" i="1"/>
  <c r="CX240" i="1"/>
  <c r="CX246" i="1" s="1"/>
  <c r="CX249" i="1" s="1"/>
  <c r="EV264" i="1"/>
  <c r="EV240" i="1"/>
  <c r="EV246" i="1" s="1"/>
  <c r="EV249" i="1" s="1"/>
  <c r="K264" i="1"/>
  <c r="K240" i="1"/>
  <c r="K246" i="1" s="1"/>
  <c r="K249" i="1" s="1"/>
  <c r="CA240" i="1"/>
  <c r="CA246" i="1" s="1"/>
  <c r="CA249" i="1" s="1"/>
  <c r="CA264" i="1"/>
  <c r="AF264" i="1"/>
  <c r="AF240" i="1"/>
  <c r="AF246" i="1" s="1"/>
  <c r="AF249" i="1" s="1"/>
  <c r="EW240" i="1"/>
  <c r="EW246" i="1" s="1"/>
  <c r="EW249" i="1" s="1"/>
  <c r="EW264" i="1"/>
  <c r="DW264" i="1"/>
  <c r="DW240" i="1"/>
  <c r="DW246" i="1" s="1"/>
  <c r="DW249" i="1" s="1"/>
  <c r="ED264" i="1"/>
  <c r="ED240" i="1"/>
  <c r="ED246" i="1" s="1"/>
  <c r="ED249" i="1" s="1"/>
  <c r="FL264" i="1"/>
  <c r="FL240" i="1"/>
  <c r="FL246" i="1" s="1"/>
  <c r="FL249" i="1" s="1"/>
  <c r="O240" i="1"/>
  <c r="O246" i="1" s="1"/>
  <c r="O249" i="1" s="1"/>
  <c r="O264" i="1"/>
  <c r="BE300" i="1"/>
  <c r="BE265" i="1"/>
  <c r="BE278" i="1" s="1"/>
  <c r="BE292" i="1" s="1"/>
  <c r="BE256" i="1"/>
  <c r="BE260" i="1" s="1"/>
  <c r="ES301" i="1"/>
  <c r="ES308" i="1" s="1"/>
  <c r="ES269" i="1"/>
  <c r="CW300" i="1"/>
  <c r="CW265" i="1"/>
  <c r="CW278" i="1" s="1"/>
  <c r="CW292" i="1" s="1"/>
  <c r="CW256" i="1"/>
  <c r="CW260" i="1" s="1"/>
  <c r="CH300" i="1"/>
  <c r="CH265" i="1"/>
  <c r="CH278" i="1" s="1"/>
  <c r="CH292" i="1" s="1"/>
  <c r="CH256" i="1"/>
  <c r="CH260" i="1" s="1"/>
  <c r="EB300" i="1"/>
  <c r="EB265" i="1"/>
  <c r="EB278" i="1" s="1"/>
  <c r="EB292" i="1" s="1"/>
  <c r="EB256" i="1"/>
  <c r="EB260" i="1" s="1"/>
  <c r="DQ311" i="1"/>
  <c r="DQ271" i="1"/>
  <c r="DQ320" i="1" s="1"/>
  <c r="DQ75" i="1"/>
  <c r="DS301" i="1"/>
  <c r="DS308" i="1" s="1"/>
  <c r="DS269" i="1"/>
  <c r="DP308" i="1"/>
  <c r="N308" i="1"/>
  <c r="AL264" i="1"/>
  <c r="AL240" i="1"/>
  <c r="AL246" i="1" s="1"/>
  <c r="AL249" i="1" s="1"/>
  <c r="DC301" i="1"/>
  <c r="DC269" i="1"/>
  <c r="FO308" i="1"/>
  <c r="EX308" i="1"/>
  <c r="BD311" i="1"/>
  <c r="BD271" i="1"/>
  <c r="BD320" i="1" s="1"/>
  <c r="BD75" i="1"/>
  <c r="EL300" i="1"/>
  <c r="EL265" i="1"/>
  <c r="EL278" i="1" s="1"/>
  <c r="EL292" i="1" s="1"/>
  <c r="EL256" i="1"/>
  <c r="EL260" i="1" s="1"/>
  <c r="I300" i="1"/>
  <c r="I265" i="1"/>
  <c r="I278" i="1" s="1"/>
  <c r="I292" i="1" s="1"/>
  <c r="I256" i="1"/>
  <c r="I260" i="1" s="1"/>
  <c r="FM300" i="1"/>
  <c r="FM265" i="1"/>
  <c r="FM278" i="1" s="1"/>
  <c r="FM292" i="1" s="1"/>
  <c r="FM256" i="1"/>
  <c r="FM260" i="1" s="1"/>
  <c r="EQ301" i="1"/>
  <c r="EQ269" i="1"/>
  <c r="V311" i="1"/>
  <c r="V271" i="1"/>
  <c r="V320" i="1" s="1"/>
  <c r="V267" i="1"/>
  <c r="V75" i="1"/>
  <c r="F264" i="1"/>
  <c r="F240" i="1"/>
  <c r="F246" i="1" s="1"/>
  <c r="F249" i="1" s="1"/>
  <c r="AJ267" i="1"/>
  <c r="EY267" i="1"/>
  <c r="BF301" i="1"/>
  <c r="BF269" i="1"/>
  <c r="ET301" i="1"/>
  <c r="ET269" i="1"/>
  <c r="FP301" i="1"/>
  <c r="FP269" i="1"/>
  <c r="EL311" i="1"/>
  <c r="EL271" i="1"/>
  <c r="EL320" i="1" s="1"/>
  <c r="EL75" i="1"/>
  <c r="BR300" i="1"/>
  <c r="BR265" i="1"/>
  <c r="BR278" i="1" s="1"/>
  <c r="BR292" i="1" s="1"/>
  <c r="BR256" i="1"/>
  <c r="BR260" i="1" s="1"/>
  <c r="EJ301" i="1"/>
  <c r="EJ269" i="1"/>
  <c r="EM311" i="1"/>
  <c r="EM271" i="1"/>
  <c r="EM320" i="1" s="1"/>
  <c r="EM267" i="1"/>
  <c r="EM75" i="1"/>
  <c r="AV267" i="1"/>
  <c r="CY301" i="1"/>
  <c r="CY269" i="1"/>
  <c r="FM311" i="1"/>
  <c r="FM271" i="1"/>
  <c r="FM320" i="1" s="1"/>
  <c r="FM75" i="1"/>
  <c r="DX301" i="1"/>
  <c r="DX269" i="1"/>
  <c r="BI301" i="1"/>
  <c r="BI308" i="1" s="1"/>
  <c r="BI269" i="1"/>
  <c r="CB300" i="1"/>
  <c r="CB265" i="1"/>
  <c r="CB278" i="1" s="1"/>
  <c r="CB292" i="1" s="1"/>
  <c r="CB256" i="1"/>
  <c r="CB260" i="1" s="1"/>
  <c r="DR308" i="1"/>
  <c r="BO308" i="1"/>
  <c r="BG311" i="1"/>
  <c r="BG271" i="1"/>
  <c r="BG320" i="1" s="1"/>
  <c r="BG75" i="1"/>
  <c r="BM311" i="1"/>
  <c r="BM271" i="1"/>
  <c r="BM320" i="1" s="1"/>
  <c r="BM75" i="1"/>
  <c r="DN311" i="1"/>
  <c r="DN271" i="1"/>
  <c r="DN320" i="1" s="1"/>
  <c r="DN75" i="1"/>
  <c r="DT311" i="1"/>
  <c r="DT271" i="1"/>
  <c r="DT320" i="1" s="1"/>
  <c r="DT75" i="1"/>
  <c r="BL311" i="1"/>
  <c r="BL267" i="1"/>
  <c r="BL271" i="1"/>
  <c r="BL320" i="1" s="1"/>
  <c r="BL75" i="1"/>
  <c r="AK300" i="1"/>
  <c r="AK265" i="1"/>
  <c r="AK278" i="1" s="1"/>
  <c r="AK292" i="1" s="1"/>
  <c r="AK256" i="1"/>
  <c r="AK260" i="1" s="1"/>
  <c r="AC300" i="1"/>
  <c r="AC265" i="1"/>
  <c r="AC278" i="1" s="1"/>
  <c r="AC292" i="1" s="1"/>
  <c r="AC256" i="1"/>
  <c r="AC260" i="1" s="1"/>
  <c r="CR300" i="1"/>
  <c r="CR265" i="1"/>
  <c r="CR278" i="1" s="1"/>
  <c r="CR292" i="1" s="1"/>
  <c r="CR256" i="1"/>
  <c r="CR260" i="1" s="1"/>
  <c r="DV300" i="1"/>
  <c r="DV265" i="1"/>
  <c r="DV278" i="1" s="1"/>
  <c r="DV292" i="1" s="1"/>
  <c r="DV256" i="1"/>
  <c r="DV260" i="1" s="1"/>
  <c r="CO265" i="1"/>
  <c r="CO278" i="1" s="1"/>
  <c r="CO292" i="1" s="1"/>
  <c r="CO300" i="1"/>
  <c r="CO256" i="1"/>
  <c r="CO260" i="1" s="1"/>
  <c r="AY301" i="1"/>
  <c r="AY269" i="1"/>
  <c r="AZ267" i="1"/>
  <c r="G300" i="1"/>
  <c r="G265" i="1"/>
  <c r="G278" i="1" s="1"/>
  <c r="G292" i="1" s="1"/>
  <c r="G256" i="1"/>
  <c r="G260" i="1" s="1"/>
  <c r="FO267" i="1"/>
  <c r="DC308" i="1"/>
  <c r="EG240" i="1"/>
  <c r="EG246" i="1" s="1"/>
  <c r="EG249" i="1" s="1"/>
  <c r="EG264" i="1"/>
  <c r="DK267" i="1"/>
  <c r="EY301" i="1"/>
  <c r="EY308" i="1" s="1"/>
  <c r="EY269" i="1"/>
  <c r="DM308" i="1"/>
  <c r="DP267" i="1"/>
  <c r="BR311" i="1"/>
  <c r="BR271" i="1"/>
  <c r="BR320" i="1" s="1"/>
  <c r="BR75" i="1"/>
  <c r="BP301" i="1"/>
  <c r="BP269" i="1"/>
  <c r="DG311" i="1"/>
  <c r="DG271" i="1"/>
  <c r="DG320" i="1" s="1"/>
  <c r="DG75" i="1"/>
  <c r="AY267" i="1"/>
  <c r="FJ300" i="1"/>
  <c r="FJ265" i="1"/>
  <c r="FJ278" i="1" s="1"/>
  <c r="FJ292" i="1" s="1"/>
  <c r="FJ256" i="1"/>
  <c r="FJ260" i="1" s="1"/>
  <c r="ET267" i="1"/>
  <c r="EQ267" i="1"/>
  <c r="EQ308" i="1"/>
  <c r="DP301" i="1"/>
  <c r="DP269" i="1"/>
  <c r="CB311" i="1"/>
  <c r="CB271" i="1"/>
  <c r="CB320" i="1" s="1"/>
  <c r="CB75" i="1"/>
  <c r="CV300" i="1"/>
  <c r="CV265" i="1"/>
  <c r="CV278" i="1" s="1"/>
  <c r="CV292" i="1" s="1"/>
  <c r="CV256" i="1"/>
  <c r="CV260" i="1" s="1"/>
  <c r="N267" i="1"/>
  <c r="BB264" i="1"/>
  <c r="BB240" i="1"/>
  <c r="BB246" i="1" s="1"/>
  <c r="BB249" i="1" s="1"/>
  <c r="N301" i="1"/>
  <c r="N269" i="1"/>
  <c r="Y325" i="1"/>
  <c r="FY325" i="1" s="1"/>
  <c r="Y314" i="1"/>
  <c r="FZ314" i="1" s="1"/>
  <c r="EN300" i="1"/>
  <c r="EN265" i="1"/>
  <c r="EN278" i="1" s="1"/>
  <c r="EN292" i="1" s="1"/>
  <c r="EN256" i="1"/>
  <c r="EN260" i="1" s="1"/>
  <c r="M301" i="1"/>
  <c r="M269" i="1"/>
  <c r="AG300" i="1"/>
  <c r="AG265" i="1"/>
  <c r="AG278" i="1" s="1"/>
  <c r="AG292" i="1" s="1"/>
  <c r="AG256" i="1"/>
  <c r="AG260" i="1" s="1"/>
  <c r="H300" i="1"/>
  <c r="H256" i="1"/>
  <c r="H260" i="1" s="1"/>
  <c r="H265" i="1"/>
  <c r="H278" i="1" s="1"/>
  <c r="H292" i="1" s="1"/>
  <c r="AM325" i="1"/>
  <c r="AM314" i="1"/>
  <c r="BH300" i="1"/>
  <c r="BH265" i="1"/>
  <c r="BH278" i="1" s="1"/>
  <c r="BH292" i="1" s="1"/>
  <c r="BH256" i="1"/>
  <c r="BH260" i="1" s="1"/>
  <c r="AK311" i="1"/>
  <c r="AK271" i="1"/>
  <c r="AK320" i="1" s="1"/>
  <c r="AK75" i="1"/>
  <c r="AC311" i="1"/>
  <c r="AC267" i="1"/>
  <c r="AC271" i="1"/>
  <c r="AC320" i="1" s="1"/>
  <c r="AC75" i="1"/>
  <c r="CR311" i="1"/>
  <c r="CR271" i="1"/>
  <c r="CR320" i="1" s="1"/>
  <c r="CR75" i="1"/>
  <c r="DV311" i="1"/>
  <c r="DV271" i="1"/>
  <c r="DV320" i="1" s="1"/>
  <c r="DV267" i="1"/>
  <c r="DV75" i="1"/>
  <c r="CO311" i="1"/>
  <c r="CO267" i="1"/>
  <c r="CO271" i="1"/>
  <c r="CO320" i="1" s="1"/>
  <c r="CO75" i="1"/>
  <c r="AM301" i="1"/>
  <c r="AM308" i="1" s="1"/>
  <c r="AM269" i="1"/>
  <c r="G311" i="1"/>
  <c r="G271" i="1"/>
  <c r="G320" i="1" s="1"/>
  <c r="G267" i="1"/>
  <c r="G75" i="1"/>
  <c r="ET308" i="1"/>
  <c r="DG300" i="1"/>
  <c r="DG265" i="1"/>
  <c r="DG278" i="1" s="1"/>
  <c r="DG292" i="1" s="1"/>
  <c r="DG256" i="1"/>
  <c r="DG260" i="1" s="1"/>
  <c r="CV311" i="1"/>
  <c r="CV271" i="1"/>
  <c r="CV320" i="1" s="1"/>
  <c r="CV75" i="1"/>
  <c r="CZ300" i="1"/>
  <c r="CZ256" i="1"/>
  <c r="CZ260" i="1" s="1"/>
  <c r="CZ265" i="1"/>
  <c r="CZ278" i="1" s="1"/>
  <c r="CZ292" i="1" s="1"/>
  <c r="EZ300" i="1"/>
  <c r="EZ265" i="1"/>
  <c r="EZ278" i="1" s="1"/>
  <c r="EZ292" i="1" s="1"/>
  <c r="EZ256" i="1"/>
  <c r="EZ260" i="1" s="1"/>
  <c r="DH301" i="1"/>
  <c r="DH269" i="1"/>
  <c r="BP308" i="1"/>
  <c r="FW267" i="1"/>
  <c r="AR301" i="1"/>
  <c r="AR308" i="1" s="1"/>
  <c r="AR269" i="1"/>
  <c r="W301" i="1"/>
  <c r="W269" i="1"/>
  <c r="CW311" i="1"/>
  <c r="CW271" i="1"/>
  <c r="CW320" i="1" s="1"/>
  <c r="CW267" i="1"/>
  <c r="CW75" i="1"/>
  <c r="BV311" i="1"/>
  <c r="BV271" i="1"/>
  <c r="BV320" i="1" s="1"/>
  <c r="BV75" i="1"/>
  <c r="CH311" i="1"/>
  <c r="CH271" i="1"/>
  <c r="CH320" i="1" s="1"/>
  <c r="CH267" i="1"/>
  <c r="CH75" i="1"/>
  <c r="DZ300" i="1"/>
  <c r="DZ265" i="1"/>
  <c r="DZ278" i="1" s="1"/>
  <c r="DZ292" i="1" s="1"/>
  <c r="DZ256" i="1"/>
  <c r="DZ260" i="1" s="1"/>
  <c r="BA269" i="1"/>
  <c r="BA301" i="1"/>
  <c r="BZ300" i="1"/>
  <c r="BZ265" i="1"/>
  <c r="BZ278" i="1" s="1"/>
  <c r="BZ292" i="1" s="1"/>
  <c r="BZ256" i="1"/>
  <c r="BZ260" i="1" s="1"/>
  <c r="AI301" i="1"/>
  <c r="AI308" i="1" s="1"/>
  <c r="AI269" i="1"/>
  <c r="AJ308" i="1"/>
  <c r="ES267" i="1"/>
  <c r="BP267" i="1"/>
  <c r="CE300" i="1"/>
  <c r="CE265" i="1"/>
  <c r="CE278" i="1" s="1"/>
  <c r="CE292" i="1" s="1"/>
  <c r="CE256" i="1"/>
  <c r="CE260" i="1" s="1"/>
  <c r="BQ300" i="1"/>
  <c r="BQ265" i="1"/>
  <c r="BQ278" i="1" s="1"/>
  <c r="BQ292" i="1" s="1"/>
  <c r="BQ256" i="1"/>
  <c r="BQ260" i="1" s="1"/>
  <c r="FK300" i="1"/>
  <c r="FK265" i="1"/>
  <c r="FK278" i="1" s="1"/>
  <c r="FK292" i="1" s="1"/>
  <c r="FK256" i="1"/>
  <c r="FK260" i="1" s="1"/>
  <c r="DZ311" i="1"/>
  <c r="DZ271" i="1"/>
  <c r="DZ320" i="1" s="1"/>
  <c r="DZ75" i="1"/>
  <c r="FO301" i="1"/>
  <c r="FO269" i="1"/>
  <c r="DH308" i="1"/>
  <c r="EX301" i="1"/>
  <c r="EX269" i="1"/>
  <c r="EE311" i="1"/>
  <c r="EE271" i="1"/>
  <c r="EE320" i="1" s="1"/>
  <c r="EE267" i="1"/>
  <c r="EE75" i="1"/>
  <c r="AR267" i="1"/>
  <c r="BZ311" i="1"/>
  <c r="BZ271" i="1"/>
  <c r="BZ320" i="1" s="1"/>
  <c r="BZ267" i="1"/>
  <c r="BZ75" i="1"/>
  <c r="FB301" i="1"/>
  <c r="FB269" i="1"/>
  <c r="FE300" i="1"/>
  <c r="FE265" i="1"/>
  <c r="FE278" i="1" s="1"/>
  <c r="FE292" i="1" s="1"/>
  <c r="FE256" i="1"/>
  <c r="FE260" i="1" s="1"/>
  <c r="AT301" i="1"/>
  <c r="AT308" i="1" s="1"/>
  <c r="AT269" i="1"/>
  <c r="FZ201" i="1"/>
  <c r="C203" i="1"/>
  <c r="C208" i="1" s="1"/>
  <c r="C213" i="1" s="1"/>
  <c r="CU267" i="1"/>
  <c r="W267" i="1"/>
  <c r="Y267" i="1"/>
  <c r="L301" i="1"/>
  <c r="L269" i="1"/>
  <c r="AZ308" i="1"/>
  <c r="AM267" i="1"/>
  <c r="D300" i="1"/>
  <c r="D265" i="1"/>
  <c r="D278" i="1" s="1"/>
  <c r="D292" i="1" s="1"/>
  <c r="D256" i="1"/>
  <c r="D260" i="1" s="1"/>
  <c r="W308" i="1"/>
  <c r="CK311" i="1"/>
  <c r="CK271" i="1"/>
  <c r="CK320" i="1" s="1"/>
  <c r="CK75" i="1"/>
  <c r="CK267" i="1"/>
  <c r="CE311" i="1"/>
  <c r="CE271" i="1"/>
  <c r="CE320" i="1" s="1"/>
  <c r="CE267" i="1"/>
  <c r="CE75" i="1"/>
  <c r="BQ311" i="1"/>
  <c r="BQ271" i="1"/>
  <c r="BQ320" i="1" s="1"/>
  <c r="BQ267" i="1"/>
  <c r="BQ75" i="1"/>
  <c r="EI311" i="1"/>
  <c r="EI271" i="1"/>
  <c r="EI320" i="1" s="1"/>
  <c r="EI75" i="1"/>
  <c r="FK311" i="1"/>
  <c r="FK271" i="1"/>
  <c r="FK320" i="1" s="1"/>
  <c r="FK75" i="1"/>
  <c r="FW301" i="1"/>
  <c r="FW269" i="1"/>
  <c r="FP308" i="1"/>
  <c r="R300" i="1"/>
  <c r="R265" i="1"/>
  <c r="R278" i="1" s="1"/>
  <c r="R292" i="1" s="1"/>
  <c r="R256" i="1"/>
  <c r="R260" i="1" s="1"/>
  <c r="EJ308" i="1"/>
  <c r="AJ301" i="1"/>
  <c r="AJ269" i="1"/>
  <c r="FT264" i="1"/>
  <c r="FT240" i="1"/>
  <c r="FT246" i="1" s="1"/>
  <c r="FT249" i="1" s="1"/>
  <c r="CY308" i="1"/>
  <c r="DX308" i="1"/>
  <c r="CM300" i="1"/>
  <c r="CM265" i="1"/>
  <c r="CM278" i="1" s="1"/>
  <c r="CM292" i="1" s="1"/>
  <c r="CM256" i="1"/>
  <c r="CM260" i="1" s="1"/>
  <c r="BV300" i="1"/>
  <c r="BV265" i="1"/>
  <c r="BV278" i="1" s="1"/>
  <c r="BV292" i="1" s="1"/>
  <c r="BV256" i="1"/>
  <c r="BV260" i="1" s="1"/>
  <c r="AY308" i="1"/>
  <c r="EO301" i="1"/>
  <c r="EO308" i="1" s="1"/>
  <c r="EO269" i="1"/>
  <c r="R311" i="1"/>
  <c r="R271" i="1"/>
  <c r="R320" i="1" s="1"/>
  <c r="R75" i="1"/>
  <c r="BJ301" i="1"/>
  <c r="BJ308" i="1" s="1"/>
  <c r="BJ269" i="1"/>
  <c r="AZ301" i="1"/>
  <c r="AZ269" i="1"/>
  <c r="M308" i="1"/>
  <c r="CM311" i="1"/>
  <c r="CM271" i="1"/>
  <c r="CM320" i="1" s="1"/>
  <c r="CM75" i="1"/>
  <c r="CZ311" i="1"/>
  <c r="CZ267" i="1"/>
  <c r="CZ271" i="1"/>
  <c r="CZ320" i="1" s="1"/>
  <c r="CZ75" i="1"/>
  <c r="CP311" i="1"/>
  <c r="CP271" i="1"/>
  <c r="CP320" i="1" s="1"/>
  <c r="CP267" i="1"/>
  <c r="CP75" i="1"/>
  <c r="DL301" i="1"/>
  <c r="DL308" i="1" s="1"/>
  <c r="DL269" i="1"/>
  <c r="EZ311" i="1"/>
  <c r="EZ271" i="1"/>
  <c r="EZ320" i="1" s="1"/>
  <c r="EZ75" i="1"/>
  <c r="EY325" i="1"/>
  <c r="EY314" i="1"/>
  <c r="EB311" i="1"/>
  <c r="EB271" i="1"/>
  <c r="EB320" i="1" s="1"/>
  <c r="EB75" i="1"/>
  <c r="FW308" i="1"/>
  <c r="EE300" i="1"/>
  <c r="EE265" i="1"/>
  <c r="EE278" i="1" s="1"/>
  <c r="EE292" i="1" s="1"/>
  <c r="EE256" i="1"/>
  <c r="EE260" i="1" s="1"/>
  <c r="FU269" i="1"/>
  <c r="FU301" i="1"/>
  <c r="FU308" i="1" s="1"/>
  <c r="E301" i="1"/>
  <c r="E269" i="1"/>
  <c r="CJ301" i="1"/>
  <c r="CJ269" i="1"/>
  <c r="FQ267" i="1"/>
  <c r="EH301" i="1"/>
  <c r="EH269" i="1"/>
  <c r="CK300" i="1"/>
  <c r="CK265" i="1"/>
  <c r="CK278" i="1" s="1"/>
  <c r="CK292" i="1" s="1"/>
  <c r="CK256" i="1"/>
  <c r="CK260" i="1" s="1"/>
  <c r="EI300" i="1"/>
  <c r="EI265" i="1"/>
  <c r="EI278" i="1" s="1"/>
  <c r="EI292" i="1" s="1"/>
  <c r="EI256" i="1"/>
  <c r="EI260" i="1" s="1"/>
  <c r="AD300" i="1"/>
  <c r="AD265" i="1"/>
  <c r="AD278" i="1" s="1"/>
  <c r="AD292" i="1" s="1"/>
  <c r="AD256" i="1"/>
  <c r="AD260" i="1" s="1"/>
  <c r="AV301" i="1"/>
  <c r="AV308" i="1" s="1"/>
  <c r="AV269" i="1"/>
  <c r="BD300" i="1"/>
  <c r="BD265" i="1"/>
  <c r="BD278" i="1" s="1"/>
  <c r="BD292" i="1" s="1"/>
  <c r="BD256" i="1"/>
  <c r="BD260" i="1" s="1"/>
  <c r="AN264" i="1"/>
  <c r="AN240" i="1"/>
  <c r="AN246" i="1" s="1"/>
  <c r="AN249" i="1" s="1"/>
  <c r="BA308" i="1"/>
  <c r="I311" i="1"/>
  <c r="I271" i="1"/>
  <c r="I320" i="1" s="1"/>
  <c r="I267" i="1"/>
  <c r="I75" i="1"/>
  <c r="FQ269" i="1"/>
  <c r="FQ301" i="1"/>
  <c r="FQ308" i="1" s="1"/>
  <c r="CC300" i="1"/>
  <c r="CC265" i="1"/>
  <c r="CC278" i="1" s="1"/>
  <c r="CC292" i="1" s="1"/>
  <c r="CC256" i="1"/>
  <c r="CC260" i="1" s="1"/>
  <c r="E308" i="1"/>
  <c r="FE311" i="1"/>
  <c r="FE271" i="1"/>
  <c r="FE320" i="1" s="1"/>
  <c r="FE75" i="1"/>
  <c r="CJ308" i="1"/>
  <c r="DC267" i="1"/>
  <c r="FA269" i="1"/>
  <c r="FA301" i="1"/>
  <c r="FA308" i="1" s="1"/>
  <c r="P264" i="1"/>
  <c r="P240" i="1"/>
  <c r="P246" i="1" s="1"/>
  <c r="P249" i="1" s="1"/>
  <c r="EH308" i="1"/>
  <c r="AB301" i="1"/>
  <c r="AB308" i="1" s="1"/>
  <c r="AB269" i="1"/>
  <c r="CQ311" i="1"/>
  <c r="CQ267" i="1"/>
  <c r="CQ271" i="1"/>
  <c r="CQ320" i="1" s="1"/>
  <c r="CQ75" i="1"/>
  <c r="BO267" i="1"/>
  <c r="Y301" i="1"/>
  <c r="Y308" i="1" s="1"/>
  <c r="Y269" i="1"/>
  <c r="V300" i="1"/>
  <c r="V265" i="1"/>
  <c r="V278" i="1" s="1"/>
  <c r="V292" i="1" s="1"/>
  <c r="V256" i="1"/>
  <c r="V260" i="1" s="1"/>
  <c r="M267" i="1"/>
  <c r="DR301" i="1"/>
  <c r="DR269" i="1"/>
  <c r="BO301" i="1"/>
  <c r="BO269" i="1"/>
  <c r="D311" i="1"/>
  <c r="D267" i="1"/>
  <c r="D271" i="1"/>
  <c r="D320" i="1" s="1"/>
  <c r="D75" i="1"/>
  <c r="AS300" i="1"/>
  <c r="AS265" i="1"/>
  <c r="AS278" i="1" s="1"/>
  <c r="AS292" i="1" s="1"/>
  <c r="AS256" i="1"/>
  <c r="AS260" i="1" s="1"/>
  <c r="CL300" i="1"/>
  <c r="CL265" i="1"/>
  <c r="CL278" i="1" s="1"/>
  <c r="CL292" i="1" s="1"/>
  <c r="CL256" i="1"/>
  <c r="CL260" i="1" s="1"/>
  <c r="EF300" i="1"/>
  <c r="EF265" i="1"/>
  <c r="EF278" i="1" s="1"/>
  <c r="EF292" i="1" s="1"/>
  <c r="EF256" i="1"/>
  <c r="EF260" i="1" s="1"/>
  <c r="AA300" i="1"/>
  <c r="AA265" i="1"/>
  <c r="AA278" i="1" s="1"/>
  <c r="AA292" i="1" s="1"/>
  <c r="AA256" i="1"/>
  <c r="AA260" i="1" s="1"/>
  <c r="U300" i="1"/>
  <c r="U265" i="1"/>
  <c r="U278" i="1" s="1"/>
  <c r="U292" i="1" s="1"/>
  <c r="U256" i="1"/>
  <c r="U260" i="1" s="1"/>
  <c r="FC300" i="1"/>
  <c r="FC265" i="1"/>
  <c r="FC278" i="1" s="1"/>
  <c r="FC292" i="1" s="1"/>
  <c r="FC256" i="1"/>
  <c r="FC260" i="1" s="1"/>
  <c r="BF308" i="1"/>
  <c r="DQ265" i="1"/>
  <c r="DQ278" i="1" s="1"/>
  <c r="DQ292" i="1" s="1"/>
  <c r="DQ256" i="1"/>
  <c r="DQ260" i="1" s="1"/>
  <c r="DQ300" i="1"/>
  <c r="FJ311" i="1"/>
  <c r="FJ271" i="1"/>
  <c r="FJ320" i="1" s="1"/>
  <c r="FJ75" i="1"/>
  <c r="CN301" i="1"/>
  <c r="CN308" i="1" s="1"/>
  <c r="CN269" i="1"/>
  <c r="EN311" i="1"/>
  <c r="EN267" i="1"/>
  <c r="EN271" i="1"/>
  <c r="EN320" i="1" s="1"/>
  <c r="EN75" i="1"/>
  <c r="AG311" i="1"/>
  <c r="AG271" i="1"/>
  <c r="AG320" i="1" s="1"/>
  <c r="AG75" i="1"/>
  <c r="H311" i="1"/>
  <c r="H267" i="1"/>
  <c r="H271" i="1"/>
  <c r="H320" i="1" s="1"/>
  <c r="H75" i="1"/>
  <c r="BH311" i="1"/>
  <c r="BH271" i="1"/>
  <c r="BH320" i="1" s="1"/>
  <c r="BH75" i="1"/>
  <c r="CP300" i="1"/>
  <c r="CP265" i="1"/>
  <c r="CP278" i="1" s="1"/>
  <c r="CP292" i="1" s="1"/>
  <c r="CP256" i="1"/>
  <c r="CP260" i="1" s="1"/>
  <c r="AO301" i="1"/>
  <c r="AO308" i="1" s="1"/>
  <c r="AO269" i="1"/>
  <c r="BE311" i="1"/>
  <c r="BE271" i="1"/>
  <c r="BE320" i="1" s="1"/>
  <c r="BE267" i="1"/>
  <c r="BE75" i="1"/>
  <c r="DK301" i="1"/>
  <c r="DK308" i="1" s="1"/>
  <c r="DK269" i="1"/>
  <c r="CU301" i="1"/>
  <c r="CU308" i="1" s="1"/>
  <c r="CU269" i="1"/>
  <c r="AD311" i="1"/>
  <c r="AD271" i="1"/>
  <c r="AD320" i="1" s="1"/>
  <c r="AD267" i="1"/>
  <c r="AD75" i="1"/>
  <c r="DM301" i="1"/>
  <c r="DM269" i="1"/>
  <c r="CC311" i="1"/>
  <c r="CC271" i="1"/>
  <c r="CC320" i="1" s="1"/>
  <c r="CC267" i="1"/>
  <c r="CC75" i="1"/>
  <c r="FB308" i="1"/>
  <c r="EM300" i="1"/>
  <c r="EM265" i="1"/>
  <c r="EM278" i="1" s="1"/>
  <c r="EM292" i="1" s="1"/>
  <c r="EM256" i="1"/>
  <c r="EM260" i="1" s="1"/>
  <c r="CQ300" i="1"/>
  <c r="CQ265" i="1"/>
  <c r="CQ278" i="1" s="1"/>
  <c r="CQ292" i="1" s="1"/>
  <c r="CQ256" i="1"/>
  <c r="CQ260" i="1" s="1"/>
  <c r="L308" i="1"/>
  <c r="BG300" i="1"/>
  <c r="BG265" i="1"/>
  <c r="BG278" i="1" s="1"/>
  <c r="BG292" i="1" s="1"/>
  <c r="BG256" i="1"/>
  <c r="BG260" i="1" s="1"/>
  <c r="BM300" i="1"/>
  <c r="BM265" i="1"/>
  <c r="BM278" i="1" s="1"/>
  <c r="BM292" i="1" s="1"/>
  <c r="BM256" i="1"/>
  <c r="BM260" i="1" s="1"/>
  <c r="DN300" i="1"/>
  <c r="DN265" i="1"/>
  <c r="DN278" i="1" s="1"/>
  <c r="DN292" i="1" s="1"/>
  <c r="DN256" i="1"/>
  <c r="DN260" i="1" s="1"/>
  <c r="DT265" i="1"/>
  <c r="DT278" i="1" s="1"/>
  <c r="DT292" i="1" s="1"/>
  <c r="DT300" i="1"/>
  <c r="DT256" i="1"/>
  <c r="DT260" i="1" s="1"/>
  <c r="BL300" i="1"/>
  <c r="BL265" i="1"/>
  <c r="BL278" i="1" s="1"/>
  <c r="BL292" i="1" s="1"/>
  <c r="BL256" i="1"/>
  <c r="BL260" i="1" s="1"/>
  <c r="AS311" i="1"/>
  <c r="AS267" i="1"/>
  <c r="AS271" i="1"/>
  <c r="AS320" i="1" s="1"/>
  <c r="AS75" i="1"/>
  <c r="CL311" i="1"/>
  <c r="CL271" i="1"/>
  <c r="CL320" i="1" s="1"/>
  <c r="CL75" i="1"/>
  <c r="EF311" i="1"/>
  <c r="EF267" i="1"/>
  <c r="EF271" i="1"/>
  <c r="EF320" i="1" s="1"/>
  <c r="EF75" i="1"/>
  <c r="AA311" i="1"/>
  <c r="AA271" i="1"/>
  <c r="AA320" i="1" s="1"/>
  <c r="AA75" i="1"/>
  <c r="U311" i="1"/>
  <c r="U271" i="1"/>
  <c r="U320" i="1" s="1"/>
  <c r="U75" i="1"/>
  <c r="FC311" i="1"/>
  <c r="FC267" i="1"/>
  <c r="FC271" i="1"/>
  <c r="FC320" i="1" s="1"/>
  <c r="FC75" i="1"/>
  <c r="CQ308" i="1" l="1"/>
  <c r="P300" i="1"/>
  <c r="P265" i="1"/>
  <c r="P278" i="1" s="1"/>
  <c r="P292" i="1" s="1"/>
  <c r="P256" i="1"/>
  <c r="P260" i="1" s="1"/>
  <c r="FE301" i="1"/>
  <c r="FE308" i="1" s="1"/>
  <c r="FE269" i="1"/>
  <c r="EG311" i="1"/>
  <c r="EG271" i="1"/>
  <c r="EG320" i="1" s="1"/>
  <c r="EG267" i="1"/>
  <c r="EG75" i="1"/>
  <c r="FM301" i="1"/>
  <c r="FM308" i="1" s="1"/>
  <c r="FM269" i="1"/>
  <c r="CR301" i="1"/>
  <c r="CR269" i="1"/>
  <c r="CX311" i="1"/>
  <c r="CX271" i="1"/>
  <c r="CX320" i="1" s="1"/>
  <c r="CX75" i="1"/>
  <c r="CK301" i="1"/>
  <c r="CK308" i="1" s="1"/>
  <c r="CK269" i="1"/>
  <c r="EB267" i="1"/>
  <c r="FT300" i="1"/>
  <c r="FT265" i="1"/>
  <c r="FT278" i="1" s="1"/>
  <c r="FT292" i="1" s="1"/>
  <c r="FT256" i="1"/>
  <c r="BL301" i="1"/>
  <c r="BL308" i="1" s="1"/>
  <c r="BL269" i="1"/>
  <c r="CQ301" i="1"/>
  <c r="CQ269" i="1"/>
  <c r="CP308" i="1"/>
  <c r="CC301" i="1"/>
  <c r="CC308" i="1" s="1"/>
  <c r="CC269" i="1"/>
  <c r="EI267" i="1"/>
  <c r="BQ301" i="1"/>
  <c r="BQ308" i="1" s="1"/>
  <c r="BQ269" i="1"/>
  <c r="H301" i="1"/>
  <c r="H269" i="1"/>
  <c r="DG267" i="1"/>
  <c r="BR267" i="1"/>
  <c r="DV301" i="1"/>
  <c r="DV269" i="1"/>
  <c r="BM267" i="1"/>
  <c r="BD267" i="1"/>
  <c r="O311" i="1"/>
  <c r="O271" i="1"/>
  <c r="O320" i="1" s="1"/>
  <c r="O75" i="1"/>
  <c r="EW311" i="1"/>
  <c r="EW271" i="1"/>
  <c r="EW320" i="1" s="1"/>
  <c r="EW75" i="1"/>
  <c r="EV300" i="1"/>
  <c r="EV265" i="1"/>
  <c r="EV278" i="1" s="1"/>
  <c r="EV292" i="1" s="1"/>
  <c r="EV256" i="1"/>
  <c r="EV260" i="1" s="1"/>
  <c r="AA267" i="1"/>
  <c r="BM301" i="1"/>
  <c r="BM308" i="1" s="1"/>
  <c r="BM269" i="1"/>
  <c r="U269" i="1"/>
  <c r="U301" i="1"/>
  <c r="FE267" i="1"/>
  <c r="EI301" i="1"/>
  <c r="EI269" i="1"/>
  <c r="CM267" i="1"/>
  <c r="R301" i="1"/>
  <c r="R269" i="1"/>
  <c r="FK267" i="1"/>
  <c r="DG308" i="1"/>
  <c r="H308" i="1"/>
  <c r="CB267" i="1"/>
  <c r="FJ301" i="1"/>
  <c r="FJ308" i="1" s="1"/>
  <c r="FJ269" i="1"/>
  <c r="AK301" i="1"/>
  <c r="AK269" i="1"/>
  <c r="DN267" i="1"/>
  <c r="EL301" i="1"/>
  <c r="EL269" i="1"/>
  <c r="DQ267" i="1"/>
  <c r="EB301" i="1"/>
  <c r="EB308" i="1" s="1"/>
  <c r="EB269" i="1"/>
  <c r="CW308" i="1"/>
  <c r="O300" i="1"/>
  <c r="O265" i="1"/>
  <c r="O278" i="1" s="1"/>
  <c r="O292" i="1" s="1"/>
  <c r="O256" i="1"/>
  <c r="O260" i="1" s="1"/>
  <c r="EW300" i="1"/>
  <c r="EW256" i="1"/>
  <c r="EW260" i="1" s="1"/>
  <c r="EW265" i="1"/>
  <c r="EW278" i="1" s="1"/>
  <c r="EW292" i="1" s="1"/>
  <c r="EV311" i="1"/>
  <c r="EV271" i="1"/>
  <c r="EV320" i="1" s="1"/>
  <c r="EV75" i="1"/>
  <c r="CL301" i="1"/>
  <c r="CL308" i="1" s="1"/>
  <c r="CL269" i="1"/>
  <c r="EZ301" i="1"/>
  <c r="EZ269" i="1"/>
  <c r="AG301" i="1"/>
  <c r="AG269" i="1"/>
  <c r="BR301" i="1"/>
  <c r="BR269" i="1"/>
  <c r="AF300" i="1"/>
  <c r="AF265" i="1"/>
  <c r="AF278" i="1" s="1"/>
  <c r="AF292" i="1" s="1"/>
  <c r="AF256" i="1"/>
  <c r="AF260" i="1" s="1"/>
  <c r="DT301" i="1"/>
  <c r="DT308" i="1" s="1"/>
  <c r="DT269" i="1"/>
  <c r="DQ301" i="1"/>
  <c r="DQ308" i="1" s="1"/>
  <c r="DQ269" i="1"/>
  <c r="EG300" i="1"/>
  <c r="EG265" i="1"/>
  <c r="EG278" i="1" s="1"/>
  <c r="EG292" i="1" s="1"/>
  <c r="EG256" i="1"/>
  <c r="EG260" i="1" s="1"/>
  <c r="AF311" i="1"/>
  <c r="AF267" i="1"/>
  <c r="AF271" i="1"/>
  <c r="AF320" i="1" s="1"/>
  <c r="AF75" i="1"/>
  <c r="CV267" i="1"/>
  <c r="CH301" i="1"/>
  <c r="CH308" i="1" s="1"/>
  <c r="CH269" i="1"/>
  <c r="BE301" i="1"/>
  <c r="BE308" i="1" s="1"/>
  <c r="BE269" i="1"/>
  <c r="BW300" i="1"/>
  <c r="BW265" i="1"/>
  <c r="BW278" i="1" s="1"/>
  <c r="BW292" i="1" s="1"/>
  <c r="BW256" i="1"/>
  <c r="BW260" i="1" s="1"/>
  <c r="EM308" i="1"/>
  <c r="BH267" i="1"/>
  <c r="FJ267" i="1"/>
  <c r="AS301" i="1"/>
  <c r="AS269" i="1"/>
  <c r="AN300" i="1"/>
  <c r="AN265" i="1"/>
  <c r="AN278" i="1" s="1"/>
  <c r="AN292" i="1" s="1"/>
  <c r="AN256" i="1"/>
  <c r="AN260" i="1" s="1"/>
  <c r="AD301" i="1"/>
  <c r="AD308" i="1" s="1"/>
  <c r="AD269" i="1"/>
  <c r="EE301" i="1"/>
  <c r="EE269" i="1"/>
  <c r="FT311" i="1"/>
  <c r="FT267" i="1"/>
  <c r="FT271" i="1"/>
  <c r="FT320" i="1" s="1"/>
  <c r="FT75" i="1"/>
  <c r="FK301" i="1"/>
  <c r="FK269" i="1"/>
  <c r="BZ301" i="1"/>
  <c r="BZ269" i="1"/>
  <c r="AK267" i="1"/>
  <c r="CO301" i="1"/>
  <c r="CO269" i="1"/>
  <c r="CR308" i="1"/>
  <c r="BG267" i="1"/>
  <c r="F300" i="1"/>
  <c r="F265" i="1"/>
  <c r="F278" i="1" s="1"/>
  <c r="F292" i="1" s="1"/>
  <c r="F256" i="1"/>
  <c r="F260" i="1" s="1"/>
  <c r="ED311" i="1"/>
  <c r="ED271" i="1"/>
  <c r="ED320" i="1" s="1"/>
  <c r="ED267" i="1"/>
  <c r="ED75" i="1"/>
  <c r="CA300" i="1"/>
  <c r="CA265" i="1"/>
  <c r="CA278" i="1" s="1"/>
  <c r="CA292" i="1" s="1"/>
  <c r="CA256" i="1"/>
  <c r="CA260" i="1" s="1"/>
  <c r="BW311" i="1"/>
  <c r="BW271" i="1"/>
  <c r="BW320" i="1" s="1"/>
  <c r="BW267" i="1"/>
  <c r="BW75" i="1"/>
  <c r="BH301" i="1"/>
  <c r="BH308" i="1" s="1"/>
  <c r="BH269" i="1"/>
  <c r="DV308" i="1"/>
  <c r="FL300" i="1"/>
  <c r="FL265" i="1"/>
  <c r="FL278" i="1" s="1"/>
  <c r="FL292" i="1" s="1"/>
  <c r="FL256" i="1"/>
  <c r="FL260" i="1" s="1"/>
  <c r="EM301" i="1"/>
  <c r="EM269" i="1"/>
  <c r="U308" i="1"/>
  <c r="P311" i="1"/>
  <c r="P267" i="1"/>
  <c r="P271" i="1"/>
  <c r="P320" i="1" s="1"/>
  <c r="P75" i="1"/>
  <c r="R308" i="1"/>
  <c r="CE301" i="1"/>
  <c r="CE308" i="1" s="1"/>
  <c r="CE269" i="1"/>
  <c r="EL308" i="1"/>
  <c r="R267" i="1"/>
  <c r="CR267" i="1"/>
  <c r="AG308" i="1"/>
  <c r="BR308" i="1"/>
  <c r="CA311" i="1"/>
  <c r="CA271" i="1"/>
  <c r="CA320" i="1" s="1"/>
  <c r="CA267" i="1"/>
  <c r="CA75" i="1"/>
  <c r="DN301" i="1"/>
  <c r="DN308" i="1" s="1"/>
  <c r="DN269" i="1"/>
  <c r="BG308" i="1"/>
  <c r="CP301" i="1"/>
  <c r="CP269" i="1"/>
  <c r="AG267" i="1"/>
  <c r="FC301" i="1"/>
  <c r="FC308" i="1" s="1"/>
  <c r="FC269" i="1"/>
  <c r="AA308" i="1"/>
  <c r="AN311" i="1"/>
  <c r="AN267" i="1"/>
  <c r="AN271" i="1"/>
  <c r="AN320" i="1" s="1"/>
  <c r="AN75" i="1"/>
  <c r="EZ267" i="1"/>
  <c r="BV308" i="1"/>
  <c r="DZ267" i="1"/>
  <c r="CZ301" i="1"/>
  <c r="CZ308" i="1" s="1"/>
  <c r="CZ269" i="1"/>
  <c r="BB300" i="1"/>
  <c r="BB265" i="1"/>
  <c r="BB278" i="1" s="1"/>
  <c r="BB292" i="1" s="1"/>
  <c r="BB256" i="1"/>
  <c r="BB260" i="1" s="1"/>
  <c r="G301" i="1"/>
  <c r="G308" i="1" s="1"/>
  <c r="G269" i="1"/>
  <c r="CO308" i="1"/>
  <c r="AC269" i="1"/>
  <c r="AC301" i="1"/>
  <c r="AC308" i="1" s="1"/>
  <c r="DT267" i="1"/>
  <c r="CB301" i="1"/>
  <c r="CB308" i="1" s="1"/>
  <c r="CB269" i="1"/>
  <c r="EL267" i="1"/>
  <c r="F311" i="1"/>
  <c r="F271" i="1"/>
  <c r="F320" i="1" s="1"/>
  <c r="F267" i="1"/>
  <c r="F75" i="1"/>
  <c r="I301" i="1"/>
  <c r="I308" i="1" s="1"/>
  <c r="I269" i="1"/>
  <c r="AL300" i="1"/>
  <c r="AL265" i="1"/>
  <c r="AL278" i="1" s="1"/>
  <c r="AL292" i="1" s="1"/>
  <c r="AL256" i="1"/>
  <c r="AL260" i="1" s="1"/>
  <c r="DW300" i="1"/>
  <c r="DW265" i="1"/>
  <c r="DW278" i="1" s="1"/>
  <c r="DW292" i="1" s="1"/>
  <c r="DW256" i="1"/>
  <c r="DW260" i="1" s="1"/>
  <c r="K300" i="1"/>
  <c r="K265" i="1"/>
  <c r="K278" i="1" s="1"/>
  <c r="K292" i="1" s="1"/>
  <c r="K256" i="1"/>
  <c r="K260" i="1" s="1"/>
  <c r="BK300" i="1"/>
  <c r="BK265" i="1"/>
  <c r="BK278" i="1" s="1"/>
  <c r="BK292" i="1" s="1"/>
  <c r="BK256" i="1"/>
  <c r="BK260" i="1" s="1"/>
  <c r="C215" i="1"/>
  <c r="C233" i="1"/>
  <c r="FZ213" i="1"/>
  <c r="FZ215" i="1" s="1"/>
  <c r="C223" i="1"/>
  <c r="C221" i="1"/>
  <c r="C224" i="1"/>
  <c r="DZ301" i="1"/>
  <c r="DZ308" i="1" s="1"/>
  <c r="DZ269" i="1"/>
  <c r="CV301" i="1"/>
  <c r="CV308" i="1" s="1"/>
  <c r="CV269" i="1"/>
  <c r="CX300" i="1"/>
  <c r="CX265" i="1"/>
  <c r="CX278" i="1" s="1"/>
  <c r="CX292" i="1" s="1"/>
  <c r="CX256" i="1"/>
  <c r="CX260" i="1" s="1"/>
  <c r="V301" i="1"/>
  <c r="V308" i="1" s="1"/>
  <c r="V269" i="1"/>
  <c r="EI308" i="1"/>
  <c r="AK308" i="1"/>
  <c r="FL311" i="1"/>
  <c r="FL267" i="1"/>
  <c r="FL271" i="1"/>
  <c r="FL320" i="1" s="1"/>
  <c r="FL75" i="1"/>
  <c r="U267" i="1"/>
  <c r="BG301" i="1"/>
  <c r="BG269" i="1"/>
  <c r="AA301" i="1"/>
  <c r="AA269" i="1"/>
  <c r="BV301" i="1"/>
  <c r="BV269" i="1"/>
  <c r="EZ308" i="1"/>
  <c r="ED300" i="1"/>
  <c r="ED265" i="1"/>
  <c r="ED278" i="1" s="1"/>
  <c r="ED292" i="1" s="1"/>
  <c r="ED256" i="1"/>
  <c r="ED260" i="1" s="1"/>
  <c r="CL267" i="1"/>
  <c r="EF301" i="1"/>
  <c r="EF308" i="1" s="1"/>
  <c r="EF269" i="1"/>
  <c r="AS308" i="1"/>
  <c r="BD301" i="1"/>
  <c r="BD308" i="1" s="1"/>
  <c r="BD269" i="1"/>
  <c r="EE308" i="1"/>
  <c r="CM301" i="1"/>
  <c r="CM308" i="1" s="1"/>
  <c r="CM269" i="1"/>
  <c r="D301" i="1"/>
  <c r="D308" i="1" s="1"/>
  <c r="D269" i="1"/>
  <c r="FK308" i="1"/>
  <c r="BZ308" i="1"/>
  <c r="BV267" i="1"/>
  <c r="DG301" i="1"/>
  <c r="DG269" i="1"/>
  <c r="EN301" i="1"/>
  <c r="EN308" i="1" s="1"/>
  <c r="EN269" i="1"/>
  <c r="BB311" i="1"/>
  <c r="BB271" i="1"/>
  <c r="BB320" i="1" s="1"/>
  <c r="BB267" i="1"/>
  <c r="BB75" i="1"/>
  <c r="FM267" i="1"/>
  <c r="AL311" i="1"/>
  <c r="AL271" i="1"/>
  <c r="AL320" i="1" s="1"/>
  <c r="AL75" i="1"/>
  <c r="CW301" i="1"/>
  <c r="CW269" i="1"/>
  <c r="DW311" i="1"/>
  <c r="DW271" i="1"/>
  <c r="DW320" i="1" s="1"/>
  <c r="DW75" i="1"/>
  <c r="K311" i="1"/>
  <c r="K271" i="1"/>
  <c r="K320" i="1" s="1"/>
  <c r="K75" i="1"/>
  <c r="BK311" i="1"/>
  <c r="BK267" i="1"/>
  <c r="BK271" i="1"/>
  <c r="BK320" i="1" s="1"/>
  <c r="BK75" i="1"/>
  <c r="ED301" i="1" l="1"/>
  <c r="ED308" i="1" s="1"/>
  <c r="ED269" i="1"/>
  <c r="K308" i="1"/>
  <c r="P301" i="1"/>
  <c r="P269" i="1"/>
  <c r="K267" i="1"/>
  <c r="CX308" i="1"/>
  <c r="BK308" i="1"/>
  <c r="FL301" i="1"/>
  <c r="FL308" i="1" s="1"/>
  <c r="FL269" i="1"/>
  <c r="F269" i="1"/>
  <c r="F301" i="1"/>
  <c r="F308" i="1" s="1"/>
  <c r="BW308" i="1"/>
  <c r="O267" i="1"/>
  <c r="FZ233" i="1"/>
  <c r="K301" i="1"/>
  <c r="K269" i="1"/>
  <c r="AL301" i="1"/>
  <c r="AL269" i="1"/>
  <c r="CA308" i="1"/>
  <c r="EV267" i="1"/>
  <c r="O308" i="1"/>
  <c r="EW267" i="1"/>
  <c r="EW301" i="1"/>
  <c r="EW269" i="1"/>
  <c r="EV301" i="1"/>
  <c r="EV269" i="1"/>
  <c r="FT260" i="1"/>
  <c r="FT259" i="1"/>
  <c r="CX267" i="1"/>
  <c r="P308" i="1"/>
  <c r="AL308" i="1"/>
  <c r="AN301" i="1"/>
  <c r="AN308" i="1" s="1"/>
  <c r="AN269" i="1"/>
  <c r="C225" i="1"/>
  <c r="C229" i="1" s="1"/>
  <c r="BW301" i="1"/>
  <c r="BW269" i="1"/>
  <c r="EW308" i="1"/>
  <c r="DW301" i="1"/>
  <c r="DW308" i="1" s="1"/>
  <c r="DW269" i="1"/>
  <c r="AL267" i="1"/>
  <c r="CX301" i="1"/>
  <c r="CX269" i="1"/>
  <c r="BK301" i="1"/>
  <c r="BK269" i="1"/>
  <c r="BB301" i="1"/>
  <c r="BB308" i="1" s="1"/>
  <c r="BB269" i="1"/>
  <c r="DW267" i="1"/>
  <c r="CA301" i="1"/>
  <c r="CA269" i="1"/>
  <c r="EG301" i="1"/>
  <c r="EG308" i="1" s="1"/>
  <c r="EG269" i="1"/>
  <c r="AF301" i="1"/>
  <c r="AF308" i="1" s="1"/>
  <c r="AF269" i="1"/>
  <c r="O301" i="1"/>
  <c r="O269" i="1"/>
  <c r="EV308" i="1"/>
  <c r="FZ229" i="1" l="1"/>
  <c r="C234" i="1"/>
  <c r="FT301" i="1"/>
  <c r="FT308" i="1" s="1"/>
  <c r="FT269" i="1"/>
  <c r="FZ234" i="1" l="1"/>
  <c r="C235" i="1"/>
  <c r="C264" i="1" l="1"/>
  <c r="C240" i="1"/>
  <c r="C246" i="1" s="1"/>
  <c r="C249" i="1" s="1"/>
  <c r="FZ235" i="1"/>
  <c r="C265" i="1" l="1"/>
  <c r="C300" i="1"/>
  <c r="C256" i="1"/>
  <c r="C260" i="1" s="1"/>
  <c r="C311" i="1"/>
  <c r="FZ264" i="1"/>
  <c r="C267" i="1"/>
  <c r="C271" i="1"/>
  <c r="C320" i="1" s="1"/>
  <c r="FZ320" i="1" s="1"/>
  <c r="C75" i="1"/>
  <c r="FZ75" i="1" s="1"/>
  <c r="FZ267" i="1" l="1"/>
  <c r="GD264" i="1"/>
  <c r="GE265" i="1" s="1"/>
  <c r="FZ271" i="1"/>
  <c r="C301" i="1"/>
  <c r="C308" i="1" s="1"/>
  <c r="C269" i="1"/>
  <c r="FZ269" i="1" s="1"/>
  <c r="C278" i="1"/>
  <c r="FZ265" i="1"/>
  <c r="C292" i="1" l="1"/>
  <c r="FZ292" i="1" s="1"/>
  <c r="FZ278" i="1"/>
  <c r="FY281" i="1"/>
  <c r="FY296" i="1" s="1"/>
  <c r="GA275" i="1"/>
  <c r="CP287" i="1"/>
  <c r="F287" i="1"/>
  <c r="DV287" i="1"/>
  <c r="BH287" i="1"/>
  <c r="DT287" i="1"/>
  <c r="P287" i="1"/>
  <c r="AV287" i="1"/>
  <c r="CB287" i="1"/>
  <c r="DH287" i="1"/>
  <c r="EN287" i="1"/>
  <c r="FT287" i="1"/>
  <c r="AS287" i="1"/>
  <c r="DE287" i="1"/>
  <c r="FQ287" i="1"/>
  <c r="BN287" i="1"/>
  <c r="DZ287" i="1"/>
  <c r="AQ287" i="1"/>
  <c r="DC287" i="1"/>
  <c r="FO287" i="1"/>
  <c r="BK287" i="1"/>
  <c r="DW287" i="1"/>
  <c r="BM287" i="1"/>
  <c r="DY287" i="1"/>
  <c r="CH287" i="1"/>
  <c r="BQ287" i="1"/>
  <c r="CL287" i="1"/>
  <c r="BO287" i="1"/>
  <c r="EU287" i="1"/>
  <c r="CK287" i="1"/>
  <c r="N287" i="1"/>
  <c r="AB287" i="1"/>
  <c r="CN287" i="1"/>
  <c r="EZ287" i="1"/>
  <c r="BL287" i="1"/>
  <c r="M287" i="1"/>
  <c r="EI287" i="1"/>
  <c r="CQ287" i="1"/>
  <c r="AG287" i="1"/>
  <c r="V287" i="1"/>
  <c r="AZ287" i="1"/>
  <c r="CG287" i="1"/>
  <c r="FN287" i="1"/>
  <c r="FK287" i="1"/>
  <c r="FM287" i="1"/>
  <c r="BJ287" i="1"/>
  <c r="FR287" i="1"/>
  <c r="BZ287" i="1"/>
  <c r="T287" i="1"/>
  <c r="CF287" i="1"/>
  <c r="ER287" i="1"/>
  <c r="BA287" i="1"/>
  <c r="DM287" i="1"/>
  <c r="J287" i="1"/>
  <c r="BV287" i="1"/>
  <c r="EH287" i="1"/>
  <c r="AY287" i="1"/>
  <c r="DK287" i="1"/>
  <c r="FW287" i="1"/>
  <c r="G287" i="1"/>
  <c r="BS287" i="1"/>
  <c r="EE287" i="1"/>
  <c r="I287" i="1"/>
  <c r="BU287" i="1"/>
  <c r="EG287" i="1"/>
  <c r="EB287" i="1"/>
  <c r="E287" i="1"/>
  <c r="EX287" i="1"/>
  <c r="W287" i="1"/>
  <c r="EW287" i="1"/>
  <c r="BR287" i="1"/>
  <c r="FD287" i="1"/>
  <c r="BY287" i="1"/>
  <c r="AH287" i="1"/>
  <c r="DL287" i="1"/>
  <c r="AP287" i="1"/>
  <c r="EQ287" i="1"/>
  <c r="CY287" i="1"/>
  <c r="AO287" i="1"/>
  <c r="AL287" i="1"/>
  <c r="EL287" i="1"/>
  <c r="AR287" i="1"/>
  <c r="DD287" i="1"/>
  <c r="FP287" i="1"/>
  <c r="X287" i="1"/>
  <c r="BD287" i="1"/>
  <c r="CJ287" i="1"/>
  <c r="DP287" i="1"/>
  <c r="EV287" i="1"/>
  <c r="BI287" i="1"/>
  <c r="DU287" i="1"/>
  <c r="R287" i="1"/>
  <c r="CD287" i="1"/>
  <c r="EP287" i="1"/>
  <c r="BG287" i="1"/>
  <c r="DS287" i="1"/>
  <c r="O287" i="1"/>
  <c r="CA287" i="1"/>
  <c r="EM287" i="1"/>
  <c r="Q287" i="1"/>
  <c r="CC287" i="1"/>
  <c r="EO287" i="1"/>
  <c r="DF287" i="1"/>
  <c r="D287" i="1"/>
  <c r="BP287" i="1"/>
  <c r="EC287" i="1"/>
  <c r="Z287" i="1"/>
  <c r="C287" i="1"/>
  <c r="EA287" i="1"/>
  <c r="CI287" i="1"/>
  <c r="Y287" i="1"/>
  <c r="FB287" i="1"/>
  <c r="DX287" i="1"/>
  <c r="CT287" i="1"/>
  <c r="K287" i="1"/>
  <c r="AE287" i="1"/>
  <c r="CS287" i="1"/>
  <c r="FX287" i="1"/>
  <c r="DA287" i="1"/>
  <c r="AT287" i="1"/>
  <c r="CX287" i="1"/>
  <c r="L287" i="1"/>
  <c r="BX287" i="1"/>
  <c r="EJ287" i="1"/>
  <c r="H287" i="1"/>
  <c r="AN287" i="1"/>
  <c r="BT287" i="1"/>
  <c r="CZ287" i="1"/>
  <c r="EF287" i="1"/>
  <c r="FL287" i="1"/>
  <c r="AC287" i="1"/>
  <c r="CO287" i="1"/>
  <c r="FA287" i="1"/>
  <c r="AX287" i="1"/>
  <c r="DJ287" i="1"/>
  <c r="FV287" i="1"/>
  <c r="AA287" i="1"/>
  <c r="CM287" i="1"/>
  <c r="EY287" i="1"/>
  <c r="AU287" i="1"/>
  <c r="DG287" i="1"/>
  <c r="FS287" i="1"/>
  <c r="AW287" i="1"/>
  <c r="DI287" i="1"/>
  <c r="FU287" i="1"/>
  <c r="AD287" i="1"/>
  <c r="ET287" i="1"/>
  <c r="BB287" i="1"/>
  <c r="FJ287" i="1"/>
  <c r="AJ287" i="1"/>
  <c r="CV287" i="1"/>
  <c r="FH287" i="1"/>
  <c r="AK287" i="1"/>
  <c r="CW287" i="1"/>
  <c r="FI287" i="1"/>
  <c r="BF287" i="1"/>
  <c r="DR287" i="1"/>
  <c r="AI287" i="1"/>
  <c r="CU287" i="1"/>
  <c r="FG287" i="1"/>
  <c r="BC287" i="1"/>
  <c r="DO287" i="1"/>
  <c r="BE287" i="1"/>
  <c r="DQ287" i="1"/>
  <c r="AF287" i="1"/>
  <c r="CR287" i="1"/>
  <c r="EK287" i="1"/>
  <c r="FF287" i="1"/>
  <c r="BW287" i="1"/>
  <c r="FC287" i="1"/>
  <c r="FE287" i="1"/>
  <c r="DN287" i="1"/>
  <c r="ED287" i="1"/>
  <c r="U287" i="1"/>
  <c r="ES287" i="1"/>
  <c r="DB287" i="1"/>
  <c r="S287" i="1"/>
  <c r="CE287" i="1"/>
  <c r="AM287" i="1"/>
  <c r="CT281" i="1"/>
  <c r="CT296" i="1" s="1"/>
  <c r="CG274" i="1"/>
  <c r="CG277" i="1" s="1"/>
  <c r="FF281" i="1"/>
  <c r="FF296" i="1" s="1"/>
  <c r="BX281" i="1"/>
  <c r="BX296" i="1" s="1"/>
  <c r="DB281" i="1"/>
  <c r="DB296" i="1" s="1"/>
  <c r="EP274" i="1"/>
  <c r="EP277" i="1" s="1"/>
  <c r="FV281" i="1"/>
  <c r="FV296" i="1" s="1"/>
  <c r="T281" i="1"/>
  <c r="T296" i="1" s="1"/>
  <c r="BX274" i="1"/>
  <c r="BX277" i="1" s="1"/>
  <c r="CT274" i="1"/>
  <c r="CT277" i="1" s="1"/>
  <c r="DY281" i="1"/>
  <c r="DY296" i="1" s="1"/>
  <c r="FF274" i="1"/>
  <c r="FF277" i="1" s="1"/>
  <c r="BC281" i="1"/>
  <c r="BC296" i="1" s="1"/>
  <c r="DB274" i="1"/>
  <c r="DB277" i="1" s="1"/>
  <c r="CF281" i="1"/>
  <c r="CF296" i="1" s="1"/>
  <c r="DI281" i="1"/>
  <c r="DI296" i="1" s="1"/>
  <c r="FD281" i="1"/>
  <c r="FD296" i="1" s="1"/>
  <c r="DE274" i="1"/>
  <c r="DE277" i="1" s="1"/>
  <c r="CI274" i="1"/>
  <c r="CI277" i="1" s="1"/>
  <c r="CD274" i="1"/>
  <c r="CD277" i="1" s="1"/>
  <c r="FV274" i="1"/>
  <c r="FV277" i="1" s="1"/>
  <c r="AQ281" i="1"/>
  <c r="AQ296" i="1" s="1"/>
  <c r="Z281" i="1"/>
  <c r="Z296" i="1" s="1"/>
  <c r="DA281" i="1"/>
  <c r="DA296" i="1" s="1"/>
  <c r="EC281" i="1"/>
  <c r="EC296" i="1" s="1"/>
  <c r="FI281" i="1"/>
  <c r="FI296" i="1" s="1"/>
  <c r="BN281" i="1"/>
  <c r="BN296" i="1" s="1"/>
  <c r="FS274" i="1"/>
  <c r="FS277" i="1" s="1"/>
  <c r="FX274" i="1"/>
  <c r="FX277" i="1" s="1"/>
  <c r="BU281" i="1"/>
  <c r="BU296" i="1" s="1"/>
  <c r="DJ281" i="1"/>
  <c r="DJ296" i="1" s="1"/>
  <c r="S281" i="1"/>
  <c r="S296" i="1" s="1"/>
  <c r="DY274" i="1"/>
  <c r="DY277" i="1" s="1"/>
  <c r="W281" i="1"/>
  <c r="W296" i="1" s="1"/>
  <c r="T274" i="1"/>
  <c r="T277" i="1" s="1"/>
  <c r="AO281" i="1"/>
  <c r="AO296" i="1" s="1"/>
  <c r="AP274" i="1"/>
  <c r="AP277" i="1" s="1"/>
  <c r="FU281" i="1"/>
  <c r="FU296" i="1" s="1"/>
  <c r="DD274" i="1"/>
  <c r="DD277" i="1" s="1"/>
  <c r="DI274" i="1"/>
  <c r="DI277" i="1" s="1"/>
  <c r="BC274" i="1"/>
  <c r="BC277" i="1" s="1"/>
  <c r="AE274" i="1"/>
  <c r="AE277" i="1" s="1"/>
  <c r="AJ281" i="1"/>
  <c r="AJ296" i="1" s="1"/>
  <c r="FR274" i="1"/>
  <c r="FR277" i="1" s="1"/>
  <c r="AR281" i="1"/>
  <c r="AR296" i="1" s="1"/>
  <c r="CS274" i="1"/>
  <c r="CS277" i="1" s="1"/>
  <c r="DU274" i="1"/>
  <c r="DU277" i="1" s="1"/>
  <c r="ER274" i="1"/>
  <c r="ER277" i="1" s="1"/>
  <c r="DM281" i="1"/>
  <c r="DM296" i="1" s="1"/>
  <c r="FG274" i="1"/>
  <c r="FG277" i="1" s="1"/>
  <c r="AQ274" i="1"/>
  <c r="AQ277" i="1" s="1"/>
  <c r="BO281" i="1"/>
  <c r="BO296" i="1" s="1"/>
  <c r="DR281" i="1"/>
  <c r="DR296" i="1" s="1"/>
  <c r="DA274" i="1"/>
  <c r="DA277" i="1" s="1"/>
  <c r="BS274" i="1"/>
  <c r="BS277" i="1" s="1"/>
  <c r="DJ274" i="1"/>
  <c r="DJ277" i="1" s="1"/>
  <c r="BY274" i="1"/>
  <c r="BY277" i="1" s="1"/>
  <c r="EX281" i="1"/>
  <c r="EX296" i="1" s="1"/>
  <c r="AX274" i="1"/>
  <c r="AX277" i="1" s="1"/>
  <c r="AW274" i="1"/>
  <c r="AW277" i="1" s="1"/>
  <c r="EU274" i="1"/>
  <c r="EU277" i="1" s="1"/>
  <c r="DH281" i="1"/>
  <c r="DH296" i="1" s="1"/>
  <c r="DX281" i="1"/>
  <c r="DX296" i="1" s="1"/>
  <c r="FI274" i="1"/>
  <c r="FI277" i="1" s="1"/>
  <c r="FP281" i="1"/>
  <c r="FP296" i="1" s="1"/>
  <c r="FB281" i="1"/>
  <c r="FB296" i="1" s="1"/>
  <c r="AM281" i="1"/>
  <c r="AM296" i="1" s="1"/>
  <c r="EA274" i="1"/>
  <c r="EA277" i="1" s="1"/>
  <c r="Z274" i="1"/>
  <c r="Z277" i="1" s="1"/>
  <c r="X274" i="1"/>
  <c r="X277" i="1" s="1"/>
  <c r="CY281" i="1"/>
  <c r="CY296" i="1" s="1"/>
  <c r="AY281" i="1"/>
  <c r="AY296" i="1" s="1"/>
  <c r="FD274" i="1"/>
  <c r="FD277" i="1" s="1"/>
  <c r="BJ281" i="1"/>
  <c r="BJ296" i="1" s="1"/>
  <c r="DO274" i="1"/>
  <c r="DO277" i="1" s="1"/>
  <c r="AZ281" i="1"/>
  <c r="AZ296" i="1" s="1"/>
  <c r="EJ281" i="1"/>
  <c r="EJ296" i="1" s="1"/>
  <c r="FH274" i="1"/>
  <c r="FH277" i="1" s="1"/>
  <c r="S274" i="1"/>
  <c r="S277" i="1" s="1"/>
  <c r="DM274" i="1"/>
  <c r="DM277" i="1" s="1"/>
  <c r="BD281" i="1"/>
  <c r="BD296" i="1" s="1"/>
  <c r="E274" i="1"/>
  <c r="E277" i="1" s="1"/>
  <c r="BT274" i="1"/>
  <c r="BT277" i="1" s="1"/>
  <c r="CN274" i="1"/>
  <c r="CN277" i="1" s="1"/>
  <c r="AD281" i="1"/>
  <c r="AD296" i="1" s="1"/>
  <c r="AI274" i="1"/>
  <c r="AI277" i="1" s="1"/>
  <c r="AS281" i="1"/>
  <c r="AS296" i="1" s="1"/>
  <c r="EK274" i="1"/>
  <c r="EK277" i="1" s="1"/>
  <c r="AU274" i="1"/>
  <c r="AU277" i="1" s="1"/>
  <c r="FE281" i="1"/>
  <c r="FE296" i="1" s="1"/>
  <c r="CR281" i="1"/>
  <c r="CR296" i="1" s="1"/>
  <c r="DX274" i="1"/>
  <c r="DX277" i="1" s="1"/>
  <c r="FA274" i="1"/>
  <c r="FA277" i="1" s="1"/>
  <c r="AB274" i="1"/>
  <c r="AB277" i="1" s="1"/>
  <c r="BV281" i="1"/>
  <c r="BV296" i="1" s="1"/>
  <c r="R281" i="1"/>
  <c r="R296" i="1" s="1"/>
  <c r="BJ274" i="1"/>
  <c r="BJ277" i="1" s="1"/>
  <c r="EX274" i="1"/>
  <c r="EX277" i="1" s="1"/>
  <c r="CJ274" i="1"/>
  <c r="CJ277" i="1" s="1"/>
  <c r="BI274" i="1"/>
  <c r="BI277" i="1" s="1"/>
  <c r="EC274" i="1"/>
  <c r="EC277" i="1" s="1"/>
  <c r="FP274" i="1"/>
  <c r="FP277" i="1" s="1"/>
  <c r="DH274" i="1"/>
  <c r="DH277" i="1" s="1"/>
  <c r="AA281" i="1"/>
  <c r="AA296" i="1" s="1"/>
  <c r="EI281" i="1"/>
  <c r="EI296" i="1" s="1"/>
  <c r="CY274" i="1"/>
  <c r="CY277" i="1" s="1"/>
  <c r="DL274" i="1"/>
  <c r="DL277" i="1" s="1"/>
  <c r="FN274" i="1"/>
  <c r="FN277" i="1" s="1"/>
  <c r="J274" i="1"/>
  <c r="J277" i="1" s="1"/>
  <c r="EZ281" i="1"/>
  <c r="EZ296" i="1" s="1"/>
  <c r="DR274" i="1"/>
  <c r="DR277" i="1" s="1"/>
  <c r="EJ274" i="1"/>
  <c r="EJ277" i="1" s="1"/>
  <c r="DV281" i="1"/>
  <c r="DV296" i="1" s="1"/>
  <c r="AT274" i="1"/>
  <c r="AT277" i="1" s="1"/>
  <c r="Q274" i="1"/>
  <c r="Q277" i="1" s="1"/>
  <c r="BU274" i="1"/>
  <c r="BU277" i="1" s="1"/>
  <c r="CC281" i="1"/>
  <c r="CC296" i="1" s="1"/>
  <c r="FU274" i="1"/>
  <c r="FU277" i="1" s="1"/>
  <c r="BR281" i="1"/>
  <c r="BR296" i="1" s="1"/>
  <c r="EH274" i="1"/>
  <c r="EH277" i="1" s="1"/>
  <c r="BA274" i="1"/>
  <c r="BA277" i="1" s="1"/>
  <c r="EO274" i="1"/>
  <c r="EO277" i="1" s="1"/>
  <c r="FB274" i="1"/>
  <c r="FB277" i="1" s="1"/>
  <c r="EL281" i="1"/>
  <c r="EL296" i="1" s="1"/>
  <c r="BF274" i="1"/>
  <c r="BF277" i="1" s="1"/>
  <c r="BN274" i="1"/>
  <c r="BN277" i="1" s="1"/>
  <c r="G281" i="1"/>
  <c r="G296" i="1" s="1"/>
  <c r="DF274" i="1"/>
  <c r="DF277" i="1" s="1"/>
  <c r="BQ281" i="1"/>
  <c r="BQ296" i="1" s="1"/>
  <c r="L274" i="1"/>
  <c r="L277" i="1" s="1"/>
  <c r="AO274" i="1"/>
  <c r="AO277" i="1" s="1"/>
  <c r="DN281" i="1"/>
  <c r="DN296" i="1" s="1"/>
  <c r="DS274" i="1"/>
  <c r="DS277" i="1" s="1"/>
  <c r="CF274" i="1"/>
  <c r="CF277" i="1" s="1"/>
  <c r="DG281" i="1"/>
  <c r="DG296" i="1" s="1"/>
  <c r="AH274" i="1"/>
  <c r="AH277" i="1" s="1"/>
  <c r="EF274" i="1"/>
  <c r="EF277" i="1" s="1"/>
  <c r="CW274" i="1"/>
  <c r="CW277" i="1" s="1"/>
  <c r="CK274" i="1"/>
  <c r="CK277" i="1" s="1"/>
  <c r="ET274" i="1"/>
  <c r="ET277" i="1" s="1"/>
  <c r="FO274" i="1"/>
  <c r="FO277" i="1" s="1"/>
  <c r="AM274" i="1"/>
  <c r="AM277" i="1" s="1"/>
  <c r="CZ274" i="1"/>
  <c r="CZ277" i="1" s="1"/>
  <c r="EN274" i="1"/>
  <c r="EN277" i="1" s="1"/>
  <c r="EE274" i="1"/>
  <c r="EE277" i="1" s="1"/>
  <c r="Y274" i="1"/>
  <c r="Y277" i="1" s="1"/>
  <c r="FW274" i="1"/>
  <c r="FW277" i="1" s="1"/>
  <c r="DK274" i="1"/>
  <c r="DK277" i="1" s="1"/>
  <c r="D274" i="1"/>
  <c r="D277" i="1" s="1"/>
  <c r="FQ274" i="1"/>
  <c r="FQ277" i="1" s="1"/>
  <c r="CQ274" i="1"/>
  <c r="CQ277" i="1" s="1"/>
  <c r="V274" i="1"/>
  <c r="V277" i="1" s="1"/>
  <c r="O281" i="1"/>
  <c r="O296" i="1" s="1"/>
  <c r="CE274" i="1"/>
  <c r="CE277" i="1" s="1"/>
  <c r="AV274" i="1"/>
  <c r="AV277" i="1" s="1"/>
  <c r="DV274" i="1"/>
  <c r="DV277" i="1" s="1"/>
  <c r="CC274" i="1"/>
  <c r="CC277" i="1" s="1"/>
  <c r="W274" i="1"/>
  <c r="W277" i="1" s="1"/>
  <c r="AL281" i="1"/>
  <c r="AL296" i="1" s="1"/>
  <c r="FL281" i="1"/>
  <c r="FL296" i="1" s="1"/>
  <c r="BO274" i="1"/>
  <c r="BO277" i="1" s="1"/>
  <c r="BZ274" i="1"/>
  <c r="BZ277" i="1" s="1"/>
  <c r="K281" i="1"/>
  <c r="K296" i="1" s="1"/>
  <c r="FT281" i="1"/>
  <c r="FT296" i="1" s="1"/>
  <c r="ED281" i="1"/>
  <c r="ED296" i="1" s="1"/>
  <c r="H274" i="1"/>
  <c r="H277" i="1" s="1"/>
  <c r="EQ274" i="1"/>
  <c r="EQ277" i="1" s="1"/>
  <c r="CU274" i="1"/>
  <c r="CU277" i="1" s="1"/>
  <c r="G274" i="1"/>
  <c r="G277" i="1" s="1"/>
  <c r="AR274" i="1"/>
  <c r="AR277" i="1" s="1"/>
  <c r="AC274" i="1"/>
  <c r="AC277" i="1" s="1"/>
  <c r="EY274" i="1"/>
  <c r="EY277" i="1" s="1"/>
  <c r="CP274" i="1"/>
  <c r="CP277" i="1" s="1"/>
  <c r="BQ274" i="1"/>
  <c r="BQ277" i="1" s="1"/>
  <c r="AY274" i="1"/>
  <c r="AY277" i="1" s="1"/>
  <c r="DC274" i="1"/>
  <c r="DC277" i="1" s="1"/>
  <c r="CO274" i="1"/>
  <c r="CO277" i="1" s="1"/>
  <c r="EM274" i="1"/>
  <c r="EM277" i="1" s="1"/>
  <c r="ES274" i="1"/>
  <c r="ES277" i="1" s="1"/>
  <c r="EG281" i="1"/>
  <c r="EG296" i="1" s="1"/>
  <c r="BL274" i="1"/>
  <c r="BL277" i="1" s="1"/>
  <c r="N274" i="1"/>
  <c r="N277" i="1" s="1"/>
  <c r="AS274" i="1"/>
  <c r="AS277" i="1" s="1"/>
  <c r="DP274" i="1"/>
  <c r="DP277" i="1" s="1"/>
  <c r="M274" i="1"/>
  <c r="M277" i="1" s="1"/>
  <c r="I274" i="1"/>
  <c r="I277" i="1" s="1"/>
  <c r="AJ274" i="1"/>
  <c r="AJ277" i="1" s="1"/>
  <c r="BE274" i="1"/>
  <c r="BE277" i="1" s="1"/>
  <c r="BB281" i="1"/>
  <c r="BB296" i="1" s="1"/>
  <c r="AD274" i="1"/>
  <c r="AD277" i="1" s="1"/>
  <c r="BP274" i="1"/>
  <c r="BP277" i="1" s="1"/>
  <c r="CH274" i="1"/>
  <c r="CH277" i="1" s="1"/>
  <c r="AZ274" i="1"/>
  <c r="AZ277" i="1" s="1"/>
  <c r="FC274" i="1"/>
  <c r="FC277" i="1" s="1"/>
  <c r="EL274" i="1"/>
  <c r="EL277" i="1" s="1"/>
  <c r="CV274" i="1"/>
  <c r="CV277" i="1" s="1"/>
  <c r="AG274" i="1"/>
  <c r="AG277" i="1" s="1"/>
  <c r="ED274" i="1"/>
  <c r="ED277" i="1" s="1"/>
  <c r="BV274" i="1"/>
  <c r="BV277" i="1" s="1"/>
  <c r="F274" i="1"/>
  <c r="F277" i="1" s="1"/>
  <c r="AA274" i="1"/>
  <c r="AA277" i="1" s="1"/>
  <c r="CL274" i="1"/>
  <c r="CL277" i="1" s="1"/>
  <c r="CR274" i="1"/>
  <c r="CR277" i="1" s="1"/>
  <c r="AN274" i="1"/>
  <c r="AN277" i="1" s="1"/>
  <c r="BB274" i="1"/>
  <c r="BB277" i="1" s="1"/>
  <c r="U274" i="1"/>
  <c r="U277" i="1" s="1"/>
  <c r="CA274" i="1"/>
  <c r="CA277" i="1" s="1"/>
  <c r="BK274" i="1"/>
  <c r="BK277" i="1" s="1"/>
  <c r="AF274" i="1"/>
  <c r="AF277" i="1" s="1"/>
  <c r="FK274" i="1"/>
  <c r="FK277" i="1" s="1"/>
  <c r="BG274" i="1"/>
  <c r="BG277" i="1" s="1"/>
  <c r="FJ274" i="1"/>
  <c r="FJ277" i="1" s="1"/>
  <c r="EG274" i="1"/>
  <c r="EG277" i="1" s="1"/>
  <c r="FE274" i="1"/>
  <c r="FE277" i="1" s="1"/>
  <c r="BD274" i="1"/>
  <c r="BD277" i="1" s="1"/>
  <c r="DT274" i="1"/>
  <c r="DT277" i="1" s="1"/>
  <c r="EZ274" i="1"/>
  <c r="EZ277" i="1" s="1"/>
  <c r="EI274" i="1"/>
  <c r="EI277" i="1" s="1"/>
  <c r="FL274" i="1"/>
  <c r="FL277" i="1" s="1"/>
  <c r="DG274" i="1"/>
  <c r="DG277" i="1" s="1"/>
  <c r="EB274" i="1"/>
  <c r="EB277" i="1" s="1"/>
  <c r="DQ274" i="1"/>
  <c r="DQ277" i="1" s="1"/>
  <c r="BW274" i="1"/>
  <c r="BW277" i="1" s="1"/>
  <c r="P274" i="1"/>
  <c r="P277" i="1" s="1"/>
  <c r="R274" i="1"/>
  <c r="R277" i="1" s="1"/>
  <c r="CB274" i="1"/>
  <c r="CB277" i="1" s="1"/>
  <c r="FM274" i="1"/>
  <c r="FM277" i="1" s="1"/>
  <c r="AK274" i="1"/>
  <c r="AK277" i="1" s="1"/>
  <c r="FT274" i="1"/>
  <c r="FT277" i="1" s="1"/>
  <c r="DZ274" i="1"/>
  <c r="DZ277" i="1" s="1"/>
  <c r="CM274" i="1"/>
  <c r="CM277" i="1" s="1"/>
  <c r="BM274" i="1"/>
  <c r="BM277" i="1" s="1"/>
  <c r="BR274" i="1"/>
  <c r="BR277" i="1" s="1"/>
  <c r="BH274" i="1"/>
  <c r="BH277" i="1" s="1"/>
  <c r="DN274" i="1"/>
  <c r="DN277" i="1" s="1"/>
  <c r="EW274" i="1"/>
  <c r="EW277" i="1" s="1"/>
  <c r="K274" i="1"/>
  <c r="K277" i="1" s="1"/>
  <c r="AL274" i="1"/>
  <c r="AL277" i="1" s="1"/>
  <c r="DW274" i="1"/>
  <c r="DW277" i="1" s="1"/>
  <c r="EV274" i="1"/>
  <c r="EV277" i="1" s="1"/>
  <c r="CX274" i="1"/>
  <c r="CX277" i="1" s="1"/>
  <c r="O274" i="1"/>
  <c r="O277" i="1" s="1"/>
  <c r="C274" i="1"/>
  <c r="BM280" i="1" l="1"/>
  <c r="BM283" i="1"/>
  <c r="BM319" i="1" s="1"/>
  <c r="F280" i="1"/>
  <c r="CK280" i="1"/>
  <c r="BF286" i="1"/>
  <c r="BF289" i="1" s="1"/>
  <c r="BF291" i="1" s="1"/>
  <c r="BF280" i="1"/>
  <c r="J280" i="1"/>
  <c r="J281" i="1"/>
  <c r="J296" i="1" s="1"/>
  <c r="O291" i="1"/>
  <c r="O283" i="1"/>
  <c r="O319" i="1" s="1"/>
  <c r="O280" i="1"/>
  <c r="O294" i="1" s="1"/>
  <c r="O286" i="1"/>
  <c r="O289" i="1" s="1"/>
  <c r="BH283" i="1"/>
  <c r="BH319" i="1" s="1"/>
  <c r="BH280" i="1"/>
  <c r="BH286" i="1"/>
  <c r="BH289" i="1" s="1"/>
  <c r="BH291" i="1" s="1"/>
  <c r="CB280" i="1"/>
  <c r="EI280" i="1"/>
  <c r="EI283" i="1"/>
  <c r="EI319" i="1" s="1"/>
  <c r="EI286" i="1"/>
  <c r="EI289" i="1" s="1"/>
  <c r="EI291" i="1" s="1"/>
  <c r="FK286" i="1"/>
  <c r="FK289" i="1" s="1"/>
  <c r="FK291" i="1" s="1"/>
  <c r="FK280" i="1"/>
  <c r="CL286" i="1"/>
  <c r="CL289" i="1" s="1"/>
  <c r="CL291" i="1" s="1"/>
  <c r="CL283" i="1"/>
  <c r="CL319" i="1" s="1"/>
  <c r="CL280" i="1"/>
  <c r="CL294" i="1" s="1"/>
  <c r="FC280" i="1"/>
  <c r="BE280" i="1"/>
  <c r="BE283" i="1"/>
  <c r="BE319" i="1" s="1"/>
  <c r="BL280" i="1"/>
  <c r="BQ283" i="1"/>
  <c r="BQ319" i="1" s="1"/>
  <c r="BQ280" i="1"/>
  <c r="BQ286" i="1"/>
  <c r="BQ289" i="1" s="1"/>
  <c r="BQ291" i="1" s="1"/>
  <c r="EQ280" i="1"/>
  <c r="BO286" i="1"/>
  <c r="BO289" i="1" s="1"/>
  <c r="BO291" i="1" s="1"/>
  <c r="BO283" i="1"/>
  <c r="BO319" i="1" s="1"/>
  <c r="BO280" i="1"/>
  <c r="BO294" i="1" s="1"/>
  <c r="CE280" i="1"/>
  <c r="FW280" i="1"/>
  <c r="FW286" i="1"/>
  <c r="FW289" i="1" s="1"/>
  <c r="FW291" i="1" s="1"/>
  <c r="FO283" i="1"/>
  <c r="FO319" i="1" s="1"/>
  <c r="FO280" i="1"/>
  <c r="CM281" i="1"/>
  <c r="CM296" i="1" s="1"/>
  <c r="CB281" i="1"/>
  <c r="CB296" i="1" s="1"/>
  <c r="I281" i="1"/>
  <c r="I296" i="1" s="1"/>
  <c r="Q280" i="1"/>
  <c r="CY280" i="1"/>
  <c r="CY283" i="1"/>
  <c r="CY319" i="1" s="1"/>
  <c r="CY286" i="1"/>
  <c r="CY289" i="1" s="1"/>
  <c r="CY291" i="1" s="1"/>
  <c r="EC286" i="1"/>
  <c r="EC289" i="1" s="1"/>
  <c r="EC291" i="1" s="1"/>
  <c r="EC283" i="1"/>
  <c r="EC319" i="1" s="1"/>
  <c r="EC280" i="1"/>
  <c r="EE281" i="1"/>
  <c r="EE296" i="1" s="1"/>
  <c r="EK280" i="1"/>
  <c r="BL281" i="1"/>
  <c r="BL296" i="1" s="1"/>
  <c r="FH286" i="1"/>
  <c r="FH289" i="1" s="1"/>
  <c r="FH291" i="1" s="1"/>
  <c r="FH280" i="1"/>
  <c r="EA280" i="1"/>
  <c r="EA286" i="1"/>
  <c r="EA289" i="1" s="1"/>
  <c r="EA291" i="1" s="1"/>
  <c r="AX280" i="1"/>
  <c r="ES281" i="1"/>
  <c r="ES296" i="1" s="1"/>
  <c r="FW281" i="1"/>
  <c r="FW296" i="1" s="1"/>
  <c r="EK281" i="1"/>
  <c r="EK296" i="1" s="1"/>
  <c r="CI280" i="1"/>
  <c r="FH281" i="1"/>
  <c r="FH296" i="1" s="1"/>
  <c r="CX286" i="1"/>
  <c r="CX289" i="1" s="1"/>
  <c r="CX291" i="1" s="1"/>
  <c r="CX280" i="1"/>
  <c r="CX294" i="1" s="1"/>
  <c r="BR291" i="1"/>
  <c r="BR283" i="1"/>
  <c r="BR319" i="1" s="1"/>
  <c r="BR286" i="1"/>
  <c r="BR289" i="1" s="1"/>
  <c r="BR280" i="1"/>
  <c r="R286" i="1"/>
  <c r="R289" i="1" s="1"/>
  <c r="R283" i="1"/>
  <c r="R319" i="1" s="1"/>
  <c r="R291" i="1"/>
  <c r="R280" i="1"/>
  <c r="EZ291" i="1"/>
  <c r="EZ286" i="1"/>
  <c r="EZ289" i="1" s="1"/>
  <c r="EZ283" i="1"/>
  <c r="EZ319" i="1" s="1"/>
  <c r="EZ280" i="1"/>
  <c r="EZ294" i="1" s="1"/>
  <c r="AF286" i="1"/>
  <c r="AF289" i="1" s="1"/>
  <c r="AF291" i="1" s="1"/>
  <c r="AF280" i="1"/>
  <c r="AA291" i="1"/>
  <c r="AA286" i="1"/>
  <c r="AA289" i="1" s="1"/>
  <c r="AA283" i="1"/>
  <c r="AA319" i="1" s="1"/>
  <c r="AA280" i="1"/>
  <c r="AZ283" i="1"/>
  <c r="AZ319" i="1" s="1"/>
  <c r="AZ286" i="1"/>
  <c r="AZ289" i="1" s="1"/>
  <c r="AZ291" i="1" s="1"/>
  <c r="AZ280" i="1"/>
  <c r="AJ286" i="1"/>
  <c r="AJ289" i="1" s="1"/>
  <c r="AJ291" i="1" s="1"/>
  <c r="AJ283" i="1"/>
  <c r="AJ319" i="1" s="1"/>
  <c r="AJ280" i="1"/>
  <c r="CX281" i="1"/>
  <c r="CX296" i="1" s="1"/>
  <c r="CP286" i="1"/>
  <c r="CP289" i="1" s="1"/>
  <c r="CP291" i="1" s="1"/>
  <c r="CP280" i="1"/>
  <c r="H280" i="1"/>
  <c r="H283" i="1"/>
  <c r="H319" i="1" s="1"/>
  <c r="AF281" i="1"/>
  <c r="AF296" i="1" s="1"/>
  <c r="EV281" i="1"/>
  <c r="EV296" i="1" s="1"/>
  <c r="Y280" i="1"/>
  <c r="ET280" i="1"/>
  <c r="CF283" i="1"/>
  <c r="CF319" i="1" s="1"/>
  <c r="CF280" i="1"/>
  <c r="CF286" i="1"/>
  <c r="CF289" i="1" s="1"/>
  <c r="CF291" i="1" s="1"/>
  <c r="L280" i="1"/>
  <c r="BG281" i="1"/>
  <c r="BG296" i="1" s="1"/>
  <c r="DZ281" i="1"/>
  <c r="DZ296" i="1" s="1"/>
  <c r="EN281" i="1"/>
  <c r="EN296" i="1" s="1"/>
  <c r="CZ281" i="1"/>
  <c r="CZ296" i="1" s="1"/>
  <c r="H281" i="1"/>
  <c r="H296" i="1" s="1"/>
  <c r="BI283" i="1"/>
  <c r="BI319" i="1" s="1"/>
  <c r="BI280" i="1"/>
  <c r="CE281" i="1"/>
  <c r="CE296" i="1" s="1"/>
  <c r="CV281" i="1"/>
  <c r="CV296" i="1" s="1"/>
  <c r="CL281" i="1"/>
  <c r="CL296" i="1" s="1"/>
  <c r="E280" i="1"/>
  <c r="E286" i="1"/>
  <c r="E289" i="1" s="1"/>
  <c r="E291" i="1" s="1"/>
  <c r="FQ281" i="1"/>
  <c r="FQ296" i="1" s="1"/>
  <c r="FD283" i="1"/>
  <c r="FD319" i="1" s="1"/>
  <c r="FD286" i="1"/>
  <c r="FD289" i="1" s="1"/>
  <c r="FD291" i="1" s="1"/>
  <c r="FD280" i="1"/>
  <c r="Y281" i="1"/>
  <c r="Y296" i="1" s="1"/>
  <c r="AI281" i="1"/>
  <c r="AI296" i="1" s="1"/>
  <c r="ET281" i="1"/>
  <c r="ET296" i="1" s="1"/>
  <c r="EH281" i="1"/>
  <c r="EH296" i="1" s="1"/>
  <c r="E281" i="1"/>
  <c r="E296" i="1" s="1"/>
  <c r="FR280" i="1"/>
  <c r="DL281" i="1"/>
  <c r="DL296" i="1" s="1"/>
  <c r="DY291" i="1"/>
  <c r="DY286" i="1"/>
  <c r="DY289" i="1" s="1"/>
  <c r="DY280" i="1"/>
  <c r="DY294" i="1" s="1"/>
  <c r="DY283" i="1"/>
  <c r="DY319" i="1" s="1"/>
  <c r="FG281" i="1"/>
  <c r="FG296" i="1" s="1"/>
  <c r="BY281" i="1"/>
  <c r="BY296" i="1" s="1"/>
  <c r="DD281" i="1"/>
  <c r="DD296" i="1" s="1"/>
  <c r="DE283" i="1"/>
  <c r="DE319" i="1" s="1"/>
  <c r="DE280" i="1"/>
  <c r="FF283" i="1"/>
  <c r="FF319" i="1" s="1"/>
  <c r="FF280" i="1"/>
  <c r="FF286" i="1"/>
  <c r="FF289" i="1" s="1"/>
  <c r="FF291" i="1" s="1"/>
  <c r="FX281" i="1"/>
  <c r="FX296" i="1" s="1"/>
  <c r="DU281" i="1"/>
  <c r="DU296" i="1" s="1"/>
  <c r="CG281" i="1"/>
  <c r="CG296" i="1" s="1"/>
  <c r="DT280" i="1"/>
  <c r="CH283" i="1"/>
  <c r="CH319" i="1" s="1"/>
  <c r="CH280" i="1"/>
  <c r="EY280" i="1"/>
  <c r="EE283" i="1"/>
  <c r="EE319" i="1" s="1"/>
  <c r="EE286" i="1"/>
  <c r="EE289" i="1" s="1"/>
  <c r="EE291" i="1" s="1"/>
  <c r="EE280" i="1"/>
  <c r="EH291" i="1"/>
  <c r="EH283" i="1"/>
  <c r="EH319" i="1" s="1"/>
  <c r="EH280" i="1"/>
  <c r="EH294" i="1" s="1"/>
  <c r="EH286" i="1"/>
  <c r="EH289" i="1" s="1"/>
  <c r="CJ280" i="1"/>
  <c r="FX280" i="1"/>
  <c r="BW280" i="1"/>
  <c r="BV286" i="1"/>
  <c r="BV289" i="1" s="1"/>
  <c r="BV291" i="1" s="1"/>
  <c r="BV283" i="1"/>
  <c r="BV319" i="1" s="1"/>
  <c r="BV280" i="1"/>
  <c r="ES286" i="1"/>
  <c r="ES289" i="1" s="1"/>
  <c r="ES283" i="1"/>
  <c r="ES319" i="1" s="1"/>
  <c r="ES291" i="1"/>
  <c r="ES280" i="1"/>
  <c r="AC280" i="1"/>
  <c r="V280" i="1"/>
  <c r="V286" i="1"/>
  <c r="V289" i="1" s="1"/>
  <c r="V291" i="1" s="1"/>
  <c r="EX286" i="1"/>
  <c r="EX289" i="1" s="1"/>
  <c r="EX291" i="1" s="1"/>
  <c r="EX283" i="1"/>
  <c r="EX319" i="1" s="1"/>
  <c r="EX280" i="1"/>
  <c r="AI286" i="1"/>
  <c r="AI289" i="1" s="1"/>
  <c r="AI291" i="1" s="1"/>
  <c r="AI283" i="1"/>
  <c r="AI319" i="1" s="1"/>
  <c r="AI280" i="1"/>
  <c r="BY283" i="1"/>
  <c r="BY319" i="1" s="1"/>
  <c r="BY280" i="1"/>
  <c r="BY294" i="1" s="1"/>
  <c r="BY286" i="1"/>
  <c r="BY289" i="1" s="1"/>
  <c r="BY291" i="1" s="1"/>
  <c r="AE283" i="1"/>
  <c r="AE319" i="1" s="1"/>
  <c r="AE286" i="1"/>
  <c r="AE289" i="1" s="1"/>
  <c r="AE291" i="1" s="1"/>
  <c r="AE280" i="1"/>
  <c r="AL291" i="1"/>
  <c r="AL286" i="1"/>
  <c r="AL289" i="1" s="1"/>
  <c r="AL283" i="1"/>
  <c r="AL319" i="1" s="1"/>
  <c r="AL280" i="1"/>
  <c r="AL294" i="1" s="1"/>
  <c r="FE286" i="1"/>
  <c r="FE289" i="1" s="1"/>
  <c r="FE291" i="1" s="1"/>
  <c r="FE283" i="1"/>
  <c r="FE319" i="1" s="1"/>
  <c r="FE280" i="1"/>
  <c r="BP283" i="1"/>
  <c r="BP319" i="1" s="1"/>
  <c r="BP280" i="1"/>
  <c r="DQ281" i="1"/>
  <c r="DQ296" i="1" s="1"/>
  <c r="S286" i="1"/>
  <c r="S289" i="1" s="1"/>
  <c r="S291" i="1" s="1"/>
  <c r="S283" i="1"/>
  <c r="S319" i="1" s="1"/>
  <c r="S280" i="1"/>
  <c r="X280" i="1"/>
  <c r="M281" i="1"/>
  <c r="M296" i="1" s="1"/>
  <c r="DU286" i="1"/>
  <c r="DU289" i="1" s="1"/>
  <c r="DU291" i="1" s="1"/>
  <c r="DU280" i="1"/>
  <c r="CD280" i="1"/>
  <c r="EP280" i="1"/>
  <c r="K286" i="1"/>
  <c r="K289" i="1" s="1"/>
  <c r="K291" i="1" s="1"/>
  <c r="K280" i="1"/>
  <c r="K294" i="1" s="1"/>
  <c r="K283" i="1"/>
  <c r="K319" i="1" s="1"/>
  <c r="FT291" i="1"/>
  <c r="FT286" i="1"/>
  <c r="FT289" i="1" s="1"/>
  <c r="FT283" i="1"/>
  <c r="FT319" i="1" s="1"/>
  <c r="FT280" i="1"/>
  <c r="FT294" i="1" s="1"/>
  <c r="EB283" i="1"/>
  <c r="EB319" i="1" s="1"/>
  <c r="EB280" i="1"/>
  <c r="EG286" i="1"/>
  <c r="EG289" i="1" s="1"/>
  <c r="EG291" i="1" s="1"/>
  <c r="EG280" i="1"/>
  <c r="EG283" i="1"/>
  <c r="EG319" i="1" s="1"/>
  <c r="BB286" i="1"/>
  <c r="BB289" i="1" s="1"/>
  <c r="BB291" i="1" s="1"/>
  <c r="BB283" i="1"/>
  <c r="BB319" i="1" s="1"/>
  <c r="BB280" i="1"/>
  <c r="BB294" i="1" s="1"/>
  <c r="AG280" i="1"/>
  <c r="AD286" i="1"/>
  <c r="AD289" i="1" s="1"/>
  <c r="AD291" i="1" s="1"/>
  <c r="AD280" i="1"/>
  <c r="AD294" i="1" s="1"/>
  <c r="AD283" i="1"/>
  <c r="AD319" i="1" s="1"/>
  <c r="DP280" i="1"/>
  <c r="CO280" i="1"/>
  <c r="G291" i="1"/>
  <c r="G283" i="1"/>
  <c r="G319" i="1" s="1"/>
  <c r="G286" i="1"/>
  <c r="G289" i="1" s="1"/>
  <c r="G280" i="1"/>
  <c r="BZ286" i="1"/>
  <c r="BZ289" i="1" s="1"/>
  <c r="BZ291" i="1" s="1"/>
  <c r="BZ280" i="1"/>
  <c r="BZ294" i="1" s="1"/>
  <c r="CC291" i="1"/>
  <c r="CC286" i="1"/>
  <c r="CC289" i="1" s="1"/>
  <c r="CC280" i="1"/>
  <c r="CC294" i="1" s="1"/>
  <c r="CC283" i="1"/>
  <c r="CC319" i="1" s="1"/>
  <c r="FQ286" i="1"/>
  <c r="FQ289" i="1" s="1"/>
  <c r="FQ283" i="1"/>
  <c r="FQ319" i="1" s="1"/>
  <c r="FQ280" i="1"/>
  <c r="FQ294" i="1" s="1"/>
  <c r="FQ291" i="1"/>
  <c r="CZ286" i="1"/>
  <c r="CZ289" i="1" s="1"/>
  <c r="CZ291" i="1" s="1"/>
  <c r="CZ283" i="1"/>
  <c r="CZ319" i="1" s="1"/>
  <c r="CZ280" i="1"/>
  <c r="BE281" i="1"/>
  <c r="BE296" i="1" s="1"/>
  <c r="EF281" i="1"/>
  <c r="EF296" i="1" s="1"/>
  <c r="CO281" i="1"/>
  <c r="CO296" i="1" s="1"/>
  <c r="EO286" i="1"/>
  <c r="EO289" i="1" s="1"/>
  <c r="EO291" i="1" s="1"/>
  <c r="EO280" i="1"/>
  <c r="BH281" i="1"/>
  <c r="BH296" i="1" s="1"/>
  <c r="DR286" i="1"/>
  <c r="DR289" i="1" s="1"/>
  <c r="DR291" i="1" s="1"/>
  <c r="DR280" i="1"/>
  <c r="DR294" i="1" s="1"/>
  <c r="DR283" i="1"/>
  <c r="DR319" i="1" s="1"/>
  <c r="DL283" i="1"/>
  <c r="DL319" i="1" s="1"/>
  <c r="DL280" i="1"/>
  <c r="DH286" i="1"/>
  <c r="DH289" i="1" s="1"/>
  <c r="DH291" i="1"/>
  <c r="DH283" i="1"/>
  <c r="DH319" i="1" s="1"/>
  <c r="DH280" i="1"/>
  <c r="DH294" i="1" s="1"/>
  <c r="U281" i="1"/>
  <c r="U296" i="1" s="1"/>
  <c r="BM281" i="1"/>
  <c r="BM296" i="1" s="1"/>
  <c r="CK281" i="1"/>
  <c r="CK296" i="1" s="1"/>
  <c r="CH281" i="1"/>
  <c r="CH296" i="1" s="1"/>
  <c r="EY281" i="1"/>
  <c r="EY296" i="1" s="1"/>
  <c r="CN281" i="1"/>
  <c r="CN296" i="1" s="1"/>
  <c r="DC281" i="1"/>
  <c r="DC296" i="1" s="1"/>
  <c r="FA281" i="1"/>
  <c r="FA296" i="1" s="1"/>
  <c r="EQ281" i="1"/>
  <c r="EQ296" i="1" s="1"/>
  <c r="BA281" i="1"/>
  <c r="BA296" i="1" s="1"/>
  <c r="EO281" i="1"/>
  <c r="EO296" i="1" s="1"/>
  <c r="N281" i="1"/>
  <c r="N296" i="1" s="1"/>
  <c r="DI286" i="1"/>
  <c r="DI289" i="1" s="1"/>
  <c r="DI291" i="1" s="1"/>
  <c r="DI280" i="1"/>
  <c r="DI294" i="1" s="1"/>
  <c r="DI283" i="1"/>
  <c r="DI319" i="1" s="1"/>
  <c r="CJ281" i="1"/>
  <c r="CJ296" i="1" s="1"/>
  <c r="CS281" i="1"/>
  <c r="CS296" i="1" s="1"/>
  <c r="EA281" i="1"/>
  <c r="EA296" i="1" s="1"/>
  <c r="FN281" i="1"/>
  <c r="FN296" i="1" s="1"/>
  <c r="BT281" i="1"/>
  <c r="BT296" i="1" s="1"/>
  <c r="AW281" i="1"/>
  <c r="AW296" i="1" s="1"/>
  <c r="CI281" i="1"/>
  <c r="CI296" i="1" s="1"/>
  <c r="CD281" i="1"/>
  <c r="CD296" i="1" s="1"/>
  <c r="EP281" i="1"/>
  <c r="EP296" i="1" s="1"/>
  <c r="P283" i="1"/>
  <c r="P319" i="1" s="1"/>
  <c r="P280" i="1"/>
  <c r="DS283" i="1"/>
  <c r="DS319" i="1" s="1"/>
  <c r="DS280" i="1"/>
  <c r="AT280" i="1"/>
  <c r="CM286" i="1"/>
  <c r="CM289" i="1" s="1"/>
  <c r="CM291" i="1" s="1"/>
  <c r="CM283" i="1"/>
  <c r="CM319" i="1" s="1"/>
  <c r="CM280" i="1"/>
  <c r="CM294" i="1" s="1"/>
  <c r="CA283" i="1"/>
  <c r="CA319" i="1" s="1"/>
  <c r="CA280" i="1"/>
  <c r="BK281" i="1"/>
  <c r="BK296" i="1" s="1"/>
  <c r="EN286" i="1"/>
  <c r="EN289" i="1" s="1"/>
  <c r="EN291" i="1" s="1"/>
  <c r="EN283" i="1"/>
  <c r="EN319" i="1" s="1"/>
  <c r="EN280" i="1"/>
  <c r="EN294" i="1" s="1"/>
  <c r="DF280" i="1"/>
  <c r="V281" i="1"/>
  <c r="V296" i="1" s="1"/>
  <c r="AB286" i="1"/>
  <c r="AB289" i="1" s="1"/>
  <c r="AB291" i="1" s="1"/>
  <c r="AB280" i="1"/>
  <c r="AB283" i="1"/>
  <c r="AB319" i="1" s="1"/>
  <c r="EU280" i="1"/>
  <c r="ER280" i="1"/>
  <c r="AP280" i="1"/>
  <c r="AP286" i="1"/>
  <c r="AP289" i="1" s="1"/>
  <c r="AP291" i="1" s="1"/>
  <c r="FS286" i="1"/>
  <c r="FS289" i="1" s="1"/>
  <c r="FS291" i="1" s="1"/>
  <c r="FS280" i="1"/>
  <c r="FV283" i="1"/>
  <c r="FV319" i="1" s="1"/>
  <c r="FV286" i="1"/>
  <c r="FV289" i="1" s="1"/>
  <c r="FV280" i="1"/>
  <c r="FV294" i="1" s="1"/>
  <c r="FV291" i="1"/>
  <c r="FS281" i="1"/>
  <c r="FS296" i="1" s="1"/>
  <c r="DZ283" i="1"/>
  <c r="DZ319" i="1" s="1"/>
  <c r="DZ280" i="1"/>
  <c r="U280" i="1"/>
  <c r="M283" i="1"/>
  <c r="M319" i="1" s="1"/>
  <c r="M280" i="1"/>
  <c r="AR286" i="1"/>
  <c r="AR289" i="1" s="1"/>
  <c r="AR291" i="1" s="1"/>
  <c r="AR283" i="1"/>
  <c r="AR319" i="1" s="1"/>
  <c r="AR280" i="1"/>
  <c r="AR294" i="1" s="1"/>
  <c r="CQ280" i="1"/>
  <c r="CQ283" i="1"/>
  <c r="CQ319" i="1" s="1"/>
  <c r="CA281" i="1"/>
  <c r="CA296" i="1" s="1"/>
  <c r="FB286" i="1"/>
  <c r="FB289" i="1" s="1"/>
  <c r="FB283" i="1"/>
  <c r="FB319" i="1" s="1"/>
  <c r="FB280" i="1"/>
  <c r="FB294" i="1" s="1"/>
  <c r="FB291" i="1"/>
  <c r="EJ280" i="1"/>
  <c r="EJ294" i="1" s="1"/>
  <c r="EJ283" i="1"/>
  <c r="EJ319" i="1" s="1"/>
  <c r="EJ286" i="1"/>
  <c r="EJ289" i="1" s="1"/>
  <c r="EJ291" i="1" s="1"/>
  <c r="FA280" i="1"/>
  <c r="FK281" i="1"/>
  <c r="FK296" i="1" s="1"/>
  <c r="DO280" i="1"/>
  <c r="DJ283" i="1"/>
  <c r="DJ319" i="1" s="1"/>
  <c r="DJ286" i="1"/>
  <c r="DJ289" i="1" s="1"/>
  <c r="DJ291" i="1" s="1"/>
  <c r="DJ280" i="1"/>
  <c r="DS281" i="1"/>
  <c r="DS296" i="1" s="1"/>
  <c r="BC286" i="1"/>
  <c r="BC289" i="1" s="1"/>
  <c r="BC291" i="1" s="1"/>
  <c r="BC283" i="1"/>
  <c r="BC319" i="1" s="1"/>
  <c r="BC280" i="1"/>
  <c r="BC294" i="1" s="1"/>
  <c r="ER281" i="1"/>
  <c r="ER296" i="1" s="1"/>
  <c r="EW286" i="1"/>
  <c r="EW289" i="1" s="1"/>
  <c r="EW291" i="1" s="1"/>
  <c r="EW283" i="1"/>
  <c r="EW319" i="1" s="1"/>
  <c r="EW280" i="1"/>
  <c r="DG286" i="1"/>
  <c r="DG289" i="1" s="1"/>
  <c r="DG291" i="1" s="1"/>
  <c r="DG280" i="1"/>
  <c r="DG294" i="1" s="1"/>
  <c r="DG283" i="1"/>
  <c r="DG319" i="1" s="1"/>
  <c r="AN280" i="1"/>
  <c r="AS283" i="1"/>
  <c r="AS319" i="1" s="1"/>
  <c r="AS286" i="1"/>
  <c r="AS289" i="1" s="1"/>
  <c r="AS291" i="1"/>
  <c r="AS280" i="1"/>
  <c r="AS294" i="1" s="1"/>
  <c r="DC291" i="1"/>
  <c r="DC286" i="1"/>
  <c r="DC289" i="1" s="1"/>
  <c r="DC280" i="1"/>
  <c r="CU280" i="1"/>
  <c r="AN281" i="1"/>
  <c r="AN296" i="1" s="1"/>
  <c r="DV283" i="1"/>
  <c r="DV319" i="1" s="1"/>
  <c r="DV286" i="1"/>
  <c r="DV289" i="1" s="1"/>
  <c r="DV291" i="1" s="1"/>
  <c r="DV280" i="1"/>
  <c r="D286" i="1"/>
  <c r="D289" i="1" s="1"/>
  <c r="D291" i="1" s="1"/>
  <c r="D280" i="1"/>
  <c r="D294" i="1" s="1"/>
  <c r="P281" i="1"/>
  <c r="P296" i="1" s="1"/>
  <c r="AH291" i="1"/>
  <c r="AH286" i="1"/>
  <c r="AH289" i="1" s="1"/>
  <c r="AH280" i="1"/>
  <c r="AH294" i="1" s="1"/>
  <c r="FJ281" i="1"/>
  <c r="FJ296" i="1" s="1"/>
  <c r="AK281" i="1"/>
  <c r="AK296" i="1" s="1"/>
  <c r="BA283" i="1"/>
  <c r="BA319" i="1" s="1"/>
  <c r="BA286" i="1"/>
  <c r="BA289" i="1" s="1"/>
  <c r="BA291" i="1"/>
  <c r="BA280" i="1"/>
  <c r="BA294" i="1" s="1"/>
  <c r="CQ281" i="1"/>
  <c r="CQ296" i="1" s="1"/>
  <c r="DT281" i="1"/>
  <c r="DT296" i="1" s="1"/>
  <c r="D281" i="1"/>
  <c r="D296" i="1" s="1"/>
  <c r="BJ291" i="1"/>
  <c r="BJ283" i="1"/>
  <c r="BJ319" i="1" s="1"/>
  <c r="BJ286" i="1"/>
  <c r="BJ289" i="1" s="1"/>
  <c r="BJ280" i="1"/>
  <c r="BJ294" i="1" s="1"/>
  <c r="FM281" i="1"/>
  <c r="FM296" i="1" s="1"/>
  <c r="BZ281" i="1"/>
  <c r="BZ296" i="1" s="1"/>
  <c r="CN286" i="1"/>
  <c r="CN289" i="1" s="1"/>
  <c r="CN291" i="1" s="1"/>
  <c r="CN280" i="1"/>
  <c r="CN294" i="1" s="1"/>
  <c r="CN283" i="1"/>
  <c r="CN319" i="1" s="1"/>
  <c r="DK281" i="1"/>
  <c r="DK296" i="1" s="1"/>
  <c r="AT281" i="1"/>
  <c r="AT296" i="1" s="1"/>
  <c r="Z286" i="1"/>
  <c r="Z289" i="1" s="1"/>
  <c r="Z291" i="1"/>
  <c r="Z280" i="1"/>
  <c r="Z294" i="1" s="1"/>
  <c r="Z283" i="1"/>
  <c r="Z319" i="1" s="1"/>
  <c r="FI286" i="1"/>
  <c r="FI289" i="1" s="1"/>
  <c r="FI291" i="1" s="1"/>
  <c r="FI283" i="1"/>
  <c r="FI319" i="1" s="1"/>
  <c r="FI280" i="1"/>
  <c r="AW286" i="1"/>
  <c r="AW289" i="1" s="1"/>
  <c r="AW291" i="1" s="1"/>
  <c r="AW280" i="1"/>
  <c r="AW294" i="1" s="1"/>
  <c r="AW283" i="1"/>
  <c r="AW319" i="1" s="1"/>
  <c r="BS283" i="1"/>
  <c r="BS319" i="1" s="1"/>
  <c r="BS280" i="1"/>
  <c r="DP281" i="1"/>
  <c r="DP296" i="1" s="1"/>
  <c r="CS286" i="1"/>
  <c r="CS289" i="1" s="1"/>
  <c r="CS291" i="1" s="1"/>
  <c r="CS283" i="1"/>
  <c r="CS319" i="1" s="1"/>
  <c r="CS280" i="1"/>
  <c r="CS294" i="1" s="1"/>
  <c r="DD280" i="1"/>
  <c r="T286" i="1"/>
  <c r="T289" i="1" s="1"/>
  <c r="T291" i="1" s="1"/>
  <c r="T283" i="1"/>
  <c r="T319" i="1" s="1"/>
  <c r="T280" i="1"/>
  <c r="T294" i="1" s="1"/>
  <c r="AU281" i="1"/>
  <c r="AU296" i="1" s="1"/>
  <c r="AE281" i="1"/>
  <c r="AE296" i="1" s="1"/>
  <c r="BS281" i="1"/>
  <c r="BS296" i="1" s="1"/>
  <c r="AH281" i="1"/>
  <c r="AH296" i="1" s="1"/>
  <c r="DB283" i="1"/>
  <c r="DB319" i="1" s="1"/>
  <c r="DB286" i="1"/>
  <c r="DB289" i="1" s="1"/>
  <c r="DB291" i="1" s="1"/>
  <c r="DB280" i="1"/>
  <c r="DB294" i="1" s="1"/>
  <c r="CT291" i="1"/>
  <c r="CT283" i="1"/>
  <c r="CT319" i="1" s="1"/>
  <c r="CT280" i="1"/>
  <c r="CT294" i="1" s="1"/>
  <c r="CT286" i="1"/>
  <c r="CT289" i="1" s="1"/>
  <c r="X281" i="1"/>
  <c r="X296" i="1" s="1"/>
  <c r="CG283" i="1"/>
  <c r="CG319" i="1" s="1"/>
  <c r="CG286" i="1"/>
  <c r="CG289" i="1" s="1"/>
  <c r="CG291" i="1" s="1"/>
  <c r="CG280" i="1"/>
  <c r="CG294" i="1" s="1"/>
  <c r="EV280" i="1"/>
  <c r="BK286" i="1"/>
  <c r="BK289" i="1" s="1"/>
  <c r="BK291" i="1" s="1"/>
  <c r="BK283" i="1"/>
  <c r="BK319" i="1" s="1"/>
  <c r="BK280" i="1"/>
  <c r="BK294" i="1" s="1"/>
  <c r="F281" i="1"/>
  <c r="F296" i="1" s="1"/>
  <c r="DW280" i="1"/>
  <c r="BD286" i="1"/>
  <c r="BD289" i="1" s="1"/>
  <c r="BD291" i="1" s="1"/>
  <c r="BD283" i="1"/>
  <c r="BD319" i="1" s="1"/>
  <c r="BD280" i="1"/>
  <c r="BD294" i="1" s="1"/>
  <c r="I286" i="1"/>
  <c r="I289" i="1" s="1"/>
  <c r="I291" i="1" s="1"/>
  <c r="I280" i="1"/>
  <c r="CW280" i="1"/>
  <c r="FN291" i="1"/>
  <c r="FN283" i="1"/>
  <c r="FN319" i="1" s="1"/>
  <c r="FN286" i="1"/>
  <c r="FN289" i="1" s="1"/>
  <c r="FN280" i="1"/>
  <c r="FN294" i="1" s="1"/>
  <c r="DM286" i="1"/>
  <c r="DM289" i="1" s="1"/>
  <c r="DM283" i="1"/>
  <c r="DM319" i="1" s="1"/>
  <c r="DM291" i="1"/>
  <c r="DM280" i="1"/>
  <c r="AQ291" i="1"/>
  <c r="AQ283" i="1"/>
  <c r="AQ319" i="1" s="1"/>
  <c r="AQ280" i="1"/>
  <c r="AQ286" i="1"/>
  <c r="AQ289" i="1" s="1"/>
  <c r="EU281" i="1"/>
  <c r="EU296" i="1" s="1"/>
  <c r="DQ286" i="1"/>
  <c r="DQ289" i="1" s="1"/>
  <c r="DQ291" i="1" s="1"/>
  <c r="DQ280" i="1"/>
  <c r="DQ294" i="1" s="1"/>
  <c r="ED286" i="1"/>
  <c r="ED289" i="1" s="1"/>
  <c r="ED291" i="1" s="1"/>
  <c r="ED283" i="1"/>
  <c r="ED319" i="1" s="1"/>
  <c r="ED280" i="1"/>
  <c r="ED294" i="1" s="1"/>
  <c r="EM286" i="1"/>
  <c r="EM289" i="1" s="1"/>
  <c r="EM291" i="1" s="1"/>
  <c r="EM280" i="1"/>
  <c r="W283" i="1"/>
  <c r="W319" i="1" s="1"/>
  <c r="W286" i="1"/>
  <c r="W289" i="1" s="1"/>
  <c r="W291" i="1" s="1"/>
  <c r="W280" i="1"/>
  <c r="W294" i="1" s="1"/>
  <c r="EF286" i="1"/>
  <c r="EF289" i="1" s="1"/>
  <c r="EF291" i="1" s="1"/>
  <c r="EF280" i="1"/>
  <c r="EF294" i="1" s="1"/>
  <c r="EF283" i="1"/>
  <c r="EF319" i="1" s="1"/>
  <c r="FC281" i="1"/>
  <c r="FC296" i="1" s="1"/>
  <c r="FU286" i="1"/>
  <c r="FU289" i="1" s="1"/>
  <c r="FU291" i="1" s="1"/>
  <c r="FU280" i="1"/>
  <c r="FU294" i="1" s="1"/>
  <c r="FU283" i="1"/>
  <c r="FU319" i="1" s="1"/>
  <c r="CW281" i="1"/>
  <c r="CW296" i="1" s="1"/>
  <c r="FZ274" i="1"/>
  <c r="C277" i="1"/>
  <c r="AK280" i="1"/>
  <c r="FJ286" i="1"/>
  <c r="FJ289" i="1" s="1"/>
  <c r="FJ291" i="1" s="1"/>
  <c r="FJ280" i="1"/>
  <c r="FJ283" i="1"/>
  <c r="FJ319" i="1" s="1"/>
  <c r="CV286" i="1"/>
  <c r="CV289" i="1" s="1"/>
  <c r="CV283" i="1"/>
  <c r="CV319" i="1" s="1"/>
  <c r="CV280" i="1"/>
  <c r="CV294" i="1" s="1"/>
  <c r="CV291" i="1"/>
  <c r="C281" i="1"/>
  <c r="DN291" i="1"/>
  <c r="DN283" i="1"/>
  <c r="DN319" i="1" s="1"/>
  <c r="DN280" i="1"/>
  <c r="DN294" i="1" s="1"/>
  <c r="DN286" i="1"/>
  <c r="DN289" i="1" s="1"/>
  <c r="FM286" i="1"/>
  <c r="FM289" i="1" s="1"/>
  <c r="FM291" i="1"/>
  <c r="FM283" i="1"/>
  <c r="FM319" i="1" s="1"/>
  <c r="FM280" i="1"/>
  <c r="FM294" i="1" s="1"/>
  <c r="FL291" i="1"/>
  <c r="FL286" i="1"/>
  <c r="FL289" i="1" s="1"/>
  <c r="FL280" i="1"/>
  <c r="FL294" i="1" s="1"/>
  <c r="FL283" i="1"/>
  <c r="FL319" i="1" s="1"/>
  <c r="BG283" i="1"/>
  <c r="BG319" i="1" s="1"/>
  <c r="BG280" i="1"/>
  <c r="BG286" i="1"/>
  <c r="BG289" i="1" s="1"/>
  <c r="BG291" i="1" s="1"/>
  <c r="CR291" i="1"/>
  <c r="CR283" i="1"/>
  <c r="CR319" i="1" s="1"/>
  <c r="CR280" i="1"/>
  <c r="CR294" i="1" s="1"/>
  <c r="CR286" i="1"/>
  <c r="CR289" i="1" s="1"/>
  <c r="EL286" i="1"/>
  <c r="EL289" i="1" s="1"/>
  <c r="EL283" i="1"/>
  <c r="EL319" i="1" s="1"/>
  <c r="EL291" i="1"/>
  <c r="EL280" i="1"/>
  <c r="EL294" i="1" s="1"/>
  <c r="DW281" i="1"/>
  <c r="DW296" i="1" s="1"/>
  <c r="N283" i="1"/>
  <c r="N319" i="1" s="1"/>
  <c r="N286" i="1"/>
  <c r="N289" i="1" s="1"/>
  <c r="N291" i="1" s="1"/>
  <c r="N280" i="1"/>
  <c r="N294" i="1" s="1"/>
  <c r="AY283" i="1"/>
  <c r="AY319" i="1" s="1"/>
  <c r="AY286" i="1"/>
  <c r="AY289" i="1" s="1"/>
  <c r="AY291" i="1" s="1"/>
  <c r="AY280" i="1"/>
  <c r="AY294" i="1" s="1"/>
  <c r="EW281" i="1"/>
  <c r="EW296" i="1" s="1"/>
  <c r="BW281" i="1"/>
  <c r="BW296" i="1" s="1"/>
  <c r="AV280" i="1"/>
  <c r="DK291" i="1"/>
  <c r="DK283" i="1"/>
  <c r="DK319" i="1" s="1"/>
  <c r="DK286" i="1"/>
  <c r="DK289" i="1" s="1"/>
  <c r="DK280" i="1"/>
  <c r="DK294" i="1" s="1"/>
  <c r="AM286" i="1"/>
  <c r="AM289" i="1" s="1"/>
  <c r="AM291" i="1" s="1"/>
  <c r="AM283" i="1"/>
  <c r="AM319" i="1" s="1"/>
  <c r="AM280" i="1"/>
  <c r="AM294" i="1" s="1"/>
  <c r="AC281" i="1"/>
  <c r="AC296" i="1" s="1"/>
  <c r="AO286" i="1"/>
  <c r="AO289" i="1" s="1"/>
  <c r="AO291" i="1" s="1"/>
  <c r="AO283" i="1"/>
  <c r="AO319" i="1" s="1"/>
  <c r="AO280" i="1"/>
  <c r="BN283" i="1"/>
  <c r="BN319" i="1" s="1"/>
  <c r="BN280" i="1"/>
  <c r="BN286" i="1"/>
  <c r="BN289" i="1" s="1"/>
  <c r="BN291" i="1" s="1"/>
  <c r="AG281" i="1"/>
  <c r="AG296" i="1" s="1"/>
  <c r="BU286" i="1"/>
  <c r="BU289" i="1" s="1"/>
  <c r="BU280" i="1"/>
  <c r="BU294" i="1" s="1"/>
  <c r="BU283" i="1"/>
  <c r="BU319" i="1" s="1"/>
  <c r="BU291" i="1"/>
  <c r="EB281" i="1"/>
  <c r="EB296" i="1" s="1"/>
  <c r="EM281" i="1"/>
  <c r="EM296" i="1" s="1"/>
  <c r="FP291" i="1"/>
  <c r="FP280" i="1"/>
  <c r="FP294" i="1" s="1"/>
  <c r="FP286" i="1"/>
  <c r="FP289" i="1" s="1"/>
  <c r="FP283" i="1"/>
  <c r="FP319" i="1" s="1"/>
  <c r="CP281" i="1"/>
  <c r="CP296" i="1" s="1"/>
  <c r="DX283" i="1"/>
  <c r="DX319" i="1" s="1"/>
  <c r="DX286" i="1"/>
  <c r="DX289" i="1" s="1"/>
  <c r="DX291" i="1" s="1"/>
  <c r="DX280" i="1"/>
  <c r="DX294" i="1" s="1"/>
  <c r="AU280" i="1"/>
  <c r="BT286" i="1"/>
  <c r="BT289" i="1" s="1"/>
  <c r="BT283" i="1"/>
  <c r="BT319" i="1" s="1"/>
  <c r="BT280" i="1"/>
  <c r="BT294" i="1" s="1"/>
  <c r="BT291" i="1"/>
  <c r="L281" i="1"/>
  <c r="L296" i="1" s="1"/>
  <c r="BI281" i="1"/>
  <c r="BI296" i="1" s="1"/>
  <c r="CU281" i="1"/>
  <c r="CU296" i="1" s="1"/>
  <c r="AB281" i="1"/>
  <c r="AB296" i="1" s="1"/>
  <c r="BP281" i="1"/>
  <c r="BP296" i="1" s="1"/>
  <c r="DA286" i="1"/>
  <c r="DA289" i="1" s="1"/>
  <c r="DA291" i="1"/>
  <c r="DA283" i="1"/>
  <c r="DA319" i="1" s="1"/>
  <c r="DA280" i="1"/>
  <c r="DA294" i="1" s="1"/>
  <c r="FG280" i="1"/>
  <c r="FG294" i="1" s="1"/>
  <c r="FG286" i="1"/>
  <c r="FG289" i="1" s="1"/>
  <c r="FG291" i="1" s="1"/>
  <c r="FG283" i="1"/>
  <c r="FG319" i="1" s="1"/>
  <c r="FO281" i="1"/>
  <c r="FO296" i="1" s="1"/>
  <c r="BF281" i="1"/>
  <c r="BF296" i="1" s="1"/>
  <c r="AV281" i="1"/>
  <c r="AV296" i="1" s="1"/>
  <c r="AX281" i="1"/>
  <c r="AX296" i="1" s="1"/>
  <c r="DF281" i="1"/>
  <c r="DF296" i="1" s="1"/>
  <c r="Q281" i="1"/>
  <c r="Q296" i="1" s="1"/>
  <c r="AP281" i="1"/>
  <c r="AP296" i="1" s="1"/>
  <c r="DO281" i="1"/>
  <c r="DO296" i="1" s="1"/>
  <c r="BX286" i="1"/>
  <c r="BX289" i="1" s="1"/>
  <c r="BX291" i="1" s="1"/>
  <c r="BX283" i="1"/>
  <c r="BX319" i="1" s="1"/>
  <c r="BX280" i="1"/>
  <c r="BX294" i="1" s="1"/>
  <c r="FR281" i="1"/>
  <c r="FR296" i="1" s="1"/>
  <c r="DE281" i="1"/>
  <c r="DE296" i="1" s="1"/>
  <c r="C296" i="1" l="1"/>
  <c r="FZ296" i="1" s="1"/>
  <c r="FZ281" i="1"/>
  <c r="CW283" i="1"/>
  <c r="CW319" i="1" s="1"/>
  <c r="CD294" i="1"/>
  <c r="DE286" i="1"/>
  <c r="DE289" i="1" s="1"/>
  <c r="DE291" i="1" s="1"/>
  <c r="FW283" i="1"/>
  <c r="FW319" i="1" s="1"/>
  <c r="BN294" i="1"/>
  <c r="FA283" i="1"/>
  <c r="FA319" i="1" s="1"/>
  <c r="CO286" i="1"/>
  <c r="CO289" i="1" s="1"/>
  <c r="CO291" i="1" s="1"/>
  <c r="CD283" i="1"/>
  <c r="CD319" i="1" s="1"/>
  <c r="L286" i="1"/>
  <c r="L289" i="1" s="1"/>
  <c r="L291" i="1" s="1"/>
  <c r="AV286" i="1"/>
  <c r="AV289" i="1" s="1"/>
  <c r="AV291" i="1" s="1"/>
  <c r="AK283" i="1"/>
  <c r="AK319" i="1" s="1"/>
  <c r="I294" i="1"/>
  <c r="DW283" i="1"/>
  <c r="DW319" i="1" s="1"/>
  <c r="EV286" i="1"/>
  <c r="EV289" i="1" s="1"/>
  <c r="EV291" i="1" s="1"/>
  <c r="DD286" i="1"/>
  <c r="DD289" i="1" s="1"/>
  <c r="DD291" i="1" s="1"/>
  <c r="AH283" i="1"/>
  <c r="AH319" i="1" s="1"/>
  <c r="DV294" i="1"/>
  <c r="DC294" i="1"/>
  <c r="EW294" i="1"/>
  <c r="DO283" i="1"/>
  <c r="DO319" i="1" s="1"/>
  <c r="CQ286" i="1"/>
  <c r="CQ289" i="1" s="1"/>
  <c r="CQ291" i="1" s="1"/>
  <c r="M286" i="1"/>
  <c r="M289" i="1" s="1"/>
  <c r="M291" i="1" s="1"/>
  <c r="AP283" i="1"/>
  <c r="AP319" i="1" s="1"/>
  <c r="DF286" i="1"/>
  <c r="DF289" i="1" s="1"/>
  <c r="DF291" i="1" s="1"/>
  <c r="AT283" i="1"/>
  <c r="AT319" i="1" s="1"/>
  <c r="P286" i="1"/>
  <c r="P289" i="1" s="1"/>
  <c r="P291" i="1" s="1"/>
  <c r="DL286" i="1"/>
  <c r="DL289" i="1" s="1"/>
  <c r="DL291" i="1" s="1"/>
  <c r="CZ294" i="1"/>
  <c r="G294" i="1"/>
  <c r="DP283" i="1"/>
  <c r="DP319" i="1" s="1"/>
  <c r="AG283" i="1"/>
  <c r="AG319" i="1" s="1"/>
  <c r="EP286" i="1"/>
  <c r="EP289" i="1" s="1"/>
  <c r="EP291" i="1" s="1"/>
  <c r="X286" i="1"/>
  <c r="X289" i="1" s="1"/>
  <c r="X291" i="1" s="1"/>
  <c r="FX283" i="1"/>
  <c r="FX319" i="1" s="1"/>
  <c r="EY286" i="1"/>
  <c r="EY289" i="1" s="1"/>
  <c r="EY291" i="1" s="1"/>
  <c r="DT283" i="1"/>
  <c r="DT319" i="1" s="1"/>
  <c r="FR286" i="1"/>
  <c r="FR289" i="1" s="1"/>
  <c r="FR291" i="1" s="1"/>
  <c r="CF294" i="1"/>
  <c r="Y294" i="1"/>
  <c r="H286" i="1"/>
  <c r="H289" i="1" s="1"/>
  <c r="H291" i="1" s="1"/>
  <c r="CI286" i="1"/>
  <c r="CI289" i="1" s="1"/>
  <c r="CI291" i="1" s="1"/>
  <c r="AX283" i="1"/>
  <c r="AX319" i="1" s="1"/>
  <c r="FH283" i="1"/>
  <c r="FH319" i="1" s="1"/>
  <c r="EC294" i="1"/>
  <c r="Q283" i="1"/>
  <c r="Q319" i="1" s="1"/>
  <c r="CE283" i="1"/>
  <c r="CE319" i="1" s="1"/>
  <c r="EQ286" i="1"/>
  <c r="EQ289" i="1" s="1"/>
  <c r="EQ291" i="1" s="1"/>
  <c r="BL283" i="1"/>
  <c r="BL319" i="1" s="1"/>
  <c r="FC283" i="1"/>
  <c r="FC319" i="1" s="1"/>
  <c r="FK283" i="1"/>
  <c r="FK319" i="1" s="1"/>
  <c r="CB286" i="1"/>
  <c r="CB289" i="1" s="1"/>
  <c r="CB291" i="1" s="1"/>
  <c r="BF294" i="1"/>
  <c r="F286" i="1"/>
  <c r="F289" i="1" s="1"/>
  <c r="F291" i="1" s="1"/>
  <c r="ET283" i="1"/>
  <c r="ET319" i="1" s="1"/>
  <c r="AU283" i="1"/>
  <c r="AU319" i="1" s="1"/>
  <c r="AO294" i="1"/>
  <c r="C286" i="1"/>
  <c r="C289" i="1" s="1"/>
  <c r="C283" i="1"/>
  <c r="C319" i="1" s="1"/>
  <c r="FZ277" i="1"/>
  <c r="C280" i="1"/>
  <c r="EM294" i="1"/>
  <c r="EV283" i="1"/>
  <c r="EV319" i="1" s="1"/>
  <c r="DD294" i="1"/>
  <c r="FI294" i="1"/>
  <c r="AN286" i="1"/>
  <c r="AN289" i="1" s="1"/>
  <c r="AN291" i="1" s="1"/>
  <c r="M294" i="1"/>
  <c r="FS283" i="1"/>
  <c r="FS319" i="1" s="1"/>
  <c r="ER283" i="1"/>
  <c r="ER319" i="1" s="1"/>
  <c r="DL294" i="1"/>
  <c r="EO283" i="1"/>
  <c r="EO319" i="1" s="1"/>
  <c r="AG294" i="1"/>
  <c r="EG294" i="1"/>
  <c r="DU294" i="1"/>
  <c r="S294" i="1"/>
  <c r="AC283" i="1"/>
  <c r="AC319" i="1" s="1"/>
  <c r="Y283" i="1"/>
  <c r="Y319" i="1" s="1"/>
  <c r="CP294" i="1"/>
  <c r="CI283" i="1"/>
  <c r="CI319" i="1" s="1"/>
  <c r="CE286" i="1"/>
  <c r="CE289" i="1" s="1"/>
  <c r="CE291" i="1" s="1"/>
  <c r="F294" i="1"/>
  <c r="AU286" i="1"/>
  <c r="AU289" i="1" s="1"/>
  <c r="AU291" i="1" s="1"/>
  <c r="FJ294" i="1"/>
  <c r="EM283" i="1"/>
  <c r="EM319" i="1" s="1"/>
  <c r="DQ283" i="1"/>
  <c r="DQ319" i="1" s="1"/>
  <c r="DM294" i="1"/>
  <c r="DD283" i="1"/>
  <c r="DD319" i="1" s="1"/>
  <c r="BS286" i="1"/>
  <c r="BS289" i="1" s="1"/>
  <c r="BS291" i="1" s="1"/>
  <c r="DC283" i="1"/>
  <c r="DC319" i="1" s="1"/>
  <c r="AN283" i="1"/>
  <c r="AN319" i="1" s="1"/>
  <c r="DJ294" i="1"/>
  <c r="DZ286" i="1"/>
  <c r="DZ289" i="1" s="1"/>
  <c r="DZ291" i="1" s="1"/>
  <c r="FS294" i="1"/>
  <c r="ER286" i="1"/>
  <c r="ER289" i="1" s="1"/>
  <c r="ER291" i="1" s="1"/>
  <c r="AB294" i="1"/>
  <c r="AT286" i="1"/>
  <c r="AT289" i="1" s="1"/>
  <c r="AT291" i="1" s="1"/>
  <c r="EO294" i="1"/>
  <c r="DP286" i="1"/>
  <c r="DP289" i="1" s="1"/>
  <c r="DP291" i="1" s="1"/>
  <c r="AG286" i="1"/>
  <c r="AG289" i="1" s="1"/>
  <c r="AG291" i="1" s="1"/>
  <c r="EP283" i="1"/>
  <c r="EP319" i="1" s="1"/>
  <c r="DU283" i="1"/>
  <c r="DU319" i="1" s="1"/>
  <c r="FE294" i="1"/>
  <c r="AE294" i="1"/>
  <c r="AI294" i="1"/>
  <c r="V283" i="1"/>
  <c r="V319" i="1" s="1"/>
  <c r="ES294" i="1"/>
  <c r="BW283" i="1"/>
  <c r="BW319" i="1" s="1"/>
  <c r="CJ286" i="1"/>
  <c r="CJ289" i="1" s="1"/>
  <c r="CJ291" i="1" s="1"/>
  <c r="EE294" i="1"/>
  <c r="CH286" i="1"/>
  <c r="CH289" i="1" s="1"/>
  <c r="CH291" i="1" s="1"/>
  <c r="DE294" i="1"/>
  <c r="BI286" i="1"/>
  <c r="BI289" i="1" s="1"/>
  <c r="BI291" i="1" s="1"/>
  <c r="Y286" i="1"/>
  <c r="Y289" i="1" s="1"/>
  <c r="Y291" i="1" s="1"/>
  <c r="CP283" i="1"/>
  <c r="CP319" i="1" s="1"/>
  <c r="AZ294" i="1"/>
  <c r="AF294" i="1"/>
  <c r="R294" i="1"/>
  <c r="CX283" i="1"/>
  <c r="CX319" i="1" s="1"/>
  <c r="EA283" i="1"/>
  <c r="EA319" i="1" s="1"/>
  <c r="Q286" i="1"/>
  <c r="Q289" i="1" s="1"/>
  <c r="Q291" i="1" s="1"/>
  <c r="BL286" i="1"/>
  <c r="BL289" i="1" s="1"/>
  <c r="BL291" i="1" s="1"/>
  <c r="CB283" i="1"/>
  <c r="CB319" i="1" s="1"/>
  <c r="BF283" i="1"/>
  <c r="BF319" i="1" s="1"/>
  <c r="F283" i="1"/>
  <c r="F319" i="1" s="1"/>
  <c r="ER294" i="1"/>
  <c r="CH294" i="1"/>
  <c r="CU283" i="1"/>
  <c r="CU319" i="1" s="1"/>
  <c r="E294" i="1"/>
  <c r="L283" i="1"/>
  <c r="L319" i="1" s="1"/>
  <c r="ET286" i="1"/>
  <c r="ET289" i="1" s="1"/>
  <c r="ET291" i="1" s="1"/>
  <c r="AF283" i="1"/>
  <c r="AF319" i="1" s="1"/>
  <c r="BQ294" i="1"/>
  <c r="BG294" i="1"/>
  <c r="U286" i="1"/>
  <c r="U289" i="1" s="1"/>
  <c r="U291" i="1" s="1"/>
  <c r="EK283" i="1"/>
  <c r="EK319" i="1" s="1"/>
  <c r="J283" i="1"/>
  <c r="J319" i="1" s="1"/>
  <c r="AV283" i="1"/>
  <c r="AV319" i="1" s="1"/>
  <c r="DW286" i="1"/>
  <c r="DW289" i="1" s="1"/>
  <c r="DW291" i="1" s="1"/>
  <c r="D283" i="1"/>
  <c r="D319" i="1" s="1"/>
  <c r="CU286" i="1"/>
  <c r="CU289" i="1" s="1"/>
  <c r="CU291" i="1" s="1"/>
  <c r="FA286" i="1"/>
  <c r="FA289" i="1" s="1"/>
  <c r="FA291" i="1" s="1"/>
  <c r="AP294" i="1"/>
  <c r="EU286" i="1"/>
  <c r="EU289" i="1" s="1"/>
  <c r="EU291" i="1" s="1"/>
  <c r="BZ283" i="1"/>
  <c r="BZ319" i="1" s="1"/>
  <c r="CO294" i="1"/>
  <c r="EB286" i="1"/>
  <c r="EB289" i="1" s="1"/>
  <c r="EB291" i="1" s="1"/>
  <c r="CD286" i="1"/>
  <c r="CD289" i="1" s="1"/>
  <c r="CD291" i="1" s="1"/>
  <c r="EX294" i="1"/>
  <c r="AC286" i="1"/>
  <c r="AC289" i="1" s="1"/>
  <c r="AC291" i="1" s="1"/>
  <c r="BV294" i="1"/>
  <c r="FX286" i="1"/>
  <c r="FX289" i="1" s="1"/>
  <c r="FX291" i="1" s="1"/>
  <c r="EY283" i="1"/>
  <c r="EY319" i="1" s="1"/>
  <c r="DT286" i="1"/>
  <c r="DT289" i="1" s="1"/>
  <c r="DT291" i="1" s="1"/>
  <c r="FF294" i="1"/>
  <c r="FR283" i="1"/>
  <c r="FR319" i="1" s="1"/>
  <c r="E283" i="1"/>
  <c r="E319" i="1" s="1"/>
  <c r="AJ294" i="1"/>
  <c r="AA294" i="1"/>
  <c r="BR294" i="1"/>
  <c r="FH294" i="1"/>
  <c r="EK286" i="1"/>
  <c r="EK289" i="1" s="1"/>
  <c r="EK291" i="1" s="1"/>
  <c r="CY294" i="1"/>
  <c r="BE286" i="1"/>
  <c r="BE289" i="1" s="1"/>
  <c r="BE291" i="1" s="1"/>
  <c r="J294" i="1"/>
  <c r="CK283" i="1"/>
  <c r="CK319" i="1" s="1"/>
  <c r="BM286" i="1"/>
  <c r="BM289" i="1" s="1"/>
  <c r="BM291" i="1" s="1"/>
  <c r="AN294" i="1"/>
  <c r="DS294" i="1"/>
  <c r="V294" i="1"/>
  <c r="BW286" i="1"/>
  <c r="BW289" i="1" s="1"/>
  <c r="BW291" i="1" s="1"/>
  <c r="EA294" i="1"/>
  <c r="EK294" i="1"/>
  <c r="BH294" i="1"/>
  <c r="CW286" i="1"/>
  <c r="CW289" i="1" s="1"/>
  <c r="CW291" i="1" s="1"/>
  <c r="DS286" i="1"/>
  <c r="DS289" i="1" s="1"/>
  <c r="DS291" i="1" s="1"/>
  <c r="CJ283" i="1"/>
  <c r="CJ319" i="1" s="1"/>
  <c r="FW294" i="1"/>
  <c r="EI294" i="1"/>
  <c r="AK286" i="1"/>
  <c r="AK289" i="1" s="1"/>
  <c r="AK291" i="1" s="1"/>
  <c r="AQ294" i="1"/>
  <c r="I283" i="1"/>
  <c r="I319" i="1" s="1"/>
  <c r="EV294" i="1"/>
  <c r="DO286" i="1"/>
  <c r="DO289" i="1" s="1"/>
  <c r="DO291" i="1" s="1"/>
  <c r="U283" i="1"/>
  <c r="U319" i="1" s="1"/>
  <c r="EU283" i="1"/>
  <c r="EU319" i="1" s="1"/>
  <c r="DF283" i="1"/>
  <c r="DF319" i="1" s="1"/>
  <c r="CA286" i="1"/>
  <c r="CA289" i="1" s="1"/>
  <c r="CA291" i="1" s="1"/>
  <c r="P294" i="1"/>
  <c r="CO283" i="1"/>
  <c r="CO319" i="1" s="1"/>
  <c r="X283" i="1"/>
  <c r="X319" i="1" s="1"/>
  <c r="BP286" i="1"/>
  <c r="BP289" i="1" s="1"/>
  <c r="BP291" i="1" s="1"/>
  <c r="AC294" i="1"/>
  <c r="EY294" i="1"/>
  <c r="FD294" i="1"/>
  <c r="AX286" i="1"/>
  <c r="AX289" i="1" s="1"/>
  <c r="AX291" i="1" s="1"/>
  <c r="FO286" i="1"/>
  <c r="FO289" i="1" s="1"/>
  <c r="FO291" i="1" s="1"/>
  <c r="CE294" i="1"/>
  <c r="EQ283" i="1"/>
  <c r="EQ319" i="1" s="1"/>
  <c r="BL294" i="1"/>
  <c r="FC286" i="1"/>
  <c r="FC289" i="1" s="1"/>
  <c r="FC291" i="1" s="1"/>
  <c r="FK294" i="1"/>
  <c r="CB294" i="1"/>
  <c r="J286" i="1"/>
  <c r="J289" i="1" s="1"/>
  <c r="J291" i="1" s="1"/>
  <c r="CK286" i="1"/>
  <c r="CK289" i="1" s="1"/>
  <c r="CK291" i="1" s="1"/>
  <c r="EU294" i="1" l="1"/>
  <c r="CI294" i="1"/>
  <c r="BM294" i="1"/>
  <c r="DW294" i="1"/>
  <c r="DT294" i="1"/>
  <c r="AT294" i="1"/>
  <c r="AX294" i="1"/>
  <c r="U294" i="1"/>
  <c r="CQ294" i="1"/>
  <c r="Q294" i="1"/>
  <c r="FZ319" i="1"/>
  <c r="X294" i="1"/>
  <c r="CJ294" i="1"/>
  <c r="AV294" i="1"/>
  <c r="FY289" i="1"/>
  <c r="FX294" i="1"/>
  <c r="DF294" i="1"/>
  <c r="BI294" i="1"/>
  <c r="DP294" i="1"/>
  <c r="BS294" i="1"/>
  <c r="C291" i="1"/>
  <c r="L294" i="1"/>
  <c r="CA294" i="1"/>
  <c r="BP294" i="1"/>
  <c r="FC294" i="1"/>
  <c r="H294" i="1"/>
  <c r="ET294" i="1"/>
  <c r="DO294" i="1"/>
  <c r="CU294" i="1"/>
  <c r="CK294" i="1"/>
  <c r="CW294" i="1"/>
  <c r="EQ294" i="1"/>
  <c r="C294" i="1"/>
  <c r="FZ280" i="1"/>
  <c r="FO294" i="1"/>
  <c r="BW294" i="1"/>
  <c r="BE294" i="1"/>
  <c r="AU294" i="1"/>
  <c r="AK294" i="1"/>
  <c r="EB294" i="1"/>
  <c r="EP294" i="1"/>
  <c r="FZ283" i="1"/>
  <c r="FZ284" i="1"/>
  <c r="DZ294" i="1"/>
  <c r="FR294" i="1"/>
  <c r="FA294" i="1"/>
  <c r="FY291" i="1" l="1"/>
  <c r="FY294" i="1"/>
  <c r="FZ291" i="1"/>
  <c r="FZ294" i="1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<sst xmlns="http://schemas.openxmlformats.org/spreadsheetml/2006/main" count="858" uniqueCount="682">
  <si>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</si>
  <si>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</si>
  <si>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</si>
  <si>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</si>
  <si>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</si>
  <si>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</si>
  <si>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</si>
  <si>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</si>
  <si>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</si>
  <si>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</si>
  <si>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</si>
  <si>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</si>
  <si>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</si>
  <si>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</si>
  <si>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</si>
  <si>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</si>
  <si>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</si>
  <si>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</si>
  <si>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</si>
  <si>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</si>
  <si>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</si>
  <si>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</si>
  <si>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</si>
  <si>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</si>
  <si>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</si>
  <si>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</si>
  <si>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</si>
  <si>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</si>
  <si>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</si>
  <si>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</si>
  <si>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</si>
  <si>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</si>
  <si>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</si>
  <si>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</si>
  <si>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</si>
  <si>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</si>
  <si>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</si>
  <si>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</si>
  <si>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</si>
  <si>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</si>
  <si>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</si>
  <si>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</si>
  <si>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</si>
  <si>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</si>
  <si>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</si>
  <si>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</si>
  <si>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</si>
  <si>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</si>
  <si>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</si>
  <si>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</si>
  <si>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</si>
  <si>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</si>
  <si>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</si>
  <si>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</si>
  <si>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</si>
  <si>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</si>
  <si>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</si>
  <si>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</si>
  <si>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</si>
  <si>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</si>
  <si>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</si>
  <si>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</si>
  <si>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</si>
  <si>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</si>
  <si>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</si>
  <si>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</si>
  <si>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</si>
  <si>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</si>
  <si>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</si>
  <si>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</si>
  <si>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</si>
  <si>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</si>
  <si>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</si>
  <si>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</si>
  <si>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</si>
  <si>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</si>
  <si>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</si>
  <si>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</si>
  <si>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</si>
  <si>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</si>
  <si>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</si>
  <si>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</si>
  <si>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</si>
  <si>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</si>
  <si>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</si>
  <si>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</si>
  <si>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</si>
  <si>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</si>
  <si>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</si>
  <si>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</si>
  <si>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</si>
  <si>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</si>
  <si>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</si>
  <si>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</si>
  <si>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</si>
  <si>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</si>
  <si>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</si>
  <si>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</si>
  <si>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</si>
  <si>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</si>
  <si>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</si>
  <si>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</si>
  <si>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</si>
  <si>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</si>
  <si>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</si>
  <si>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</si>
  <si>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</si>
  <si>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</si>
  <si>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</si>
  <si>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</si>
  <si>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</si>
  <si>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</si>
  <si>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</si>
  <si>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</si>
  <si>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</si>
  <si>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</si>
  <si>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</si>
  <si>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</si>
  <si>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</si>
  <si>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</si>
  <si>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</si>
  <si>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</si>
  <si>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</si>
  <si>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</si>
  <si>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</si>
  <si>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</si>
  <si>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</si>
  <si>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</si>
  <si>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</si>
  <si>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</si>
  <si>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</si>
  <si>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</si>
  <si>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</si>
  <si>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</si>
  <si>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</si>
  <si>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</si>
  <si>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</si>
  <si>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</si>
  <si>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</si>
  <si>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</si>
  <si>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</si>
  <si>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</si>
  <si>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</si>
  <si>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</si>
  <si>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</si>
  <si>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</si>
  <si>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</si>
  <si>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</si>
  <si>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</si>
  <si>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</si>
  <si>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</si>
  <si>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</si>
  <si>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</si>
  <si>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</si>
  <si>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</si>
  <si>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</si>
  <si>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</si>
  <si>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</si>
  <si>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</si>
  <si>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</si>
  <si>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</si>
  <si>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</si>
  <si>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</si>
  <si>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</si>
  <si>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</si>
  <si>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</si>
  <si>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</si>
  <si>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</si>
  <si>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</si>
  <si>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</si>
  <si>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</si>
  <si>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</si>
  <si>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</si>
  <si>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</si>
  <si>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</si>
  <si>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</si>
  <si>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</si>
  <si>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</si>
  <si>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</si>
  <si>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</si>
  <si>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</si>
  <si>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</si>
  <si>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</si>
  <si>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</si>
  <si>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</si>
  <si>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</si>
  <si>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</si>
  <si>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</si>
  <si>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</si>
  <si>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</si>
  <si>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</si>
  <si>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</si>
  <si>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</si>
  <si>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</si>
  <si>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</si>
  <si>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</si>
  <si>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</si>
  <si>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</si>
  <si>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</si>
  <si>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</si>
  <si>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</si>
  <si>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</si>
  <si>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</si>
  <si>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</si>
  <si>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</si>
  <si>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</si>
  <si>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</si>
  <si>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</si>
  <si>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</si>
  <si>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</si>
  <si>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</si>
  <si>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</si>
  <si>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</si>
  <si>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</si>
  <si>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</si>
  <si>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</si>
  <si>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FY15 Grades 1-12 FTE</t>
  </si>
  <si>
    <t>V1.1</t>
  </si>
  <si>
    <t>FY15 Kindergarten FTE</t>
  </si>
  <si>
    <t>V2</t>
  </si>
  <si>
    <t>FY15 Special Education Preschool FTE</t>
  </si>
  <si>
    <t>V3</t>
  </si>
  <si>
    <t>FY15 October FTE Count (sum of line V1, V1.1 and line V2)</t>
  </si>
  <si>
    <t>V4</t>
  </si>
  <si>
    <t xml:space="preserve">FY15 Multi District On-line Pupil Count </t>
  </si>
  <si>
    <t>V4.1</t>
  </si>
  <si>
    <t>FY15 ASCENT Pupil Count</t>
  </si>
  <si>
    <t>V5</t>
  </si>
  <si>
    <t>FY15 October FTE Count (minus on-line and ASCENT pupil count)</t>
  </si>
  <si>
    <t>V6</t>
  </si>
  <si>
    <t>FY15 Free Lunch (grades 1 - 8) Count</t>
  </si>
  <si>
    <t>V7</t>
  </si>
  <si>
    <t>FY15 Free Lunch (grades K - 12) Count</t>
  </si>
  <si>
    <t>V8</t>
  </si>
  <si>
    <t xml:space="preserve">FY15 Percent At-risk  - State Average </t>
  </si>
  <si>
    <t>V9</t>
  </si>
  <si>
    <t>FY15 October Membership (grades 1 - 8)</t>
  </si>
  <si>
    <t>V10</t>
  </si>
  <si>
    <t xml:space="preserve">FY15 October Membership (grades K-12) </t>
  </si>
  <si>
    <t>V11</t>
  </si>
  <si>
    <t xml:space="preserve">FY15 Charter School FTE Count </t>
  </si>
  <si>
    <t>V12</t>
  </si>
  <si>
    <t>FY14 Funded Pupil Count</t>
  </si>
  <si>
    <t>V13</t>
  </si>
  <si>
    <t>FY14 October FTE Count (minus CPP, OODS, Online)</t>
  </si>
  <si>
    <t>V14</t>
  </si>
  <si>
    <t>FY13 October FTE Count (minus CPP, OODS, Online)</t>
  </si>
  <si>
    <t>V15</t>
  </si>
  <si>
    <t>FY12 October FTE Count (minus CPP, OODS, Online)</t>
  </si>
  <si>
    <t>V15.1</t>
  </si>
  <si>
    <t>FY11 October FTE Count (minus CPP, OODS, Online)</t>
  </si>
  <si>
    <t>V16.1</t>
  </si>
  <si>
    <t xml:space="preserve">FY15 Single District On-line Pupil Count </t>
  </si>
  <si>
    <t>V17</t>
  </si>
  <si>
    <t>FY15 Colorado Preschool Program Count FTE</t>
  </si>
  <si>
    <t>V18</t>
  </si>
  <si>
    <t>FY14 ELL Count (Dominant Language not English)</t>
  </si>
  <si>
    <t>V19</t>
  </si>
  <si>
    <t>FY15 Charter School Institute Grades K - 12 FTE</t>
  </si>
  <si>
    <t>V19.1</t>
  </si>
  <si>
    <t>FY15 Charter School Institute Kindergarten FTE</t>
  </si>
  <si>
    <t>V20</t>
  </si>
  <si>
    <t>FY15 Charter School Institute On-line Student FTE</t>
  </si>
  <si>
    <t>V20.5</t>
  </si>
  <si>
    <t>FY15 Charter School Institute CPP</t>
  </si>
  <si>
    <t>V20.6</t>
  </si>
  <si>
    <t>FY15 Charter School Institute ASCENT</t>
  </si>
  <si>
    <t>FUNDING ELEMENTS</t>
  </si>
  <si>
    <t>V21</t>
  </si>
  <si>
    <t xml:space="preserve">FY15 Base Funding </t>
  </si>
  <si>
    <t>V22</t>
  </si>
  <si>
    <t>FY15 Minimum Funding</t>
  </si>
  <si>
    <t>V22.5</t>
  </si>
  <si>
    <t>FY15 On-Line Funding</t>
  </si>
  <si>
    <t>V23</t>
  </si>
  <si>
    <t>FY15 Cost of Living Factor</t>
  </si>
  <si>
    <t>V24</t>
  </si>
  <si>
    <t>FY15 At-risk 'Base' Factor</t>
  </si>
  <si>
    <t>V26</t>
  </si>
  <si>
    <t>FY15 Minimum State Aid</t>
  </si>
  <si>
    <t>TAXES</t>
  </si>
  <si>
    <t>V30</t>
  </si>
  <si>
    <t xml:space="preserve">FY15 Specific Ownership Tax </t>
  </si>
  <si>
    <t>V31</t>
  </si>
  <si>
    <t xml:space="preserve">FY15 Assessed Valuation </t>
  </si>
  <si>
    <t>V32</t>
  </si>
  <si>
    <t>FY14 Mill Levy (FINAL)</t>
  </si>
  <si>
    <t>V33</t>
  </si>
  <si>
    <t>FY14 General Fund Property Tax (incl. Categorical Buyout)</t>
  </si>
  <si>
    <t>PRIOR YEAR FUNDING</t>
  </si>
  <si>
    <t>V40</t>
  </si>
  <si>
    <t>FY14 Total Program</t>
  </si>
  <si>
    <t>V41</t>
  </si>
  <si>
    <t>FY14 Total Program Per-Pupil Funding</t>
  </si>
  <si>
    <t>CATEGORICAL FUNDING</t>
  </si>
  <si>
    <t>V50</t>
  </si>
  <si>
    <t>Transportation payments paid in FY14</t>
  </si>
  <si>
    <t>V51</t>
  </si>
  <si>
    <t>Vocational Education payments paid in FY14</t>
  </si>
  <si>
    <t>V52</t>
  </si>
  <si>
    <t>English Language Proficiency Act payments paid in FY13</t>
  </si>
  <si>
    <t>V53</t>
  </si>
  <si>
    <t>Special Education - Children with Disabilities</t>
  </si>
  <si>
    <t>payments paid in FY14</t>
  </si>
  <si>
    <t>V54</t>
  </si>
  <si>
    <t>Special Education - Gifted/Talented payments paid in FY14</t>
  </si>
  <si>
    <t>V55</t>
  </si>
  <si>
    <t>Small Attendance Center payments paid in FY13</t>
  </si>
  <si>
    <t>V56</t>
  </si>
  <si>
    <t>Total Categorical Funding</t>
  </si>
  <si>
    <t>sum of lines V50, V51, V52, V53,  V54 and V55</t>
  </si>
  <si>
    <t>OTHER</t>
  </si>
  <si>
    <t>V60</t>
  </si>
  <si>
    <t>CY13 Inflation</t>
  </si>
  <si>
    <t>V62</t>
  </si>
  <si>
    <t xml:space="preserve">FY15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</si>
  <si>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</si>
  <si>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</si>
  <si>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</si>
  <si>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12/1/14 certification</t>
  </si>
  <si>
    <t>V63</t>
  </si>
  <si>
    <t>FY15 Actual Funding Beyond TABOR Formula Paid</t>
  </si>
  <si>
    <t xml:space="preserve">     election; enter 888,888,888.88 if never passed a TABOR</t>
  </si>
  <si>
    <t xml:space="preserve">     election and NOT required to certify at 12/1/14; else enter</t>
  </si>
  <si>
    <t xml:space="preserve">     Funding Beyond TABOR Formula (incremental) amount certified at 12/1/14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</si>
  <si>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</si>
  <si>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</si>
  <si>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</si>
  <si>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</si>
  <si>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</si>
  <si>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</si>
  <si>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</si>
  <si>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</si>
  <si>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</si>
  <si>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</si>
  <si>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FY15 October FTE Count (minus on-line)- enter line V5</t>
  </si>
  <si>
    <t>FC2</t>
  </si>
  <si>
    <t>FY14 October FTE Count - enter line V13</t>
  </si>
  <si>
    <t>FC3</t>
  </si>
  <si>
    <t>FY13 October FTE Count - enter line V14</t>
  </si>
  <si>
    <t>FC4</t>
  </si>
  <si>
    <t>FY12 October FTE Count - enter line V15</t>
  </si>
  <si>
    <t>FC4.1</t>
  </si>
  <si>
    <t>FY11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</si>
  <si>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</si>
  <si>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</si>
  <si>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</si>
  <si>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</si>
  <si>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</si>
  <si>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FY15 Full Day Kindergarten Factor</t>
  </si>
  <si>
    <t>FC6</t>
  </si>
  <si>
    <t>FY15 CPP Pupil Count - enter line V17</t>
  </si>
  <si>
    <t>FC6.1</t>
  </si>
  <si>
    <t>FY15 Charter Institute CPP Pupil Count - enter line V20.1</t>
  </si>
  <si>
    <t>FC6.5</t>
  </si>
  <si>
    <t>FY15 CHARTER INSTITUTE PUPIL COUNT - enter line V19</t>
  </si>
  <si>
    <t>FY6.6</t>
  </si>
  <si>
    <t xml:space="preserve">FY15 Charter Institute Full Day Kindergarten Factor </t>
  </si>
  <si>
    <t>FC7</t>
  </si>
  <si>
    <t>FY15 FUNDED PUPIL COUNT - enter line FC5, plus FC5.1, plus line FC6, plus FC6.5, plus FC6.6</t>
  </si>
  <si>
    <t>FC7.5</t>
  </si>
  <si>
    <t>FY15 ASCENT Pupil Count - enter line FC4.1</t>
  </si>
  <si>
    <t>FC7.6</t>
  </si>
  <si>
    <t>FY15 CHARTER INSTITUTE ASCENT Pupil Count - enter line V20.6</t>
  </si>
  <si>
    <t>FC8</t>
  </si>
  <si>
    <t xml:space="preserve">FY15 On-line Multi-District Pupil Count - enter line V4 </t>
  </si>
  <si>
    <t>FC8.5</t>
  </si>
  <si>
    <t>FY15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</si>
  <si>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</si>
  <si>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</si>
  <si>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</si>
  <si>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</si>
  <si>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</si>
  <si>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</si>
  <si>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</si>
  <si>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</si>
  <si>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</si>
  <si>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</si>
  <si>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</si>
  <si>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</si>
  <si>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</si>
  <si>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</si>
  <si>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</si>
  <si>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</si>
  <si>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</si>
  <si>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</si>
  <si>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</si>
  <si>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</si>
  <si>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</si>
  <si>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</si>
  <si>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</si>
  <si>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</si>
  <si>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</si>
  <si>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</si>
  <si>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</si>
  <si>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</si>
  <si>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</si>
  <si>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</si>
  <si>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</si>
  <si>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</si>
  <si>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</si>
  <si>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</si>
  <si>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</si>
  <si>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</si>
  <si>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</si>
  <si>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</si>
  <si>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</si>
  <si>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</si>
  <si>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</si>
  <si>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</si>
  <si>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</si>
  <si>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</si>
  <si>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</si>
  <si>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</si>
  <si>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</si>
  <si>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</si>
  <si>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</si>
  <si>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</si>
  <si>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</si>
  <si>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</si>
  <si>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</si>
  <si>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FY15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</si>
  <si>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</si>
  <si>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</si>
  <si>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</si>
  <si>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</si>
  <si>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</si>
  <si>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</si>
  <si>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</si>
  <si>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</si>
  <si>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</si>
  <si>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</si>
  <si>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</si>
  <si>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</si>
  <si>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</si>
  <si>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</si>
  <si>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</si>
  <si>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</si>
  <si>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</si>
  <si>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</si>
  <si>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</si>
  <si>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</si>
  <si>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</si>
  <si>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</si>
  <si>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</si>
  <si>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</si>
  <si>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</si>
  <si>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</si>
  <si>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</si>
  <si>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</si>
  <si>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</si>
  <si>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</si>
  <si>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</si>
  <si>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</si>
  <si>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</si>
  <si>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</si>
  <si>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</si>
  <si>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</si>
  <si>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</si>
  <si>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</si>
  <si>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</si>
  <si>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</si>
  <si>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</si>
  <si>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FY14 On-Line Count - enter line V4 plus line V20</t>
  </si>
  <si>
    <t>OL2</t>
  </si>
  <si>
    <t>FY14 Base Minimum Funding - enter line V22</t>
  </si>
  <si>
    <t>OL3</t>
  </si>
  <si>
    <t>TOTAL ON-LINE FORMULA FUNDING (enter line OL2 times line OL3)</t>
  </si>
  <si>
    <t>OL4</t>
  </si>
  <si>
    <t>FY14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</si>
  <si>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</si>
  <si>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</si>
  <si>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</si>
  <si>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</si>
  <si>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</si>
  <si>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</si>
  <si>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</si>
  <si>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</si>
  <si>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</si>
  <si>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</si>
  <si>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</si>
  <si>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</si>
  <si>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</si>
  <si>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</si>
  <si>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</si>
  <si>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</si>
  <si>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</si>
  <si>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</si>
  <si>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</si>
  <si>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</si>
  <si>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</si>
  <si>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</si>
  <si>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</si>
  <si>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</si>
  <si>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</si>
  <si>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</si>
  <si>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</si>
  <si>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</si>
  <si>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FY14 Total Program  -   enter line V40</t>
  </si>
  <si>
    <t>TB2</t>
  </si>
  <si>
    <t>CY13 Inflation  -   enter line V60</t>
  </si>
  <si>
    <t>TB3</t>
  </si>
  <si>
    <t>FY15 Enrollment Growth - enter</t>
  </si>
  <si>
    <t>(line FC9 minus line V12) divided by line V12</t>
  </si>
  <si>
    <t>TB4</t>
  </si>
  <si>
    <t>FY15 TABOR FORMULA FUNDING</t>
  </si>
  <si>
    <t xml:space="preserve">enter line TB1 times (1 plus line TB2 plus line TB3) </t>
  </si>
  <si>
    <t>MINIMUM FORMULA FUNDING</t>
  </si>
  <si>
    <t>MF1</t>
  </si>
  <si>
    <t>FY15 'Base' Minimum Funding - enter line V22</t>
  </si>
  <si>
    <t>MF2</t>
  </si>
  <si>
    <t>Total Funded Pupil Count (minus on-line) - enter line FC7</t>
  </si>
  <si>
    <t>MF3</t>
  </si>
  <si>
    <t>FY15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</si>
  <si>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</si>
  <si>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</si>
  <si>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</si>
  <si>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</si>
  <si>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</si>
  <si>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</si>
  <si>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</si>
  <si>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</si>
  <si>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</si>
  <si>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</si>
  <si>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</si>
  <si>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</si>
  <si>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</si>
  <si>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</si>
  <si>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</si>
  <si>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</si>
  <si>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</si>
  <si>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</si>
  <si>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</si>
  <si>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</si>
  <si>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</si>
  <si>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</si>
  <si>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</si>
  <si>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</si>
  <si>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</si>
  <si>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</si>
  <si>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</si>
  <si>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</si>
  <si>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</si>
  <si>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</si>
  <si>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</si>
  <si>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</si>
  <si>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</si>
  <si>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</si>
  <si>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</si>
  <si>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</si>
  <si>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</si>
  <si>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</si>
  <si>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</si>
  <si>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</si>
  <si>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</si>
  <si>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</si>
  <si>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</si>
  <si>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</si>
  <si>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</si>
  <si>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</si>
  <si>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</si>
  <si>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</si>
  <si>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</si>
  <si>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</si>
  <si>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</si>
  <si>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</si>
  <si>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</si>
  <si>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</si>
  <si>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</si>
  <si>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</si>
  <si>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</si>
  <si>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</si>
  <si>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</si>
  <si>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</si>
  <si>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</si>
  <si>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</si>
  <si>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</si>
  <si>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</si>
  <si>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</si>
  <si>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</si>
  <si>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</si>
  <si>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</si>
  <si>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</si>
  <si>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</si>
  <si>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</si>
  <si>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</si>
  <si>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</si>
  <si>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</si>
  <si>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</si>
  <si>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</si>
  <si>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</si>
  <si>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</si>
  <si>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</si>
  <si>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</si>
  <si>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</si>
  <si>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</si>
  <si>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</si>
  <si>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</si>
  <si>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</si>
  <si>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</si>
  <si>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</si>
  <si>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</si>
  <si>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</si>
  <si>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</si>
  <si>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</si>
  <si>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</si>
  <si>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</si>
  <si>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</si>
  <si>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</si>
  <si>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</si>
  <si>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</si>
  <si>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</si>
  <si>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</si>
  <si>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</si>
  <si>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</si>
  <si>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</si>
  <si>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</si>
  <si>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</si>
  <si>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</si>
  <si>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</si>
  <si>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</si>
  <si>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</si>
  <si>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</si>
  <si>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</si>
  <si>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</si>
  <si>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</si>
  <si>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</si>
  <si>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</si>
  <si>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</si>
  <si>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</si>
  <si>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</si>
  <si>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</si>
  <si>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</si>
  <si>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</si>
  <si>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</si>
  <si>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With Categorical Buyout</t>
  </si>
  <si>
    <t>GT7.5</t>
  </si>
  <si>
    <t>REQUIRED CATEGORICAL BUYOUT FROM TOTAL PROGRAM</t>
  </si>
  <si>
    <t>Without Categorical Buyout</t>
  </si>
  <si>
    <t>GT7.6</t>
  </si>
  <si>
    <t>PER PUPIL FUNDING AFTER NEGATIVE FACTOR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</si>
  <si>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</si>
  <si>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</si>
  <si>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</si>
  <si>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</si>
  <si>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</si>
  <si>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</si>
  <si>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</si>
  <si>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</si>
  <si>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</si>
  <si>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</si>
  <si>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</si>
  <si>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</si>
  <si>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</si>
  <si>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</si>
  <si>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</si>
  <si>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</si>
  <si>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</si>
  <si>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</si>
  <si>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</si>
  <si>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</si>
  <si>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</si>
  <si>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</si>
  <si>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</si>
  <si>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</si>
  <si>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</si>
  <si>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</si>
  <si>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</si>
  <si>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</si>
  <si>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</si>
  <si>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</si>
  <si>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</si>
  <si>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</si>
  <si>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2014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</si>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</sst>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#,##0.0000_);\(#,##0.0000\)"/>
    <numFmt numFmtId="170" formatCode="_(* #,##0.0_);_(* \(#,##0.0\);_(* &quot;-&quot;??_);_(@_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_)"/>
    <numFmt numFmtId="180" formatCode="#,##0.00000_);\(#,##0.00000\)"/>
    <numFmt numFmtId="181" formatCode="0.0000_)"/>
    <numFmt numFmtId="182" formatCode="#,##0.00000000_);[Red]\(#,##0.00000000\)"/>
    <numFmt numFmtId="183" formatCode="0.000000_)"/>
    <numFmt numFmtId="184" formatCode="0_)"/>
    <numFmt numFmtId="185" formatCode="0.00_);[Red]\-0.00_)"/>
  </numFmts>
  <fonts count="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1">
    <xf numFmtId="40" fontId="0" fillId="0" borderId="0"/>
    <xf numFmtId="40" fontId="2" fillId="0" borderId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2" fillId="0" borderId="0"/>
    <xf numFmtId="40" fontId="2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40" fontId="0" fillId="0" borderId="0" xfId="0"/>
    <xf numFmtId="164" fontId="2" fillId="0" borderId="0" xfId="1" applyNumberFormat="1" applyFont="1" applyFill="1" applyAlignment="1" applyProtection="1">
      <alignment shrinkToFit="1"/>
    </xf>
    <xf numFmtId="40" fontId="2" fillId="0" borderId="0" xfId="1" applyFont="1" applyFill="1" applyProtection="1"/>
    <xf numFmtId="40" fontId="2" fillId="0" borderId="0" xfId="1" applyFont="1" applyAlignment="1" applyProtection="1">
      <alignment horizontal="center"/>
    </xf>
    <xf numFmtId="40" fontId="2" fillId="0" borderId="0" xfId="1" applyFont="1" applyFill="1" applyAlignment="1" applyProtection="1">
      <alignment horizontal="center"/>
    </xf>
    <xf numFmtId="40" fontId="2" fillId="2" borderId="0" xfId="1" applyFont="1" applyFill="1" applyAlignment="1" applyProtection="1">
      <alignment horizontal="center"/>
    </xf>
    <xf numFmtId="40" fontId="2" fillId="0" borderId="0" xfId="1" applyFont="1"/>
    <xf numFmtId="40" fontId="2" fillId="0" borderId="0" xfId="0" applyFont="1"/>
    <xf numFmtId="165" fontId="2" fillId="0" borderId="0" xfId="1" applyNumberFormat="1" applyFont="1" applyFill="1" applyProtection="1"/>
    <xf numFmtId="40" fontId="2" fillId="0" borderId="0" xfId="1" applyFont="1" applyProtection="1"/>
    <xf numFmtId="166" fontId="2" fillId="0" borderId="0" xfId="0" applyNumberFormat="1" applyFont="1" applyProtection="1"/>
    <xf numFmtId="167" fontId="2" fillId="0" borderId="0" xfId="1" applyNumberFormat="1" applyFont="1" applyAlignment="1" applyProtection="1">
      <alignment horizontal="right"/>
    </xf>
    <xf numFmtId="167" fontId="2" fillId="0" borderId="0" xfId="1" applyNumberFormat="1" applyFont="1" applyProtection="1"/>
    <xf numFmtId="167" fontId="2" fillId="0" borderId="0" xfId="1" applyNumberFormat="1" applyFont="1" applyFill="1" applyProtection="1"/>
    <xf numFmtId="166" fontId="2" fillId="0" borderId="0" xfId="1" applyNumberFormat="1" applyFont="1" applyProtection="1"/>
    <xf numFmtId="40" fontId="0" fillId="0" borderId="0" xfId="0" applyFill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Fill="1" applyProtection="1"/>
    <xf numFmtId="168" fontId="2" fillId="0" borderId="0" xfId="1" applyNumberFormat="1" applyFont="1" applyProtection="1"/>
    <xf numFmtId="168" fontId="2" fillId="0" borderId="0" xfId="1" applyNumberFormat="1" applyFont="1" applyFill="1" applyProtection="1"/>
    <xf numFmtId="40" fontId="2" fillId="0" borderId="0" xfId="1" applyFont="1" applyFill="1"/>
    <xf numFmtId="166" fontId="0" fillId="0" borderId="0" xfId="0" applyNumberFormat="1" applyFill="1" applyProtection="1"/>
    <xf numFmtId="169" fontId="0" fillId="0" borderId="0" xfId="0" applyNumberFormat="1" applyFill="1" applyProtection="1"/>
    <xf numFmtId="37" fontId="2" fillId="0" borderId="0" xfId="1" applyNumberFormat="1" applyFont="1"/>
    <xf numFmtId="37" fontId="2" fillId="0" borderId="0" xfId="1" applyNumberFormat="1" applyFont="1" applyFill="1"/>
    <xf numFmtId="167" fontId="2" fillId="0" borderId="0" xfId="1" applyNumberFormat="1" applyFont="1"/>
    <xf numFmtId="166" fontId="2" fillId="0" borderId="0" xfId="1" applyNumberFormat="1" applyFont="1" applyFill="1" applyAlignment="1" applyProtection="1">
      <alignment horizontal="center"/>
    </xf>
    <xf numFmtId="170" fontId="2" fillId="0" borderId="0" xfId="1" applyNumberFormat="1" applyFont="1"/>
    <xf numFmtId="170" fontId="2" fillId="0" borderId="0" xfId="1" applyNumberFormat="1" applyFont="1" applyFill="1"/>
    <xf numFmtId="166" fontId="0" fillId="0" borderId="0" xfId="0" applyNumberFormat="1" applyFill="1" applyAlignment="1" applyProtection="1">
      <alignment horizontal="right"/>
    </xf>
    <xf numFmtId="169" fontId="2" fillId="0" borderId="0" xfId="1" applyNumberFormat="1" applyFont="1" applyProtection="1"/>
    <xf numFmtId="169" fontId="2" fillId="0" borderId="0" xfId="1" applyNumberFormat="1" applyFont="1" applyFill="1" applyProtection="1"/>
    <xf numFmtId="40" fontId="2" fillId="0" borderId="0" xfId="0" applyFont="1" applyFill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0" fontId="2" fillId="0" borderId="0" xfId="1" applyNumberFormat="1" applyFont="1" applyFill="1" applyProtection="1"/>
    <xf numFmtId="166" fontId="2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70" fontId="2" fillId="0" borderId="0" xfId="1" applyNumberFormat="1" applyFont="1" applyProtection="1"/>
    <xf numFmtId="166" fontId="2" fillId="0" borderId="0" xfId="1" applyNumberFormat="1" applyFont="1"/>
    <xf numFmtId="166" fontId="0" fillId="0" borderId="0" xfId="0" applyNumberFormat="1" applyProtection="1"/>
    <xf numFmtId="0" fontId="2" fillId="0" borderId="0" xfId="1" applyNumberFormat="1" applyFont="1" applyProtection="1"/>
    <xf numFmtId="170" fontId="0" fillId="0" borderId="0" xfId="0" applyNumberFormat="1"/>
    <xf numFmtId="171" fontId="2" fillId="0" borderId="0" xfId="1" applyNumberFormat="1" applyFont="1" applyFill="1" applyProtection="1"/>
    <xf numFmtId="40" fontId="3" fillId="0" borderId="0" xfId="1" applyFont="1" applyFill="1" applyProtection="1"/>
    <xf numFmtId="40" fontId="2" fillId="2" borderId="0" xfId="1" applyNumberFormat="1" applyFont="1" applyFill="1" applyProtection="1"/>
    <xf numFmtId="40" fontId="2" fillId="0" borderId="0" xfId="1" applyNumberFormat="1" applyFont="1" applyProtection="1"/>
    <xf numFmtId="40" fontId="2" fillId="0" borderId="0" xfId="1" applyNumberFormat="1" applyFont="1" applyFill="1" applyProtection="1"/>
    <xf numFmtId="172" fontId="2" fillId="0" borderId="0" xfId="1" applyNumberFormat="1" applyFont="1" applyProtection="1"/>
    <xf numFmtId="172" fontId="2" fillId="0" borderId="0" xfId="1" applyNumberFormat="1" applyFont="1" applyFill="1" applyProtection="1"/>
    <xf numFmtId="173" fontId="2" fillId="0" borderId="0" xfId="2" applyNumberFormat="1" applyFont="1" applyBorder="1"/>
    <xf numFmtId="173" fontId="2" fillId="0" borderId="0" xfId="1" applyNumberFormat="1" applyFont="1" applyProtection="1"/>
    <xf numFmtId="173" fontId="2" fillId="0" borderId="0" xfId="1" applyNumberFormat="1" applyFont="1" applyFill="1" applyProtection="1"/>
    <xf numFmtId="3" fontId="2" fillId="0" borderId="0" xfId="0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174" fontId="2" fillId="0" borderId="0" xfId="1" applyNumberFormat="1" applyFont="1" applyFill="1"/>
    <xf numFmtId="4" fontId="2" fillId="0" borderId="0" xfId="1" applyNumberFormat="1" applyFont="1" applyFill="1"/>
    <xf numFmtId="3" fontId="2" fillId="0" borderId="0" xfId="1" applyNumberFormat="1" applyFont="1" applyFill="1"/>
    <xf numFmtId="174" fontId="2" fillId="0" borderId="0" xfId="1" applyNumberFormat="1" applyFont="1" applyFill="1" applyProtection="1"/>
    <xf numFmtId="40" fontId="2" fillId="0" borderId="0" xfId="1" applyNumberFormat="1" applyFont="1" applyFill="1"/>
    <xf numFmtId="171" fontId="2" fillId="0" borderId="0" xfId="1" applyNumberFormat="1" applyFont="1" applyProtection="1"/>
    <xf numFmtId="165" fontId="2" fillId="0" borderId="0" xfId="1" applyNumberFormat="1" applyFont="1" applyFill="1"/>
    <xf numFmtId="175" fontId="2" fillId="0" borderId="0" xfId="1" applyNumberFormat="1" applyFont="1" applyFill="1" applyProtection="1"/>
    <xf numFmtId="39" fontId="2" fillId="0" borderId="0" xfId="0" applyNumberFormat="1" applyFont="1"/>
    <xf numFmtId="40" fontId="2" fillId="0" borderId="0" xfId="1" applyNumberFormat="1" applyFont="1" applyFill="1" applyAlignment="1" applyProtection="1">
      <alignment horizontal="center"/>
    </xf>
    <xf numFmtId="39" fontId="2" fillId="0" borderId="0" xfId="1" applyNumberFormat="1" applyFont="1" applyProtection="1"/>
    <xf numFmtId="39" fontId="2" fillId="0" borderId="0" xfId="1" applyNumberFormat="1" applyFont="1" applyFill="1" applyProtection="1"/>
    <xf numFmtId="39" fontId="2" fillId="0" borderId="0" xfId="1" applyNumberFormat="1" applyFont="1"/>
    <xf numFmtId="40" fontId="2" fillId="0" borderId="0" xfId="0" applyFont="1" applyProtection="1"/>
    <xf numFmtId="40" fontId="2" fillId="0" borderId="0" xfId="0" applyNumberFormat="1" applyFont="1" applyProtection="1"/>
    <xf numFmtId="40" fontId="2" fillId="0" borderId="0" xfId="1" applyNumberFormat="1" applyFont="1" applyAlignment="1" applyProtection="1">
      <alignment horizontal="center"/>
    </xf>
    <xf numFmtId="40" fontId="2" fillId="0" borderId="0" xfId="1" applyNumberFormat="1" applyFont="1" applyAlignment="1" applyProtection="1">
      <alignment horizontal="right"/>
    </xf>
    <xf numFmtId="40" fontId="2" fillId="0" borderId="0" xfId="1" applyNumberFormat="1" applyFont="1" applyFill="1" applyAlignment="1" applyProtection="1">
      <alignment horizontal="right"/>
    </xf>
    <xf numFmtId="173" fontId="2" fillId="0" borderId="0" xfId="1" applyNumberFormat="1" applyFont="1"/>
    <xf numFmtId="40" fontId="2" fillId="0" borderId="0" xfId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1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2" fillId="3" borderId="0" xfId="1" applyFont="1" applyFill="1" applyAlignment="1" applyProtection="1">
      <alignment horizontal="center"/>
    </xf>
    <xf numFmtId="40" fontId="2" fillId="3" borderId="0" xfId="1" applyFont="1" applyFill="1" applyProtection="1"/>
    <xf numFmtId="40" fontId="0" fillId="3" borderId="0" xfId="0" applyNumberFormat="1" applyFill="1" applyProtection="1"/>
    <xf numFmtId="4" fontId="0" fillId="3" borderId="0" xfId="0" applyNumberFormat="1" applyFill="1"/>
    <xf numFmtId="40" fontId="0" fillId="0" borderId="0" xfId="0" applyNumberFormat="1" applyFill="1" applyProtection="1"/>
    <xf numFmtId="40" fontId="2" fillId="3" borderId="0" xfId="1" applyNumberFormat="1" applyFont="1" applyFill="1" applyProtection="1"/>
    <xf numFmtId="176" fontId="2" fillId="4" borderId="0" xfId="1" applyNumberFormat="1" applyFont="1" applyFill="1" applyProtection="1"/>
    <xf numFmtId="166" fontId="2" fillId="2" borderId="0" xfId="1" applyNumberFormat="1" applyFont="1" applyFill="1" applyProtection="1"/>
    <xf numFmtId="176" fontId="2" fillId="0" borderId="0" xfId="1" applyNumberFormat="1" applyFont="1" applyProtection="1"/>
    <xf numFmtId="176" fontId="3" fillId="0" borderId="0" xfId="1" applyNumberFormat="1" applyFont="1" applyFill="1"/>
    <xf numFmtId="176" fontId="2" fillId="0" borderId="0" xfId="1" applyNumberFormat="1" applyFont="1" applyFill="1" applyProtection="1"/>
    <xf numFmtId="176" fontId="0" fillId="0" borderId="0" xfId="0" applyNumberFormat="1"/>
    <xf numFmtId="40" fontId="2" fillId="0" borderId="0" xfId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69" fontId="2" fillId="0" borderId="0" xfId="1" applyNumberFormat="1" applyFont="1" applyAlignment="1" applyProtection="1">
      <alignment horizontal="right"/>
    </xf>
    <xf numFmtId="169" fontId="2" fillId="0" borderId="0" xfId="1" applyNumberFormat="1" applyFont="1" applyFill="1" applyAlignment="1" applyProtection="1">
      <alignment horizontal="right"/>
    </xf>
    <xf numFmtId="169" fontId="0" fillId="0" borderId="0" xfId="0" applyNumberFormat="1" applyProtection="1"/>
    <xf numFmtId="177" fontId="2" fillId="0" borderId="0" xfId="1" applyNumberFormat="1" applyFont="1" applyFill="1" applyProtection="1"/>
    <xf numFmtId="169" fontId="2" fillId="0" borderId="0" xfId="1" applyNumberFormat="1" applyFont="1"/>
    <xf numFmtId="178" fontId="2" fillId="0" borderId="0" xfId="1" applyNumberFormat="1" applyFont="1" applyProtection="1"/>
    <xf numFmtId="178" fontId="2" fillId="0" borderId="0" xfId="1" applyNumberFormat="1" applyFont="1" applyFill="1" applyProtection="1"/>
    <xf numFmtId="175" fontId="2" fillId="0" borderId="0" xfId="1" applyNumberFormat="1" applyFont="1" applyProtection="1"/>
    <xf numFmtId="175" fontId="2" fillId="0" borderId="0" xfId="1" applyNumberFormat="1" applyFont="1"/>
    <xf numFmtId="179" fontId="2" fillId="0" borderId="0" xfId="1" applyNumberFormat="1" applyFont="1" applyProtection="1"/>
    <xf numFmtId="179" fontId="2" fillId="0" borderId="0" xfId="1" applyNumberFormat="1" applyFont="1" applyFill="1" applyProtection="1"/>
    <xf numFmtId="4" fontId="2" fillId="0" borderId="0" xfId="1" applyNumberFormat="1" applyFont="1" applyProtection="1"/>
    <xf numFmtId="180" fontId="2" fillId="0" borderId="0" xfId="1" applyNumberFormat="1" applyFont="1" applyProtection="1"/>
    <xf numFmtId="180" fontId="2" fillId="0" borderId="0" xfId="1" applyNumberFormat="1" applyFont="1" applyFill="1" applyProtection="1"/>
    <xf numFmtId="173" fontId="0" fillId="0" borderId="0" xfId="0" applyNumberFormat="1" applyProtection="1"/>
    <xf numFmtId="173" fontId="2" fillId="0" borderId="0" xfId="1" applyNumberFormat="1" applyFont="1" applyAlignment="1" applyProtection="1">
      <alignment horizontal="center"/>
    </xf>
    <xf numFmtId="181" fontId="2" fillId="0" borderId="0" xfId="1" applyNumberFormat="1" applyFont="1" applyProtection="1"/>
    <xf numFmtId="181" fontId="2" fillId="0" borderId="0" xfId="1" applyNumberFormat="1" applyFont="1" applyFill="1" applyProtection="1"/>
    <xf numFmtId="40" fontId="2" fillId="0" borderId="0" xfId="1" applyFont="1" applyAlignment="1">
      <alignment horizontal="right"/>
    </xf>
    <xf numFmtId="40" fontId="2" fillId="0" borderId="0" xfId="1" applyFont="1" applyFill="1" applyAlignment="1">
      <alignment horizontal="right"/>
    </xf>
    <xf numFmtId="167" fontId="2" fillId="0" borderId="0" xfId="1" applyNumberFormat="1" applyFont="1" applyFill="1"/>
    <xf numFmtId="165" fontId="2" fillId="0" borderId="0" xfId="1" applyNumberFormat="1" applyFont="1"/>
    <xf numFmtId="165" fontId="2" fillId="0" borderId="0" xfId="1" applyNumberFormat="1" applyFont="1" applyProtection="1"/>
    <xf numFmtId="171" fontId="0" fillId="0" borderId="0" xfId="0" applyNumberFormat="1" applyProtection="1"/>
    <xf numFmtId="182" fontId="2" fillId="0" borderId="0" xfId="1" applyNumberFormat="1" applyFont="1" applyProtection="1"/>
    <xf numFmtId="182" fontId="2" fillId="0" borderId="0" xfId="1" applyNumberFormat="1" applyFont="1" applyFill="1" applyProtection="1"/>
    <xf numFmtId="40" fontId="0" fillId="0" borderId="0" xfId="0" applyNumberFormat="1" applyProtection="1"/>
    <xf numFmtId="40" fontId="2" fillId="5" borderId="0" xfId="1" applyFont="1" applyFill="1" applyAlignment="1" applyProtection="1">
      <alignment horizontal="center"/>
    </xf>
    <xf numFmtId="40" fontId="2" fillId="5" borderId="0" xfId="1" applyFont="1" applyFill="1" applyProtection="1"/>
    <xf numFmtId="40" fontId="3" fillId="0" borderId="0" xfId="1" applyFont="1" applyFill="1" applyAlignment="1" applyProtection="1">
      <alignment wrapText="1"/>
    </xf>
    <xf numFmtId="171" fontId="2" fillId="0" borderId="0" xfId="1" applyNumberFormat="1" applyFont="1"/>
    <xf numFmtId="183" fontId="2" fillId="0" borderId="0" xfId="1" applyNumberFormat="1" applyFont="1" applyProtection="1"/>
    <xf numFmtId="37" fontId="4" fillId="0" borderId="0" xfId="1" applyNumberFormat="1" applyFont="1" applyProtection="1"/>
    <xf numFmtId="184" fontId="2" fillId="0" borderId="0" xfId="1" applyNumberFormat="1" applyFont="1" applyProtection="1"/>
    <xf numFmtId="40" fontId="2" fillId="6" borderId="0" xfId="1" applyNumberFormat="1" applyFont="1" applyFill="1" applyProtection="1"/>
    <xf numFmtId="40" fontId="2" fillId="0" borderId="0" xfId="1" applyFont="1" applyFill="1" applyAlignment="1">
      <alignment wrapText="1"/>
    </xf>
    <xf numFmtId="164" fontId="2" fillId="0" borderId="0" xfId="1" applyNumberFormat="1" applyFont="1" applyProtection="1"/>
    <xf numFmtId="4" fontId="2" fillId="0" borderId="0" xfId="1" applyNumberFormat="1" applyFont="1" applyFill="1" applyProtection="1"/>
    <xf numFmtId="40" fontId="2" fillId="0" borderId="0" xfId="1" applyFont="1" applyFill="1" applyBorder="1"/>
    <xf numFmtId="40" fontId="2" fillId="0" borderId="0" xfId="1" applyFont="1" applyAlignment="1">
      <alignment wrapText="1"/>
    </xf>
    <xf numFmtId="4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/>
    <xf numFmtId="185" fontId="2" fillId="0" borderId="0" xfId="1" applyNumberFormat="1" applyFont="1" applyProtection="1"/>
    <xf numFmtId="40" fontId="2" fillId="6" borderId="0" xfId="1" applyFont="1" applyFill="1"/>
    <xf numFmtId="40" fontId="2" fillId="0" borderId="0" xfId="1" applyNumberFormat="1" applyFont="1"/>
    <xf numFmtId="4" fontId="2" fillId="0" borderId="0" xfId="1" applyNumberFormat="1" applyFont="1"/>
    <xf numFmtId="178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/>
    <xf numFmtId="3" fontId="2" fillId="0" borderId="0" xfId="1" applyNumberFormat="1" applyFont="1"/>
    <xf numFmtId="176" fontId="2" fillId="0" borderId="0" xfId="1" applyNumberFormat="1" applyFont="1" applyFill="1"/>
    <xf numFmtId="43" fontId="0" fillId="0" borderId="0" xfId="3" applyFont="1" applyProtection="1"/>
    <xf numFmtId="40" fontId="4" fillId="0" borderId="0" xfId="0" applyFont="1"/>
    <xf numFmtId="40" fontId="4" fillId="0" borderId="0" xfId="0" applyFont="1" applyFill="1"/>
    <xf numFmtId="181" fontId="0" fillId="0" borderId="0" xfId="0" applyNumberFormat="1" applyProtection="1"/>
    <xf numFmtId="37" fontId="0" fillId="0" borderId="0" xfId="0" applyNumberFormat="1" applyProtection="1"/>
    <xf numFmtId="178" fontId="0" fillId="0" borderId="0" xfId="0" applyNumberFormat="1" applyProtection="1"/>
  </cellXfs>
  <cellStyles count="11">
    <cellStyle name="Comma 2" xfId="3"/>
    <cellStyle name="Comma0" xfId="2"/>
    <cellStyle name="Currency 2" xfId="4"/>
    <cellStyle name="Normal" xfId="0" builtinId="0"/>
    <cellStyle name="Normal 2" xfId="5"/>
    <cellStyle name="Normal 2 2" xfId="6"/>
    <cellStyle name="Normal 3" xfId="7"/>
    <cellStyle name="Normal 4" xfId="8"/>
    <cellStyle name="Normal 5" xfId="1"/>
    <cellStyle name="Percent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LC/PSFA15/All15Budget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Charter Institut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90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7" style="15" customWidth="1"/>
    <col min="3" max="3" width="17" customWidth="1"/>
    <col min="23" max="23" width="19.77734375" style="15"/>
    <col min="176" max="176" width="19.77734375" style="15"/>
    <col min="182" max="186" width="21.77734375" customWidth="1"/>
    <col min="187" max="188" width="22.21875" customWidth="1"/>
  </cols>
  <sheetData>
    <row r="1" spans="1:256" x14ac:dyDescent="0.2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5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3"/>
      <c r="GE1" s="6"/>
      <c r="GF1" s="6"/>
      <c r="GG1" s="6" t="s">
        <v>64</v>
      </c>
      <c r="GH1" s="6"/>
      <c r="GI1" s="6"/>
      <c r="GJ1" s="6"/>
      <c r="GK1" s="6"/>
      <c r="GL1" s="6"/>
      <c r="GM1" s="6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x14ac:dyDescent="0.2">
      <c r="A2" s="8"/>
      <c r="B2" s="9"/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1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  <c r="S2" s="3" t="s">
        <v>3</v>
      </c>
      <c r="T2" s="3" t="s">
        <v>80</v>
      </c>
      <c r="U2" s="3" t="s">
        <v>81</v>
      </c>
      <c r="V2" s="3" t="s">
        <v>82</v>
      </c>
      <c r="W2" s="4" t="s">
        <v>83</v>
      </c>
      <c r="X2" s="3" t="s">
        <v>84</v>
      </c>
      <c r="Y2" s="3" t="s">
        <v>35</v>
      </c>
      <c r="Z2" s="3" t="s">
        <v>85</v>
      </c>
      <c r="AA2" s="3" t="s">
        <v>86</v>
      </c>
      <c r="AB2" s="3" t="s">
        <v>6</v>
      </c>
      <c r="AC2" s="3" t="s">
        <v>87</v>
      </c>
      <c r="AD2" s="3" t="s">
        <v>88</v>
      </c>
      <c r="AE2" s="3" t="s">
        <v>31</v>
      </c>
      <c r="AF2" s="3" t="s">
        <v>8</v>
      </c>
      <c r="AG2" s="3" t="s">
        <v>9</v>
      </c>
      <c r="AH2" s="3" t="s">
        <v>89</v>
      </c>
      <c r="AI2" s="3" t="s">
        <v>90</v>
      </c>
      <c r="AJ2" s="3" t="s">
        <v>91</v>
      </c>
      <c r="AK2" s="3" t="s">
        <v>92</v>
      </c>
      <c r="AL2" s="3" t="s">
        <v>93</v>
      </c>
      <c r="AM2" s="3" t="s">
        <v>12</v>
      </c>
      <c r="AN2" s="3" t="s">
        <v>94</v>
      </c>
      <c r="AO2" s="3" t="s">
        <v>14</v>
      </c>
      <c r="AP2" s="3" t="s">
        <v>15</v>
      </c>
      <c r="AQ2" s="3" t="s">
        <v>16</v>
      </c>
      <c r="AR2" s="3" t="s">
        <v>17</v>
      </c>
      <c r="AS2" s="3" t="s">
        <v>18</v>
      </c>
      <c r="AT2" s="3" t="s">
        <v>95</v>
      </c>
      <c r="AU2" s="3" t="s">
        <v>30</v>
      </c>
      <c r="AV2" s="3" t="s">
        <v>96</v>
      </c>
      <c r="AW2" s="3" t="s">
        <v>19</v>
      </c>
      <c r="AX2" s="3" t="s">
        <v>97</v>
      </c>
      <c r="AY2" s="3" t="s">
        <v>98</v>
      </c>
      <c r="AZ2" s="3" t="s">
        <v>99</v>
      </c>
      <c r="BA2" s="3" t="s">
        <v>100</v>
      </c>
      <c r="BB2" s="3" t="s">
        <v>101</v>
      </c>
      <c r="BC2" s="3" t="s">
        <v>102</v>
      </c>
      <c r="BD2" s="3" t="s">
        <v>103</v>
      </c>
      <c r="BE2" s="3" t="s">
        <v>104</v>
      </c>
      <c r="BF2" s="3" t="s">
        <v>105</v>
      </c>
      <c r="BG2" s="3" t="s">
        <v>106</v>
      </c>
      <c r="BH2" s="3" t="s">
        <v>107</v>
      </c>
      <c r="BI2" s="3" t="s">
        <v>108</v>
      </c>
      <c r="BJ2" s="3" t="s">
        <v>109</v>
      </c>
      <c r="BK2" s="5" t="s">
        <v>110</v>
      </c>
      <c r="BL2" s="3" t="s">
        <v>111</v>
      </c>
      <c r="BM2" s="3" t="s">
        <v>112</v>
      </c>
      <c r="BN2" s="3" t="s">
        <v>113</v>
      </c>
      <c r="BO2" s="3" t="s">
        <v>114</v>
      </c>
      <c r="BP2" s="3" t="s">
        <v>115</v>
      </c>
      <c r="BQ2" s="3" t="s">
        <v>116</v>
      </c>
      <c r="BR2" s="3" t="s">
        <v>117</v>
      </c>
      <c r="BS2" s="3" t="s">
        <v>118</v>
      </c>
      <c r="BT2" s="3" t="s">
        <v>23</v>
      </c>
      <c r="BU2" s="3" t="s">
        <v>119</v>
      </c>
      <c r="BV2" s="3" t="s">
        <v>120</v>
      </c>
      <c r="BW2" s="3" t="s">
        <v>25</v>
      </c>
      <c r="BX2" s="3" t="s">
        <v>26</v>
      </c>
      <c r="BY2" s="3" t="s">
        <v>27</v>
      </c>
      <c r="BZ2" s="3" t="s">
        <v>121</v>
      </c>
      <c r="CA2" s="3" t="s">
        <v>122</v>
      </c>
      <c r="CB2" s="3" t="s">
        <v>29</v>
      </c>
      <c r="CC2" s="3" t="s">
        <v>123</v>
      </c>
      <c r="CD2" s="3" t="s">
        <v>124</v>
      </c>
      <c r="CE2" s="3" t="s">
        <v>125</v>
      </c>
      <c r="CF2" s="3" t="s">
        <v>126</v>
      </c>
      <c r="CG2" s="3" t="s">
        <v>127</v>
      </c>
      <c r="CH2" s="3" t="s">
        <v>128</v>
      </c>
      <c r="CI2" s="3" t="s">
        <v>129</v>
      </c>
      <c r="CJ2" s="3" t="s">
        <v>32</v>
      </c>
      <c r="CK2" s="3" t="s">
        <v>130</v>
      </c>
      <c r="CL2" s="3" t="s">
        <v>131</v>
      </c>
      <c r="CM2" s="3" t="s">
        <v>132</v>
      </c>
      <c r="CN2" s="3" t="s">
        <v>133</v>
      </c>
      <c r="CO2" s="3" t="s">
        <v>134</v>
      </c>
      <c r="CP2" s="3" t="s">
        <v>135</v>
      </c>
      <c r="CQ2" s="3" t="s">
        <v>136</v>
      </c>
      <c r="CR2" s="3" t="s">
        <v>137</v>
      </c>
      <c r="CS2" s="3" t="s">
        <v>138</v>
      </c>
      <c r="CT2" s="3" t="s">
        <v>139</v>
      </c>
      <c r="CU2" s="3" t="s">
        <v>140</v>
      </c>
      <c r="CV2" s="3" t="s">
        <v>141</v>
      </c>
      <c r="CW2" s="3" t="s">
        <v>142</v>
      </c>
      <c r="CX2" s="3" t="s">
        <v>143</v>
      </c>
      <c r="CY2" s="3" t="s">
        <v>144</v>
      </c>
      <c r="CZ2" s="3" t="s">
        <v>145</v>
      </c>
      <c r="DA2" s="3" t="s">
        <v>146</v>
      </c>
      <c r="DB2" s="3" t="s">
        <v>147</v>
      </c>
      <c r="DC2" s="3" t="s">
        <v>148</v>
      </c>
      <c r="DD2" s="3" t="s">
        <v>149</v>
      </c>
      <c r="DE2" s="3" t="s">
        <v>150</v>
      </c>
      <c r="DF2" s="3" t="s">
        <v>151</v>
      </c>
      <c r="DG2" s="3" t="s">
        <v>152</v>
      </c>
      <c r="DH2" s="3" t="s">
        <v>40</v>
      </c>
      <c r="DI2" s="3" t="s">
        <v>41</v>
      </c>
      <c r="DJ2" s="3" t="s">
        <v>16</v>
      </c>
      <c r="DK2" s="3" t="s">
        <v>153</v>
      </c>
      <c r="DL2" s="3" t="s">
        <v>42</v>
      </c>
      <c r="DM2" s="3" t="s">
        <v>154</v>
      </c>
      <c r="DN2" s="3" t="s">
        <v>155</v>
      </c>
      <c r="DO2" s="3" t="s">
        <v>156</v>
      </c>
      <c r="DP2" s="3" t="s">
        <v>157</v>
      </c>
      <c r="DQ2" s="3" t="s">
        <v>158</v>
      </c>
      <c r="DR2" s="3" t="s">
        <v>159</v>
      </c>
      <c r="DS2" s="3" t="s">
        <v>160</v>
      </c>
      <c r="DT2" s="3" t="s">
        <v>161</v>
      </c>
      <c r="DU2" s="3" t="s">
        <v>162</v>
      </c>
      <c r="DV2" s="3" t="s">
        <v>163</v>
      </c>
      <c r="DW2" s="3" t="s">
        <v>164</v>
      </c>
      <c r="DX2" s="3" t="s">
        <v>45</v>
      </c>
      <c r="DY2" s="3" t="s">
        <v>165</v>
      </c>
      <c r="DZ2" s="3" t="s">
        <v>166</v>
      </c>
      <c r="EA2" s="3" t="s">
        <v>46</v>
      </c>
      <c r="EB2" s="4" t="s">
        <v>167</v>
      </c>
      <c r="EC2" s="3" t="s">
        <v>168</v>
      </c>
      <c r="ED2" s="3" t="s">
        <v>169</v>
      </c>
      <c r="EE2" s="3" t="s">
        <v>170</v>
      </c>
      <c r="EF2" s="3" t="s">
        <v>171</v>
      </c>
      <c r="EG2" s="3" t="s">
        <v>172</v>
      </c>
      <c r="EH2" s="3" t="s">
        <v>173</v>
      </c>
      <c r="EI2" s="3" t="s">
        <v>174</v>
      </c>
      <c r="EJ2" s="3" t="s">
        <v>175</v>
      </c>
      <c r="EK2" s="3" t="s">
        <v>176</v>
      </c>
      <c r="EL2" s="3" t="s">
        <v>177</v>
      </c>
      <c r="EM2" s="3" t="s">
        <v>178</v>
      </c>
      <c r="EN2" s="3" t="s">
        <v>179</v>
      </c>
      <c r="EO2" s="3" t="s">
        <v>180</v>
      </c>
      <c r="EP2" s="3" t="s">
        <v>181</v>
      </c>
      <c r="EQ2" s="3" t="s">
        <v>182</v>
      </c>
      <c r="ER2" s="3" t="s">
        <v>183</v>
      </c>
      <c r="ES2" s="3" t="s">
        <v>184</v>
      </c>
      <c r="ET2" s="3" t="s">
        <v>40</v>
      </c>
      <c r="EU2" s="3" t="s">
        <v>185</v>
      </c>
      <c r="EV2" s="3" t="s">
        <v>186</v>
      </c>
      <c r="EW2" s="3" t="s">
        <v>187</v>
      </c>
      <c r="EX2" s="3" t="s">
        <v>188</v>
      </c>
      <c r="EY2" s="3" t="s">
        <v>189</v>
      </c>
      <c r="EZ2" s="3" t="s">
        <v>190</v>
      </c>
      <c r="FA2" s="3" t="s">
        <v>58</v>
      </c>
      <c r="FB2" s="3" t="s">
        <v>191</v>
      </c>
      <c r="FC2" s="3" t="s">
        <v>192</v>
      </c>
      <c r="FD2" s="3" t="s">
        <v>193</v>
      </c>
      <c r="FE2" s="3" t="s">
        <v>194</v>
      </c>
      <c r="FF2" s="3" t="s">
        <v>195</v>
      </c>
      <c r="FG2" s="3" t="s">
        <v>196</v>
      </c>
      <c r="FH2" s="3" t="s">
        <v>197</v>
      </c>
      <c r="FI2" s="3" t="s">
        <v>198</v>
      </c>
      <c r="FJ2" s="3" t="s">
        <v>199</v>
      </c>
      <c r="FK2" s="3" t="s">
        <v>200</v>
      </c>
      <c r="FL2" s="3" t="s">
        <v>201</v>
      </c>
      <c r="FM2" s="3" t="s">
        <v>202</v>
      </c>
      <c r="FN2" s="3" t="s">
        <v>203</v>
      </c>
      <c r="FO2" s="3" t="s">
        <v>190</v>
      </c>
      <c r="FP2" s="3" t="s">
        <v>204</v>
      </c>
      <c r="FQ2" s="3" t="s">
        <v>205</v>
      </c>
      <c r="FR2" s="3" t="s">
        <v>206</v>
      </c>
      <c r="FS2" s="3" t="s">
        <v>207</v>
      </c>
      <c r="FT2" s="4" t="s">
        <v>208</v>
      </c>
      <c r="FU2" s="3" t="s">
        <v>209</v>
      </c>
      <c r="FV2" s="3" t="s">
        <v>210</v>
      </c>
      <c r="FW2" s="3" t="s">
        <v>211</v>
      </c>
      <c r="FX2" s="3" t="s">
        <v>212</v>
      </c>
      <c r="FY2" s="3" t="s">
        <v>213</v>
      </c>
      <c r="FZ2" s="3" t="s">
        <v>214</v>
      </c>
      <c r="GA2" s="3"/>
      <c r="GB2" s="3"/>
      <c r="GC2" s="3"/>
      <c r="GD2" s="3"/>
      <c r="GE2" s="6"/>
      <c r="GF2" s="6"/>
      <c r="GG2" s="6"/>
      <c r="GH2" s="6"/>
      <c r="GI2" s="6"/>
      <c r="GJ2" s="6"/>
      <c r="GK2" s="6"/>
      <c r="GL2" s="6"/>
      <c r="GM2" s="6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x14ac:dyDescent="0.2">
      <c r="A3" s="3" t="s">
        <v>215</v>
      </c>
      <c r="B3" s="2" t="s">
        <v>216</v>
      </c>
      <c r="C3" s="11">
        <v>7742.1000000000013</v>
      </c>
      <c r="D3" s="12">
        <v>38897.9</v>
      </c>
      <c r="E3" s="12">
        <v>6369</v>
      </c>
      <c r="F3" s="12">
        <v>15364.900000000001</v>
      </c>
      <c r="G3" s="12">
        <v>890</v>
      </c>
      <c r="H3" s="12">
        <v>966.00000000000011</v>
      </c>
      <c r="I3" s="12">
        <v>8620</v>
      </c>
      <c r="J3" s="12">
        <v>1879.9</v>
      </c>
      <c r="K3" s="12">
        <v>292.40000000000003</v>
      </c>
      <c r="L3" s="12">
        <v>2430.5</v>
      </c>
      <c r="M3" s="12">
        <v>1300</v>
      </c>
      <c r="N3" s="12">
        <v>49067.6</v>
      </c>
      <c r="O3" s="12">
        <v>14075</v>
      </c>
      <c r="P3" s="12">
        <v>152.69999999999999</v>
      </c>
      <c r="Q3" s="12">
        <v>35967.699999999997</v>
      </c>
      <c r="R3" s="12">
        <v>536.4</v>
      </c>
      <c r="S3" s="12">
        <v>1209</v>
      </c>
      <c r="T3" s="12">
        <v>117</v>
      </c>
      <c r="U3" s="12">
        <v>43</v>
      </c>
      <c r="V3" s="12">
        <v>237</v>
      </c>
      <c r="W3" s="12">
        <v>118.5</v>
      </c>
      <c r="X3" s="12">
        <v>46.5</v>
      </c>
      <c r="Y3" s="12">
        <v>413</v>
      </c>
      <c r="Z3" s="12">
        <v>230</v>
      </c>
      <c r="AA3" s="12">
        <v>27136.799999999999</v>
      </c>
      <c r="AB3" s="12">
        <v>28023</v>
      </c>
      <c r="AC3" s="12">
        <v>854</v>
      </c>
      <c r="AD3" s="12">
        <v>1017</v>
      </c>
      <c r="AE3" s="12">
        <v>102.5</v>
      </c>
      <c r="AF3" s="12">
        <v>145</v>
      </c>
      <c r="AG3" s="12">
        <v>769.5</v>
      </c>
      <c r="AH3" s="12">
        <v>930</v>
      </c>
      <c r="AI3" s="12">
        <v>350</v>
      </c>
      <c r="AJ3" s="12">
        <v>200</v>
      </c>
      <c r="AK3" s="12">
        <v>181</v>
      </c>
      <c r="AL3" s="12">
        <v>232.5</v>
      </c>
      <c r="AM3" s="12">
        <v>412.5</v>
      </c>
      <c r="AN3" s="12">
        <v>344.5</v>
      </c>
      <c r="AO3" s="12">
        <v>4350</v>
      </c>
      <c r="AP3" s="12">
        <v>76100.5</v>
      </c>
      <c r="AQ3" s="12">
        <v>242.5</v>
      </c>
      <c r="AR3" s="12">
        <v>60605.599999999999</v>
      </c>
      <c r="AS3" s="12">
        <v>5911.7</v>
      </c>
      <c r="AT3" s="12">
        <v>2310</v>
      </c>
      <c r="AU3" s="12">
        <v>293</v>
      </c>
      <c r="AV3" s="12">
        <v>275</v>
      </c>
      <c r="AW3" s="12">
        <v>176</v>
      </c>
      <c r="AX3" s="12">
        <v>35</v>
      </c>
      <c r="AY3" s="12">
        <v>411</v>
      </c>
      <c r="AZ3" s="12">
        <v>10015.099999999999</v>
      </c>
      <c r="BA3" s="12">
        <v>8170.1</v>
      </c>
      <c r="BB3" s="12">
        <v>6996.2000000000007</v>
      </c>
      <c r="BC3" s="12">
        <v>24883.5</v>
      </c>
      <c r="BD3" s="12">
        <v>4631.3</v>
      </c>
      <c r="BE3" s="12">
        <v>1391</v>
      </c>
      <c r="BF3" s="12">
        <v>22683.399999999998</v>
      </c>
      <c r="BG3" s="12">
        <v>828</v>
      </c>
      <c r="BH3" s="12">
        <v>550</v>
      </c>
      <c r="BI3" s="12">
        <v>212</v>
      </c>
      <c r="BJ3" s="12">
        <v>5716.6</v>
      </c>
      <c r="BK3" s="12">
        <v>17581.5</v>
      </c>
      <c r="BL3" s="12">
        <v>188.5</v>
      </c>
      <c r="BM3" s="12">
        <v>265.89999999999998</v>
      </c>
      <c r="BN3" s="12">
        <v>3355.5</v>
      </c>
      <c r="BO3" s="12">
        <v>1316.2</v>
      </c>
      <c r="BP3" s="12">
        <v>185</v>
      </c>
      <c r="BQ3" s="12">
        <v>4952</v>
      </c>
      <c r="BR3" s="12">
        <v>4376</v>
      </c>
      <c r="BS3" s="12">
        <v>881</v>
      </c>
      <c r="BT3" s="12">
        <v>342</v>
      </c>
      <c r="BU3" s="12">
        <v>408.2</v>
      </c>
      <c r="BV3" s="12">
        <v>1117</v>
      </c>
      <c r="BW3" s="12">
        <v>1669.3</v>
      </c>
      <c r="BX3" s="12">
        <v>60.5</v>
      </c>
      <c r="BY3" s="12">
        <v>427</v>
      </c>
      <c r="BZ3" s="12">
        <v>173</v>
      </c>
      <c r="CA3" s="12">
        <v>183.10000000000002</v>
      </c>
      <c r="CB3" s="12">
        <v>76101</v>
      </c>
      <c r="CC3" s="12">
        <v>145.9</v>
      </c>
      <c r="CD3" s="12">
        <v>62</v>
      </c>
      <c r="CE3" s="12">
        <v>149.69999999999999</v>
      </c>
      <c r="CF3" s="12">
        <v>107.5</v>
      </c>
      <c r="CG3" s="12">
        <v>135.1</v>
      </c>
      <c r="CH3" s="12">
        <v>116.1</v>
      </c>
      <c r="CI3" s="12">
        <v>678.1</v>
      </c>
      <c r="CJ3" s="12">
        <v>897.5</v>
      </c>
      <c r="CK3" s="12">
        <v>4016.8999999999996</v>
      </c>
      <c r="CL3" s="12">
        <v>1206</v>
      </c>
      <c r="CM3" s="12">
        <v>675.2</v>
      </c>
      <c r="CN3" s="12">
        <v>26338.6</v>
      </c>
      <c r="CO3" s="12">
        <v>14410.400000000001</v>
      </c>
      <c r="CP3" s="12">
        <v>1010</v>
      </c>
      <c r="CQ3" s="12">
        <v>904</v>
      </c>
      <c r="CR3" s="12">
        <v>172.9</v>
      </c>
      <c r="CS3" s="12">
        <v>327.3</v>
      </c>
      <c r="CT3" s="12">
        <v>84.200000000000017</v>
      </c>
      <c r="CU3" s="12">
        <v>458.5</v>
      </c>
      <c r="CV3" s="12">
        <v>47</v>
      </c>
      <c r="CW3" s="12">
        <v>150</v>
      </c>
      <c r="CX3" s="12">
        <v>431.7</v>
      </c>
      <c r="CY3" s="12">
        <v>90</v>
      </c>
      <c r="CZ3" s="12">
        <v>1953.9</v>
      </c>
      <c r="DA3" s="12">
        <v>176</v>
      </c>
      <c r="DB3" s="12">
        <v>297</v>
      </c>
      <c r="DC3" s="12">
        <v>171.8</v>
      </c>
      <c r="DD3" s="12">
        <v>116.5</v>
      </c>
      <c r="DE3" s="12">
        <v>386.5</v>
      </c>
      <c r="DF3" s="12">
        <v>19616.600000000002</v>
      </c>
      <c r="DG3" s="12">
        <v>79</v>
      </c>
      <c r="DH3" s="12">
        <v>1913.5</v>
      </c>
      <c r="DI3" s="12">
        <v>2507.5</v>
      </c>
      <c r="DJ3" s="12">
        <v>684.9</v>
      </c>
      <c r="DK3" s="12">
        <v>360.40000000000003</v>
      </c>
      <c r="DL3" s="12">
        <v>5481.5</v>
      </c>
      <c r="DM3" s="12">
        <v>191</v>
      </c>
      <c r="DN3" s="12">
        <v>1410</v>
      </c>
      <c r="DO3" s="12">
        <v>2709</v>
      </c>
      <c r="DP3" s="12">
        <v>185.6</v>
      </c>
      <c r="DQ3" s="12">
        <v>461</v>
      </c>
      <c r="DR3" s="12">
        <v>1219.9999999999998</v>
      </c>
      <c r="DS3" s="12">
        <v>738.3</v>
      </c>
      <c r="DT3" s="12">
        <v>125</v>
      </c>
      <c r="DU3" s="12">
        <v>380.2</v>
      </c>
      <c r="DV3" s="12">
        <v>190.10000000000005</v>
      </c>
      <c r="DW3" s="12">
        <v>317.5</v>
      </c>
      <c r="DX3" s="12">
        <v>171</v>
      </c>
      <c r="DY3" s="12">
        <v>301</v>
      </c>
      <c r="DZ3" s="12">
        <v>879.5</v>
      </c>
      <c r="EA3" s="12">
        <v>481.00000000000006</v>
      </c>
      <c r="EB3" s="12">
        <v>525</v>
      </c>
      <c r="EC3" s="12">
        <v>261.7</v>
      </c>
      <c r="ED3" s="12">
        <v>1557.5</v>
      </c>
      <c r="EE3" s="12">
        <v>199</v>
      </c>
      <c r="EF3" s="12">
        <v>1409</v>
      </c>
      <c r="EG3" s="12">
        <v>248</v>
      </c>
      <c r="EH3" s="12">
        <v>201</v>
      </c>
      <c r="EI3" s="12">
        <v>15107.5</v>
      </c>
      <c r="EJ3" s="12">
        <v>8420.5</v>
      </c>
      <c r="EK3" s="12">
        <v>590.5</v>
      </c>
      <c r="EL3" s="12">
        <v>456.5</v>
      </c>
      <c r="EM3" s="12">
        <v>422</v>
      </c>
      <c r="EN3" s="12">
        <v>1005</v>
      </c>
      <c r="EO3" s="12">
        <v>423</v>
      </c>
      <c r="EP3" s="12">
        <v>349.19999999999993</v>
      </c>
      <c r="EQ3" s="12">
        <v>2261.8000000000002</v>
      </c>
      <c r="ER3" s="12">
        <v>320.8</v>
      </c>
      <c r="ES3" s="12">
        <v>108.2</v>
      </c>
      <c r="ET3" s="12">
        <v>153</v>
      </c>
      <c r="EU3" s="12">
        <v>570</v>
      </c>
      <c r="EV3" s="12">
        <v>60</v>
      </c>
      <c r="EW3" s="12">
        <v>780.30000000000007</v>
      </c>
      <c r="EX3" s="12">
        <v>233.70000000000002</v>
      </c>
      <c r="EY3" s="12">
        <v>889</v>
      </c>
      <c r="EZ3" s="12">
        <v>100</v>
      </c>
      <c r="FA3" s="12">
        <v>2846</v>
      </c>
      <c r="FB3" s="12">
        <v>309</v>
      </c>
      <c r="FC3" s="12">
        <v>2311</v>
      </c>
      <c r="FD3" s="12">
        <v>311.5</v>
      </c>
      <c r="FE3" s="12">
        <v>101.49999999999999</v>
      </c>
      <c r="FF3" s="12">
        <v>168.3</v>
      </c>
      <c r="FG3" s="12">
        <v>106.8</v>
      </c>
      <c r="FH3" s="12">
        <v>75.2</v>
      </c>
      <c r="FI3" s="12">
        <v>1623.5</v>
      </c>
      <c r="FJ3" s="12">
        <v>1725.6</v>
      </c>
      <c r="FK3" s="12">
        <v>2044.1</v>
      </c>
      <c r="FL3" s="12">
        <v>4409.7999999999993</v>
      </c>
      <c r="FM3" s="12">
        <v>3218.2</v>
      </c>
      <c r="FN3" s="12">
        <v>19018.099999999999</v>
      </c>
      <c r="FO3" s="12">
        <v>1064.0999999999999</v>
      </c>
      <c r="FP3" s="12">
        <v>2035</v>
      </c>
      <c r="FQ3" s="12">
        <v>710.5</v>
      </c>
      <c r="FR3" s="12">
        <v>142.30000000000001</v>
      </c>
      <c r="FS3" s="12">
        <v>175.4</v>
      </c>
      <c r="FT3" s="13">
        <v>78.09999999999998</v>
      </c>
      <c r="FU3" s="12">
        <v>700</v>
      </c>
      <c r="FV3" s="12">
        <v>613</v>
      </c>
      <c r="FW3" s="12">
        <v>134.89999999999998</v>
      </c>
      <c r="FX3" s="12">
        <v>56</v>
      </c>
      <c r="FY3" s="14"/>
      <c r="FZ3" s="14">
        <f t="shared" ref="FZ3:FZ11" si="0">SUM(C3:FX3)</f>
        <v>774784.59999999986</v>
      </c>
      <c r="GA3" s="14"/>
      <c r="GB3" s="14"/>
      <c r="GC3" s="3"/>
      <c r="GD3" s="14"/>
      <c r="GE3" s="14"/>
      <c r="GF3" s="14"/>
      <c r="GG3" s="6"/>
      <c r="GH3" s="6"/>
      <c r="GI3" s="6"/>
      <c r="GJ3" s="6"/>
      <c r="GK3" s="6"/>
      <c r="GL3" s="6"/>
      <c r="GM3" s="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x14ac:dyDescent="0.2">
      <c r="A4" s="3" t="s">
        <v>217</v>
      </c>
      <c r="B4" s="2" t="s">
        <v>218</v>
      </c>
      <c r="C4" s="12">
        <v>267.5</v>
      </c>
      <c r="D4" s="12">
        <v>1661.5</v>
      </c>
      <c r="E4" s="12">
        <v>294.5</v>
      </c>
      <c r="F4" s="12">
        <v>712.9</v>
      </c>
      <c r="G4" s="12">
        <v>34.5</v>
      </c>
      <c r="H4" s="12">
        <v>32.5</v>
      </c>
      <c r="I4" s="12">
        <v>450</v>
      </c>
      <c r="J4" s="12">
        <v>84</v>
      </c>
      <c r="K4" s="12">
        <v>13.5</v>
      </c>
      <c r="L4" s="12">
        <v>117.3</v>
      </c>
      <c r="M4" s="12">
        <v>54.5</v>
      </c>
      <c r="N4" s="12">
        <v>1900.8</v>
      </c>
      <c r="O4" s="12">
        <v>527.5</v>
      </c>
      <c r="P4" s="12">
        <v>5</v>
      </c>
      <c r="Q4" s="12">
        <v>1761</v>
      </c>
      <c r="R4" s="12">
        <v>15</v>
      </c>
      <c r="S4" s="12">
        <v>46.4</v>
      </c>
      <c r="T4" s="12">
        <v>6</v>
      </c>
      <c r="U4" s="12">
        <v>2.1</v>
      </c>
      <c r="V4" s="12">
        <v>10.7</v>
      </c>
      <c r="W4" s="12">
        <v>2.5</v>
      </c>
      <c r="X4" s="12">
        <v>2</v>
      </c>
      <c r="Y4" s="12">
        <v>19</v>
      </c>
      <c r="Z4" s="12">
        <v>9.5</v>
      </c>
      <c r="AA4" s="12">
        <v>1139.5</v>
      </c>
      <c r="AB4" s="12">
        <v>1021.6</v>
      </c>
      <c r="AC4" s="12">
        <v>27.5</v>
      </c>
      <c r="AD4" s="12">
        <v>47.5</v>
      </c>
      <c r="AE4" s="12">
        <v>4.2</v>
      </c>
      <c r="AF4" s="12">
        <v>7.4</v>
      </c>
      <c r="AG4" s="12">
        <v>37.799999999999997</v>
      </c>
      <c r="AH4" s="12">
        <v>36</v>
      </c>
      <c r="AI4" s="12">
        <v>16.5</v>
      </c>
      <c r="AJ4" s="12">
        <v>11.5</v>
      </c>
      <c r="AK4" s="12">
        <v>8.1</v>
      </c>
      <c r="AL4" s="12">
        <v>9</v>
      </c>
      <c r="AM4" s="12">
        <v>18.399999999999999</v>
      </c>
      <c r="AN4" s="12">
        <v>11.7</v>
      </c>
      <c r="AO4" s="12">
        <v>170.5</v>
      </c>
      <c r="AP4" s="12">
        <v>3872.1</v>
      </c>
      <c r="AQ4" s="12">
        <v>12.1</v>
      </c>
      <c r="AR4" s="12">
        <v>2306.5</v>
      </c>
      <c r="AS4" s="12">
        <v>269.8</v>
      </c>
      <c r="AT4" s="12">
        <v>68.400000000000006</v>
      </c>
      <c r="AU4" s="12">
        <v>10.1</v>
      </c>
      <c r="AV4" s="12">
        <v>10.5</v>
      </c>
      <c r="AW4" s="12">
        <v>5</v>
      </c>
      <c r="AX4" s="12">
        <v>1.5</v>
      </c>
      <c r="AY4" s="12">
        <v>18.5</v>
      </c>
      <c r="AZ4" s="12">
        <v>570</v>
      </c>
      <c r="BA4" s="12">
        <v>370.4</v>
      </c>
      <c r="BB4" s="12">
        <v>468</v>
      </c>
      <c r="BC4" s="12">
        <v>1210</v>
      </c>
      <c r="BD4" s="12">
        <v>170.5</v>
      </c>
      <c r="BE4" s="12">
        <v>37.5</v>
      </c>
      <c r="BF4" s="12">
        <v>782.5</v>
      </c>
      <c r="BG4" s="12">
        <v>35</v>
      </c>
      <c r="BH4" s="12">
        <v>16.100000000000001</v>
      </c>
      <c r="BI4" s="12">
        <v>7.5</v>
      </c>
      <c r="BJ4" s="12">
        <v>196</v>
      </c>
      <c r="BK4" s="12">
        <v>535.29999999999995</v>
      </c>
      <c r="BL4" s="12">
        <v>2</v>
      </c>
      <c r="BM4" s="12">
        <v>10</v>
      </c>
      <c r="BN4" s="12">
        <v>140.30000000000001</v>
      </c>
      <c r="BO4" s="12">
        <v>56.3</v>
      </c>
      <c r="BP4" s="12">
        <v>7.7</v>
      </c>
      <c r="BQ4" s="12">
        <v>217.5</v>
      </c>
      <c r="BR4" s="12">
        <v>192.5</v>
      </c>
      <c r="BS4" s="12">
        <v>35</v>
      </c>
      <c r="BT4" s="12">
        <v>19</v>
      </c>
      <c r="BU4" s="12">
        <v>16.399999999999999</v>
      </c>
      <c r="BV4" s="12">
        <v>50</v>
      </c>
      <c r="BW4" s="12">
        <v>83.5</v>
      </c>
      <c r="BX4" s="12">
        <v>3.2</v>
      </c>
      <c r="BY4" s="12">
        <v>19.5</v>
      </c>
      <c r="BZ4" s="12">
        <v>6</v>
      </c>
      <c r="CA4" s="12">
        <v>7.1</v>
      </c>
      <c r="CB4" s="12">
        <v>2984.8</v>
      </c>
      <c r="CC4" s="12">
        <v>5.6</v>
      </c>
      <c r="CD4" s="12">
        <v>2.5</v>
      </c>
      <c r="CE4" s="12">
        <v>7.5</v>
      </c>
      <c r="CF4" s="12">
        <v>2.5</v>
      </c>
      <c r="CG4" s="12">
        <v>7.5</v>
      </c>
      <c r="CH4" s="12">
        <v>4.7</v>
      </c>
      <c r="CI4" s="12">
        <v>30.5</v>
      </c>
      <c r="CJ4" s="12">
        <v>47.5</v>
      </c>
      <c r="CK4" s="12">
        <v>199.8</v>
      </c>
      <c r="CL4" s="12">
        <v>54</v>
      </c>
      <c r="CM4" s="12">
        <v>28.8</v>
      </c>
      <c r="CN4" s="12">
        <v>1075</v>
      </c>
      <c r="CO4" s="12">
        <v>592.79999999999995</v>
      </c>
      <c r="CP4" s="12">
        <v>35.5</v>
      </c>
      <c r="CQ4" s="12">
        <v>49.5</v>
      </c>
      <c r="CR4" s="12">
        <v>6</v>
      </c>
      <c r="CS4" s="12">
        <v>12.5</v>
      </c>
      <c r="CT4" s="12">
        <v>4</v>
      </c>
      <c r="CU4" s="12">
        <v>11.5</v>
      </c>
      <c r="CV4" s="12">
        <v>1</v>
      </c>
      <c r="CW4" s="12">
        <v>7.8</v>
      </c>
      <c r="CX4" s="12">
        <v>19.3</v>
      </c>
      <c r="CY4" s="12">
        <v>3</v>
      </c>
      <c r="CZ4" s="12">
        <v>75</v>
      </c>
      <c r="DA4" s="12">
        <v>6.8</v>
      </c>
      <c r="DB4" s="12">
        <v>9.8000000000000007</v>
      </c>
      <c r="DC4" s="12">
        <v>4.7</v>
      </c>
      <c r="DD4" s="13">
        <v>7.5</v>
      </c>
      <c r="DE4" s="12">
        <v>10.5</v>
      </c>
      <c r="DF4" s="12">
        <v>845</v>
      </c>
      <c r="DG4" s="12">
        <v>1</v>
      </c>
      <c r="DH4" s="12">
        <v>84.5</v>
      </c>
      <c r="DI4" s="12">
        <v>116.3</v>
      </c>
      <c r="DJ4" s="12">
        <v>24.1</v>
      </c>
      <c r="DK4" s="12">
        <v>15.3</v>
      </c>
      <c r="DL4" s="12">
        <v>200.6</v>
      </c>
      <c r="DM4" s="12">
        <v>10.5</v>
      </c>
      <c r="DN4" s="12">
        <v>53.5</v>
      </c>
      <c r="DO4" s="12">
        <v>114.5</v>
      </c>
      <c r="DP4" s="12">
        <v>6</v>
      </c>
      <c r="DQ4" s="12">
        <v>21.5</v>
      </c>
      <c r="DR4" s="12">
        <v>52.7</v>
      </c>
      <c r="DS4" s="12">
        <v>31.5</v>
      </c>
      <c r="DT4" s="12">
        <v>5.5</v>
      </c>
      <c r="DU4" s="12">
        <v>14.3</v>
      </c>
      <c r="DV4" s="12">
        <v>9.5</v>
      </c>
      <c r="DW4" s="12">
        <v>9.5</v>
      </c>
      <c r="DX4" s="12">
        <v>5.5</v>
      </c>
      <c r="DY4" s="12">
        <v>10</v>
      </c>
      <c r="DZ4" s="12">
        <v>43.2</v>
      </c>
      <c r="EA4" s="12">
        <v>26.7</v>
      </c>
      <c r="EB4" s="12">
        <v>24.5</v>
      </c>
      <c r="EC4" s="12">
        <v>12.5</v>
      </c>
      <c r="ED4" s="12">
        <v>57.5</v>
      </c>
      <c r="EE4" s="12">
        <v>6.5</v>
      </c>
      <c r="EF4" s="12">
        <v>62.5</v>
      </c>
      <c r="EG4" s="12">
        <v>10.8</v>
      </c>
      <c r="EH4" s="12">
        <v>7.9</v>
      </c>
      <c r="EI4" s="12">
        <v>783.7</v>
      </c>
      <c r="EJ4" s="12">
        <v>318.2</v>
      </c>
      <c r="EK4" s="12">
        <v>24.5</v>
      </c>
      <c r="EL4" s="12">
        <v>27.3</v>
      </c>
      <c r="EM4" s="12">
        <v>16.5</v>
      </c>
      <c r="EN4" s="12">
        <v>36.5</v>
      </c>
      <c r="EO4" s="12">
        <v>15.1</v>
      </c>
      <c r="EP4" s="12">
        <v>13.4</v>
      </c>
      <c r="EQ4" s="12">
        <v>82.4</v>
      </c>
      <c r="ER4" s="12">
        <v>17.600000000000001</v>
      </c>
      <c r="ES4" s="12">
        <v>3.5</v>
      </c>
      <c r="ET4" s="12">
        <v>6</v>
      </c>
      <c r="EU4" s="12">
        <v>28.8</v>
      </c>
      <c r="EV4" s="12">
        <v>3</v>
      </c>
      <c r="EW4" s="12">
        <v>33.5</v>
      </c>
      <c r="EX4" s="12">
        <v>11.2</v>
      </c>
      <c r="EY4" s="12">
        <v>11</v>
      </c>
      <c r="EZ4" s="12">
        <v>4.5999999999999996</v>
      </c>
      <c r="FA4" s="12">
        <v>153</v>
      </c>
      <c r="FB4" s="12">
        <v>13.8</v>
      </c>
      <c r="FC4" s="12">
        <v>77.5</v>
      </c>
      <c r="FD4" s="12">
        <v>10.7</v>
      </c>
      <c r="FE4" s="12">
        <v>4.2</v>
      </c>
      <c r="FF4" s="12">
        <v>9</v>
      </c>
      <c r="FG4" s="12">
        <v>3.6</v>
      </c>
      <c r="FH4" s="12">
        <v>3.6</v>
      </c>
      <c r="FI4" s="12">
        <v>69</v>
      </c>
      <c r="FJ4" s="12">
        <v>73</v>
      </c>
      <c r="FK4" s="12">
        <v>94</v>
      </c>
      <c r="FL4" s="12">
        <v>188</v>
      </c>
      <c r="FM4" s="12">
        <v>149.5</v>
      </c>
      <c r="FN4" s="12">
        <v>871.5</v>
      </c>
      <c r="FO4" s="12">
        <v>35.9</v>
      </c>
      <c r="FP4" s="12">
        <v>90</v>
      </c>
      <c r="FQ4" s="12">
        <v>24.5</v>
      </c>
      <c r="FR4" s="12">
        <v>4.5</v>
      </c>
      <c r="FS4" s="12">
        <v>6</v>
      </c>
      <c r="FT4" s="12">
        <v>2.6</v>
      </c>
      <c r="FU4" s="12">
        <v>33.5</v>
      </c>
      <c r="FV4" s="12">
        <v>33</v>
      </c>
      <c r="FW4" s="12">
        <v>5.8</v>
      </c>
      <c r="FX4" s="12">
        <v>4.5999999999999996</v>
      </c>
      <c r="FY4" s="14"/>
      <c r="FZ4" s="14">
        <f t="shared" si="0"/>
        <v>33025.599999999991</v>
      </c>
      <c r="GA4" s="14"/>
      <c r="GB4" s="14"/>
      <c r="GC4" s="3"/>
      <c r="GD4" s="14"/>
      <c r="GE4" s="14"/>
      <c r="GF4" s="14"/>
      <c r="GG4" s="6"/>
      <c r="GH4" s="6"/>
      <c r="GI4" s="6"/>
      <c r="GJ4" s="6"/>
      <c r="GK4" s="6"/>
      <c r="GL4" s="6"/>
      <c r="GM4" s="6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5" customFormat="1" x14ac:dyDescent="0.2">
      <c r="A5" s="16" t="s">
        <v>219</v>
      </c>
      <c r="B5" s="17" t="s">
        <v>220</v>
      </c>
      <c r="C5" s="18">
        <v>41</v>
      </c>
      <c r="D5" s="18">
        <v>146</v>
      </c>
      <c r="E5" s="18">
        <v>42.5</v>
      </c>
      <c r="F5" s="18">
        <v>82</v>
      </c>
      <c r="G5" s="18">
        <v>3.5</v>
      </c>
      <c r="H5" s="18">
        <v>8</v>
      </c>
      <c r="I5" s="18">
        <v>63</v>
      </c>
      <c r="J5" s="18">
        <v>12.5</v>
      </c>
      <c r="K5" s="18">
        <v>0.5</v>
      </c>
      <c r="L5" s="18">
        <v>20.5</v>
      </c>
      <c r="M5" s="18">
        <v>13.5</v>
      </c>
      <c r="N5" s="18">
        <v>281</v>
      </c>
      <c r="O5" s="18">
        <v>46.5</v>
      </c>
      <c r="P5" s="18">
        <v>1</v>
      </c>
      <c r="Q5" s="18">
        <v>157.5</v>
      </c>
      <c r="R5" s="18">
        <v>4</v>
      </c>
      <c r="S5" s="18">
        <v>5</v>
      </c>
      <c r="T5" s="18">
        <v>2</v>
      </c>
      <c r="U5" s="18">
        <v>1.5</v>
      </c>
      <c r="V5" s="18">
        <v>6</v>
      </c>
      <c r="W5" s="19">
        <v>0</v>
      </c>
      <c r="X5" s="18">
        <v>0</v>
      </c>
      <c r="Y5" s="18">
        <v>2.5</v>
      </c>
      <c r="Z5" s="18">
        <v>2</v>
      </c>
      <c r="AA5" s="18">
        <v>140.5</v>
      </c>
      <c r="AB5" s="18">
        <v>114.5</v>
      </c>
      <c r="AC5" s="18">
        <v>5.5</v>
      </c>
      <c r="AD5" s="18">
        <v>8.5</v>
      </c>
      <c r="AE5" s="18">
        <v>0</v>
      </c>
      <c r="AF5" s="18">
        <v>1</v>
      </c>
      <c r="AG5" s="18">
        <v>5</v>
      </c>
      <c r="AH5" s="18">
        <v>3.5</v>
      </c>
      <c r="AI5" s="18">
        <v>1.5</v>
      </c>
      <c r="AJ5" s="18">
        <v>0</v>
      </c>
      <c r="AK5" s="18">
        <v>0</v>
      </c>
      <c r="AL5" s="18">
        <v>0</v>
      </c>
      <c r="AM5" s="18">
        <v>4</v>
      </c>
      <c r="AN5" s="18">
        <v>2</v>
      </c>
      <c r="AO5" s="18">
        <v>29</v>
      </c>
      <c r="AP5" s="18">
        <v>324</v>
      </c>
      <c r="AQ5" s="18">
        <v>1.5</v>
      </c>
      <c r="AR5" s="18">
        <v>330.5</v>
      </c>
      <c r="AS5" s="18">
        <v>37</v>
      </c>
      <c r="AT5" s="18">
        <v>13</v>
      </c>
      <c r="AU5" s="18">
        <v>2</v>
      </c>
      <c r="AV5" s="18">
        <v>0.5</v>
      </c>
      <c r="AW5" s="18">
        <v>1</v>
      </c>
      <c r="AX5" s="18">
        <v>0</v>
      </c>
      <c r="AY5" s="18">
        <v>2</v>
      </c>
      <c r="AZ5" s="18">
        <v>54</v>
      </c>
      <c r="BA5" s="18">
        <v>61</v>
      </c>
      <c r="BB5" s="18">
        <v>90.5</v>
      </c>
      <c r="BC5" s="18">
        <v>89.5</v>
      </c>
      <c r="BD5" s="18">
        <v>23.5</v>
      </c>
      <c r="BE5" s="18">
        <v>0</v>
      </c>
      <c r="BF5" s="18">
        <v>65</v>
      </c>
      <c r="BG5" s="18">
        <v>5.5</v>
      </c>
      <c r="BH5" s="18">
        <v>2.5</v>
      </c>
      <c r="BI5" s="18">
        <v>3</v>
      </c>
      <c r="BJ5" s="18">
        <v>19.5</v>
      </c>
      <c r="BK5" s="18">
        <v>50</v>
      </c>
      <c r="BL5" s="18">
        <v>0</v>
      </c>
      <c r="BM5" s="18">
        <v>1</v>
      </c>
      <c r="BN5" s="18">
        <v>53</v>
      </c>
      <c r="BO5" s="18">
        <v>18.5</v>
      </c>
      <c r="BP5" s="18">
        <v>0</v>
      </c>
      <c r="BQ5" s="18">
        <v>23.5</v>
      </c>
      <c r="BR5" s="18">
        <v>29.5</v>
      </c>
      <c r="BS5" s="18">
        <v>6</v>
      </c>
      <c r="BT5" s="18">
        <v>6</v>
      </c>
      <c r="BU5" s="18">
        <v>6</v>
      </c>
      <c r="BV5" s="18">
        <v>7</v>
      </c>
      <c r="BW5" s="18">
        <v>3.5</v>
      </c>
      <c r="BX5" s="18">
        <v>0</v>
      </c>
      <c r="BY5" s="18">
        <v>3</v>
      </c>
      <c r="BZ5" s="18">
        <v>0.5</v>
      </c>
      <c r="CA5" s="18">
        <v>2</v>
      </c>
      <c r="CB5" s="18">
        <v>278.5</v>
      </c>
      <c r="CC5" s="18">
        <v>1.5</v>
      </c>
      <c r="CD5" s="18">
        <v>1.5</v>
      </c>
      <c r="CE5" s="18">
        <v>0.5</v>
      </c>
      <c r="CF5" s="18">
        <v>0</v>
      </c>
      <c r="CG5" s="18">
        <v>1.5</v>
      </c>
      <c r="CH5" s="18">
        <v>2</v>
      </c>
      <c r="CI5" s="18">
        <v>2</v>
      </c>
      <c r="CJ5" s="18">
        <v>6</v>
      </c>
      <c r="CK5" s="18">
        <v>25.5</v>
      </c>
      <c r="CL5" s="18">
        <v>4</v>
      </c>
      <c r="CM5" s="18">
        <v>5</v>
      </c>
      <c r="CN5" s="18">
        <v>89.5</v>
      </c>
      <c r="CO5" s="18">
        <v>102.5</v>
      </c>
      <c r="CP5" s="18">
        <v>3</v>
      </c>
      <c r="CQ5" s="18">
        <v>13.5</v>
      </c>
      <c r="CR5" s="18">
        <v>0.5</v>
      </c>
      <c r="CS5" s="18">
        <v>0</v>
      </c>
      <c r="CT5" s="18">
        <v>0</v>
      </c>
      <c r="CU5" s="18">
        <v>0</v>
      </c>
      <c r="CV5" s="18">
        <v>0</v>
      </c>
      <c r="CW5" s="18">
        <v>1.5</v>
      </c>
      <c r="CX5" s="18">
        <v>1.5</v>
      </c>
      <c r="CY5" s="18">
        <v>0.5</v>
      </c>
      <c r="CZ5" s="18">
        <v>27.5</v>
      </c>
      <c r="DA5" s="18">
        <v>2</v>
      </c>
      <c r="DB5" s="18">
        <v>1.5</v>
      </c>
      <c r="DC5" s="18">
        <v>2.5</v>
      </c>
      <c r="DD5" s="18">
        <v>0.5</v>
      </c>
      <c r="DE5" s="18">
        <v>0.5</v>
      </c>
      <c r="DF5" s="18">
        <v>107</v>
      </c>
      <c r="DG5" s="18">
        <v>0</v>
      </c>
      <c r="DH5" s="18">
        <v>19.5</v>
      </c>
      <c r="DI5" s="18">
        <v>12</v>
      </c>
      <c r="DJ5" s="18">
        <v>4</v>
      </c>
      <c r="DK5" s="18">
        <v>0.5</v>
      </c>
      <c r="DL5" s="18">
        <v>31.5</v>
      </c>
      <c r="DM5" s="18">
        <v>0.5</v>
      </c>
      <c r="DN5" s="18">
        <v>9</v>
      </c>
      <c r="DO5" s="18">
        <v>10</v>
      </c>
      <c r="DP5" s="18">
        <v>2</v>
      </c>
      <c r="DQ5" s="18">
        <v>2</v>
      </c>
      <c r="DR5" s="18">
        <v>4.5</v>
      </c>
      <c r="DS5" s="18">
        <v>5</v>
      </c>
      <c r="DT5" s="18">
        <v>0.5</v>
      </c>
      <c r="DU5" s="18">
        <v>4</v>
      </c>
      <c r="DV5" s="18">
        <v>1.5</v>
      </c>
      <c r="DW5" s="18">
        <v>0</v>
      </c>
      <c r="DX5" s="18">
        <v>1</v>
      </c>
      <c r="DY5" s="18">
        <v>1</v>
      </c>
      <c r="DZ5" s="18">
        <v>8.5</v>
      </c>
      <c r="EA5" s="18">
        <v>4.5</v>
      </c>
      <c r="EB5" s="18">
        <v>6</v>
      </c>
      <c r="EC5" s="18">
        <v>4.5</v>
      </c>
      <c r="ED5" s="18">
        <v>4</v>
      </c>
      <c r="EE5" s="18">
        <v>0</v>
      </c>
      <c r="EF5" s="18">
        <v>16.5</v>
      </c>
      <c r="EG5" s="18">
        <v>5.5</v>
      </c>
      <c r="EH5" s="18">
        <v>0.5</v>
      </c>
      <c r="EI5" s="18">
        <v>41</v>
      </c>
      <c r="EJ5" s="18">
        <v>44.5</v>
      </c>
      <c r="EK5" s="18">
        <v>4.5</v>
      </c>
      <c r="EL5" s="18">
        <v>2.5</v>
      </c>
      <c r="EM5" s="18">
        <v>1</v>
      </c>
      <c r="EN5" s="18">
        <v>7</v>
      </c>
      <c r="EO5" s="18">
        <v>1</v>
      </c>
      <c r="EP5" s="18">
        <v>1.5</v>
      </c>
      <c r="EQ5" s="18">
        <v>8.5</v>
      </c>
      <c r="ER5" s="18">
        <v>2.5</v>
      </c>
      <c r="ES5" s="18">
        <v>0.5</v>
      </c>
      <c r="ET5" s="18">
        <v>0</v>
      </c>
      <c r="EU5" s="18">
        <v>5.5</v>
      </c>
      <c r="EV5" s="18">
        <v>0</v>
      </c>
      <c r="EW5" s="18">
        <v>10</v>
      </c>
      <c r="EX5" s="18">
        <v>4.5</v>
      </c>
      <c r="EY5" s="18">
        <v>4</v>
      </c>
      <c r="EZ5" s="18">
        <v>4</v>
      </c>
      <c r="FA5" s="18">
        <v>17.5</v>
      </c>
      <c r="FB5" s="18">
        <v>0.5</v>
      </c>
      <c r="FC5" s="18">
        <v>10.5</v>
      </c>
      <c r="FD5" s="18">
        <v>5.5</v>
      </c>
      <c r="FE5" s="18">
        <v>0</v>
      </c>
      <c r="FF5" s="18">
        <v>1.5</v>
      </c>
      <c r="FG5" s="18">
        <v>0</v>
      </c>
      <c r="FH5" s="18">
        <v>0.5</v>
      </c>
      <c r="FI5" s="18">
        <v>12</v>
      </c>
      <c r="FJ5" s="18">
        <v>10</v>
      </c>
      <c r="FK5" s="18">
        <v>7.5</v>
      </c>
      <c r="FL5" s="18">
        <v>30</v>
      </c>
      <c r="FM5" s="18">
        <v>15</v>
      </c>
      <c r="FN5" s="18">
        <v>95</v>
      </c>
      <c r="FO5" s="18">
        <v>0.5</v>
      </c>
      <c r="FP5" s="18">
        <v>6.5</v>
      </c>
      <c r="FQ5" s="18">
        <v>3.5</v>
      </c>
      <c r="FR5" s="18">
        <v>0.5</v>
      </c>
      <c r="FS5" s="18">
        <v>0</v>
      </c>
      <c r="FT5" s="19">
        <v>0</v>
      </c>
      <c r="FU5" s="18">
        <v>6</v>
      </c>
      <c r="FV5" s="18">
        <v>9</v>
      </c>
      <c r="FW5" s="18">
        <v>0.5</v>
      </c>
      <c r="FX5" s="18">
        <v>0.5</v>
      </c>
      <c r="FY5" s="12"/>
      <c r="FZ5" s="14">
        <f t="shared" si="0"/>
        <v>3807.5</v>
      </c>
      <c r="GA5" s="14"/>
      <c r="GB5" s="14"/>
      <c r="GC5" s="14"/>
      <c r="GD5" s="14"/>
      <c r="GE5" s="14"/>
      <c r="GF5" s="14"/>
      <c r="GG5" s="6"/>
      <c r="GH5" s="14"/>
      <c r="GI5" s="14"/>
      <c r="GJ5" s="14"/>
      <c r="GK5" s="14"/>
      <c r="GL5" s="14"/>
      <c r="GM5" s="14"/>
    </row>
    <row r="6" spans="1:256" s="15" customFormat="1" x14ac:dyDescent="0.2">
      <c r="A6" s="4" t="s">
        <v>221</v>
      </c>
      <c r="B6" s="2" t="s">
        <v>222</v>
      </c>
      <c r="C6" s="19">
        <f>SUM(C3:C5)</f>
        <v>8050.6000000000013</v>
      </c>
      <c r="D6" s="19">
        <f t="shared" ref="D6:BO6" si="1">SUM(D3:D5)</f>
        <v>40705.4</v>
      </c>
      <c r="E6" s="19">
        <f t="shared" si="1"/>
        <v>6706</v>
      </c>
      <c r="F6" s="19">
        <f t="shared" si="1"/>
        <v>16159.800000000001</v>
      </c>
      <c r="G6" s="19">
        <f t="shared" si="1"/>
        <v>928</v>
      </c>
      <c r="H6" s="19">
        <f t="shared" si="1"/>
        <v>1006.5000000000001</v>
      </c>
      <c r="I6" s="19">
        <f t="shared" si="1"/>
        <v>9133</v>
      </c>
      <c r="J6" s="19">
        <f t="shared" si="1"/>
        <v>1976.4</v>
      </c>
      <c r="K6" s="19">
        <f t="shared" si="1"/>
        <v>306.40000000000003</v>
      </c>
      <c r="L6" s="19">
        <f t="shared" si="1"/>
        <v>2568.3000000000002</v>
      </c>
      <c r="M6" s="19">
        <f t="shared" si="1"/>
        <v>1368</v>
      </c>
      <c r="N6" s="19">
        <f t="shared" si="1"/>
        <v>51249.4</v>
      </c>
      <c r="O6" s="19">
        <f t="shared" si="1"/>
        <v>14649</v>
      </c>
      <c r="P6" s="19">
        <f t="shared" si="1"/>
        <v>158.69999999999999</v>
      </c>
      <c r="Q6" s="19">
        <f t="shared" si="1"/>
        <v>37886.199999999997</v>
      </c>
      <c r="R6" s="19">
        <f t="shared" si="1"/>
        <v>555.4</v>
      </c>
      <c r="S6" s="19">
        <f t="shared" si="1"/>
        <v>1260.4000000000001</v>
      </c>
      <c r="T6" s="19">
        <f t="shared" si="1"/>
        <v>125</v>
      </c>
      <c r="U6" s="19">
        <f t="shared" si="1"/>
        <v>46.6</v>
      </c>
      <c r="V6" s="19">
        <f t="shared" si="1"/>
        <v>253.7</v>
      </c>
      <c r="W6" s="19">
        <f t="shared" si="1"/>
        <v>121</v>
      </c>
      <c r="X6" s="19">
        <f t="shared" si="1"/>
        <v>48.5</v>
      </c>
      <c r="Y6" s="19">
        <f t="shared" si="1"/>
        <v>434.5</v>
      </c>
      <c r="Z6" s="19">
        <f t="shared" si="1"/>
        <v>241.5</v>
      </c>
      <c r="AA6" s="19">
        <f t="shared" si="1"/>
        <v>28416.799999999999</v>
      </c>
      <c r="AB6" s="19">
        <f t="shared" si="1"/>
        <v>29159.1</v>
      </c>
      <c r="AC6" s="19">
        <f t="shared" si="1"/>
        <v>887</v>
      </c>
      <c r="AD6" s="19">
        <f t="shared" si="1"/>
        <v>1073</v>
      </c>
      <c r="AE6" s="19">
        <f t="shared" si="1"/>
        <v>106.7</v>
      </c>
      <c r="AF6" s="19">
        <f t="shared" si="1"/>
        <v>153.4</v>
      </c>
      <c r="AG6" s="19">
        <f t="shared" si="1"/>
        <v>812.3</v>
      </c>
      <c r="AH6" s="19">
        <f t="shared" si="1"/>
        <v>969.5</v>
      </c>
      <c r="AI6" s="19">
        <f t="shared" si="1"/>
        <v>368</v>
      </c>
      <c r="AJ6" s="19">
        <f t="shared" si="1"/>
        <v>211.5</v>
      </c>
      <c r="AK6" s="19">
        <f t="shared" si="1"/>
        <v>189.1</v>
      </c>
      <c r="AL6" s="19">
        <f t="shared" si="1"/>
        <v>241.5</v>
      </c>
      <c r="AM6" s="19">
        <f t="shared" si="1"/>
        <v>434.9</v>
      </c>
      <c r="AN6" s="19">
        <f t="shared" si="1"/>
        <v>358.2</v>
      </c>
      <c r="AO6" s="19">
        <f t="shared" si="1"/>
        <v>4549.5</v>
      </c>
      <c r="AP6" s="19">
        <f t="shared" si="1"/>
        <v>80296.600000000006</v>
      </c>
      <c r="AQ6" s="19">
        <f t="shared" si="1"/>
        <v>256.10000000000002</v>
      </c>
      <c r="AR6" s="19">
        <f t="shared" si="1"/>
        <v>63242.6</v>
      </c>
      <c r="AS6" s="19">
        <f>SUM(AS3:AS5)</f>
        <v>6218.5</v>
      </c>
      <c r="AT6" s="19">
        <f t="shared" si="1"/>
        <v>2391.4</v>
      </c>
      <c r="AU6" s="19">
        <f t="shared" si="1"/>
        <v>305.10000000000002</v>
      </c>
      <c r="AV6" s="19">
        <f t="shared" si="1"/>
        <v>286</v>
      </c>
      <c r="AW6" s="19">
        <f t="shared" si="1"/>
        <v>182</v>
      </c>
      <c r="AX6" s="19">
        <f t="shared" si="1"/>
        <v>36.5</v>
      </c>
      <c r="AY6" s="19">
        <f t="shared" si="1"/>
        <v>431.5</v>
      </c>
      <c r="AZ6" s="19">
        <f t="shared" si="1"/>
        <v>10639.099999999999</v>
      </c>
      <c r="BA6" s="19">
        <f t="shared" si="1"/>
        <v>8601.5</v>
      </c>
      <c r="BB6" s="19">
        <f t="shared" si="1"/>
        <v>7554.7000000000007</v>
      </c>
      <c r="BC6" s="19">
        <f t="shared" si="1"/>
        <v>26183</v>
      </c>
      <c r="BD6" s="19">
        <f t="shared" si="1"/>
        <v>4825.3</v>
      </c>
      <c r="BE6" s="19">
        <f t="shared" si="1"/>
        <v>1428.5</v>
      </c>
      <c r="BF6" s="19">
        <f t="shared" si="1"/>
        <v>23530.899999999998</v>
      </c>
      <c r="BG6" s="19">
        <f t="shared" si="1"/>
        <v>868.5</v>
      </c>
      <c r="BH6" s="19">
        <f t="shared" si="1"/>
        <v>568.6</v>
      </c>
      <c r="BI6" s="19">
        <f t="shared" si="1"/>
        <v>222.5</v>
      </c>
      <c r="BJ6" s="19">
        <f t="shared" si="1"/>
        <v>5932.1</v>
      </c>
      <c r="BK6" s="19">
        <f t="shared" si="1"/>
        <v>18166.8</v>
      </c>
      <c r="BL6" s="19">
        <f t="shared" si="1"/>
        <v>190.5</v>
      </c>
      <c r="BM6" s="19">
        <f t="shared" si="1"/>
        <v>276.89999999999998</v>
      </c>
      <c r="BN6" s="19">
        <f t="shared" si="1"/>
        <v>3548.8</v>
      </c>
      <c r="BO6" s="19">
        <f t="shared" si="1"/>
        <v>1391</v>
      </c>
      <c r="BP6" s="19">
        <f t="shared" ref="BP6:EA6" si="2">SUM(BP3:BP5)</f>
        <v>192.7</v>
      </c>
      <c r="BQ6" s="19">
        <f t="shared" si="2"/>
        <v>5193</v>
      </c>
      <c r="BR6" s="19">
        <f t="shared" si="2"/>
        <v>4598</v>
      </c>
      <c r="BS6" s="19">
        <f t="shared" si="2"/>
        <v>922</v>
      </c>
      <c r="BT6" s="19">
        <f t="shared" si="2"/>
        <v>367</v>
      </c>
      <c r="BU6" s="19">
        <f t="shared" si="2"/>
        <v>430.59999999999997</v>
      </c>
      <c r="BV6" s="19">
        <f t="shared" si="2"/>
        <v>1174</v>
      </c>
      <c r="BW6" s="19">
        <f t="shared" si="2"/>
        <v>1756.3</v>
      </c>
      <c r="BX6" s="19">
        <f t="shared" si="2"/>
        <v>63.7</v>
      </c>
      <c r="BY6" s="19">
        <f t="shared" si="2"/>
        <v>449.5</v>
      </c>
      <c r="BZ6" s="19">
        <f t="shared" si="2"/>
        <v>179.5</v>
      </c>
      <c r="CA6" s="19">
        <f t="shared" si="2"/>
        <v>192.20000000000002</v>
      </c>
      <c r="CB6" s="19">
        <f t="shared" si="2"/>
        <v>79364.3</v>
      </c>
      <c r="CC6" s="19">
        <f t="shared" si="2"/>
        <v>153</v>
      </c>
      <c r="CD6" s="19">
        <f t="shared" si="2"/>
        <v>66</v>
      </c>
      <c r="CE6" s="19">
        <f t="shared" si="2"/>
        <v>157.69999999999999</v>
      </c>
      <c r="CF6" s="19">
        <f t="shared" si="2"/>
        <v>110</v>
      </c>
      <c r="CG6" s="19">
        <f t="shared" si="2"/>
        <v>144.1</v>
      </c>
      <c r="CH6" s="19">
        <f t="shared" si="2"/>
        <v>122.8</v>
      </c>
      <c r="CI6" s="19">
        <f t="shared" si="2"/>
        <v>710.6</v>
      </c>
      <c r="CJ6" s="19">
        <f t="shared" si="2"/>
        <v>951</v>
      </c>
      <c r="CK6" s="19">
        <f t="shared" si="2"/>
        <v>4242.2</v>
      </c>
      <c r="CL6" s="19">
        <f t="shared" si="2"/>
        <v>1264</v>
      </c>
      <c r="CM6" s="19">
        <f t="shared" si="2"/>
        <v>709</v>
      </c>
      <c r="CN6" s="19">
        <f t="shared" si="2"/>
        <v>27503.1</v>
      </c>
      <c r="CO6" s="19">
        <f t="shared" si="2"/>
        <v>15105.7</v>
      </c>
      <c r="CP6" s="19">
        <f t="shared" si="2"/>
        <v>1048.5</v>
      </c>
      <c r="CQ6" s="19">
        <f t="shared" si="2"/>
        <v>967</v>
      </c>
      <c r="CR6" s="19">
        <f t="shared" si="2"/>
        <v>179.4</v>
      </c>
      <c r="CS6" s="19">
        <f t="shared" si="2"/>
        <v>339.8</v>
      </c>
      <c r="CT6" s="19">
        <f t="shared" si="2"/>
        <v>88.200000000000017</v>
      </c>
      <c r="CU6" s="19">
        <f t="shared" si="2"/>
        <v>470</v>
      </c>
      <c r="CV6" s="19">
        <f t="shared" si="2"/>
        <v>48</v>
      </c>
      <c r="CW6" s="19">
        <f t="shared" si="2"/>
        <v>159.30000000000001</v>
      </c>
      <c r="CX6" s="19">
        <f t="shared" si="2"/>
        <v>452.5</v>
      </c>
      <c r="CY6" s="19">
        <f t="shared" si="2"/>
        <v>93.5</v>
      </c>
      <c r="CZ6" s="19">
        <f t="shared" si="2"/>
        <v>2056.4</v>
      </c>
      <c r="DA6" s="19">
        <f t="shared" si="2"/>
        <v>184.8</v>
      </c>
      <c r="DB6" s="19">
        <f t="shared" si="2"/>
        <v>308.3</v>
      </c>
      <c r="DC6" s="19">
        <f t="shared" si="2"/>
        <v>179</v>
      </c>
      <c r="DD6" s="19">
        <f t="shared" si="2"/>
        <v>124.5</v>
      </c>
      <c r="DE6" s="19">
        <f t="shared" si="2"/>
        <v>397.5</v>
      </c>
      <c r="DF6" s="19">
        <f t="shared" si="2"/>
        <v>20568.600000000002</v>
      </c>
      <c r="DG6" s="19">
        <f t="shared" si="2"/>
        <v>80</v>
      </c>
      <c r="DH6" s="19">
        <f t="shared" si="2"/>
        <v>2017.5</v>
      </c>
      <c r="DI6" s="19">
        <f t="shared" si="2"/>
        <v>2635.8</v>
      </c>
      <c r="DJ6" s="19">
        <f t="shared" si="2"/>
        <v>713</v>
      </c>
      <c r="DK6" s="19">
        <f t="shared" si="2"/>
        <v>376.20000000000005</v>
      </c>
      <c r="DL6" s="19">
        <f t="shared" si="2"/>
        <v>5713.6</v>
      </c>
      <c r="DM6" s="19">
        <f t="shared" si="2"/>
        <v>202</v>
      </c>
      <c r="DN6" s="19">
        <f t="shared" si="2"/>
        <v>1472.5</v>
      </c>
      <c r="DO6" s="19">
        <f t="shared" si="2"/>
        <v>2833.5</v>
      </c>
      <c r="DP6" s="19">
        <f t="shared" si="2"/>
        <v>193.6</v>
      </c>
      <c r="DQ6" s="19">
        <f t="shared" si="2"/>
        <v>484.5</v>
      </c>
      <c r="DR6" s="19">
        <f t="shared" si="2"/>
        <v>1277.1999999999998</v>
      </c>
      <c r="DS6" s="19">
        <f t="shared" si="2"/>
        <v>774.8</v>
      </c>
      <c r="DT6" s="19">
        <f t="shared" si="2"/>
        <v>131</v>
      </c>
      <c r="DU6" s="19">
        <f t="shared" si="2"/>
        <v>398.5</v>
      </c>
      <c r="DV6" s="19">
        <f t="shared" si="2"/>
        <v>201.10000000000005</v>
      </c>
      <c r="DW6" s="19">
        <f t="shared" si="2"/>
        <v>327</v>
      </c>
      <c r="DX6" s="19">
        <f t="shared" si="2"/>
        <v>177.5</v>
      </c>
      <c r="DY6" s="19">
        <f t="shared" si="2"/>
        <v>312</v>
      </c>
      <c r="DZ6" s="19">
        <f t="shared" si="2"/>
        <v>931.2</v>
      </c>
      <c r="EA6" s="19">
        <f t="shared" si="2"/>
        <v>512.20000000000005</v>
      </c>
      <c r="EB6" s="19">
        <f t="shared" ref="EB6:FX6" si="3">SUM(EB3:EB5)</f>
        <v>555.5</v>
      </c>
      <c r="EC6" s="19">
        <f t="shared" si="3"/>
        <v>278.7</v>
      </c>
      <c r="ED6" s="19">
        <f t="shared" si="3"/>
        <v>1619</v>
      </c>
      <c r="EE6" s="19">
        <f t="shared" si="3"/>
        <v>205.5</v>
      </c>
      <c r="EF6" s="19">
        <f t="shared" si="3"/>
        <v>1488</v>
      </c>
      <c r="EG6" s="19">
        <f t="shared" si="3"/>
        <v>264.3</v>
      </c>
      <c r="EH6" s="19">
        <f t="shared" si="3"/>
        <v>209.4</v>
      </c>
      <c r="EI6" s="19">
        <f t="shared" si="3"/>
        <v>15932.2</v>
      </c>
      <c r="EJ6" s="19">
        <f t="shared" si="3"/>
        <v>8783.2000000000007</v>
      </c>
      <c r="EK6" s="19">
        <f t="shared" si="3"/>
        <v>619.5</v>
      </c>
      <c r="EL6" s="19">
        <f t="shared" si="3"/>
        <v>486.3</v>
      </c>
      <c r="EM6" s="19">
        <f t="shared" si="3"/>
        <v>439.5</v>
      </c>
      <c r="EN6" s="19">
        <f t="shared" si="3"/>
        <v>1048.5</v>
      </c>
      <c r="EO6" s="19">
        <f t="shared" si="3"/>
        <v>439.1</v>
      </c>
      <c r="EP6" s="19">
        <f t="shared" si="3"/>
        <v>364.09999999999991</v>
      </c>
      <c r="EQ6" s="19">
        <f t="shared" si="3"/>
        <v>2352.7000000000003</v>
      </c>
      <c r="ER6" s="19">
        <f t="shared" si="3"/>
        <v>340.90000000000003</v>
      </c>
      <c r="ES6" s="19">
        <f t="shared" si="3"/>
        <v>112.2</v>
      </c>
      <c r="ET6" s="19">
        <f t="shared" si="3"/>
        <v>159</v>
      </c>
      <c r="EU6" s="19">
        <f t="shared" si="3"/>
        <v>604.29999999999995</v>
      </c>
      <c r="EV6" s="19">
        <f t="shared" si="3"/>
        <v>63</v>
      </c>
      <c r="EW6" s="19">
        <f t="shared" si="3"/>
        <v>823.80000000000007</v>
      </c>
      <c r="EX6" s="19">
        <f t="shared" si="3"/>
        <v>249.4</v>
      </c>
      <c r="EY6" s="19">
        <f t="shared" si="3"/>
        <v>904</v>
      </c>
      <c r="EZ6" s="19">
        <f t="shared" si="3"/>
        <v>108.6</v>
      </c>
      <c r="FA6" s="19">
        <f t="shared" si="3"/>
        <v>3016.5</v>
      </c>
      <c r="FB6" s="19">
        <f t="shared" si="3"/>
        <v>323.3</v>
      </c>
      <c r="FC6" s="19">
        <f t="shared" si="3"/>
        <v>2399</v>
      </c>
      <c r="FD6" s="19">
        <f t="shared" si="3"/>
        <v>327.7</v>
      </c>
      <c r="FE6" s="19">
        <f t="shared" si="3"/>
        <v>105.69999999999999</v>
      </c>
      <c r="FF6" s="19">
        <f t="shared" si="3"/>
        <v>178.8</v>
      </c>
      <c r="FG6" s="19">
        <f t="shared" si="3"/>
        <v>110.39999999999999</v>
      </c>
      <c r="FH6" s="19">
        <f t="shared" si="3"/>
        <v>79.3</v>
      </c>
      <c r="FI6" s="19">
        <f t="shared" si="3"/>
        <v>1704.5</v>
      </c>
      <c r="FJ6" s="19">
        <f t="shared" si="3"/>
        <v>1808.6</v>
      </c>
      <c r="FK6" s="19">
        <f t="shared" si="3"/>
        <v>2145.6</v>
      </c>
      <c r="FL6" s="19">
        <f t="shared" si="3"/>
        <v>4627.7999999999993</v>
      </c>
      <c r="FM6" s="19">
        <f t="shared" si="3"/>
        <v>3382.7</v>
      </c>
      <c r="FN6" s="19">
        <f t="shared" si="3"/>
        <v>19984.599999999999</v>
      </c>
      <c r="FO6" s="19">
        <f t="shared" si="3"/>
        <v>1100.5</v>
      </c>
      <c r="FP6" s="19">
        <f t="shared" si="3"/>
        <v>2131.5</v>
      </c>
      <c r="FQ6" s="19">
        <f t="shared" si="3"/>
        <v>738.5</v>
      </c>
      <c r="FR6" s="19">
        <f t="shared" si="3"/>
        <v>147.30000000000001</v>
      </c>
      <c r="FS6" s="19">
        <f t="shared" si="3"/>
        <v>181.4</v>
      </c>
      <c r="FT6" s="19">
        <f t="shared" si="3"/>
        <v>80.699999999999974</v>
      </c>
      <c r="FU6" s="19">
        <f t="shared" si="3"/>
        <v>739.5</v>
      </c>
      <c r="FV6" s="19">
        <f t="shared" si="3"/>
        <v>655</v>
      </c>
      <c r="FW6" s="19">
        <f t="shared" si="3"/>
        <v>141.19999999999999</v>
      </c>
      <c r="FX6" s="19">
        <f t="shared" si="3"/>
        <v>61.1</v>
      </c>
      <c r="FY6" s="17"/>
      <c r="FZ6" s="17">
        <f t="shared" si="0"/>
        <v>811617.69999999972</v>
      </c>
      <c r="GA6" s="17"/>
      <c r="GB6" s="14"/>
      <c r="GC6" s="17"/>
      <c r="GD6" s="17"/>
      <c r="GE6" s="17"/>
      <c r="GF6" s="17"/>
      <c r="GG6" s="20"/>
      <c r="GH6" s="20"/>
      <c r="GI6" s="20"/>
      <c r="GJ6" s="20"/>
      <c r="GK6" s="20"/>
      <c r="GL6" s="20"/>
      <c r="GM6" s="20"/>
    </row>
    <row r="7" spans="1:256" s="15" customFormat="1" x14ac:dyDescent="0.2">
      <c r="A7" s="4" t="s">
        <v>223</v>
      </c>
      <c r="B7" s="2" t="s">
        <v>224</v>
      </c>
      <c r="C7" s="19">
        <v>2154.8200000000002</v>
      </c>
      <c r="D7" s="19">
        <v>2560.5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127</v>
      </c>
      <c r="S7" s="19">
        <v>3</v>
      </c>
      <c r="T7" s="19">
        <v>0</v>
      </c>
      <c r="U7" s="19">
        <v>0</v>
      </c>
      <c r="V7" s="19">
        <v>0</v>
      </c>
      <c r="W7" s="19">
        <v>71</v>
      </c>
      <c r="X7" s="19">
        <v>0</v>
      </c>
      <c r="Y7" s="19">
        <v>0</v>
      </c>
      <c r="Z7" s="19">
        <v>0</v>
      </c>
      <c r="AA7" s="19">
        <v>0</v>
      </c>
      <c r="AB7" s="19">
        <v>119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125.5</v>
      </c>
      <c r="AQ7" s="19">
        <v>0</v>
      </c>
      <c r="AR7" s="19">
        <v>3148.5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229</v>
      </c>
      <c r="BD7" s="19">
        <v>0</v>
      </c>
      <c r="BE7" s="19">
        <v>0</v>
      </c>
      <c r="BF7" s="19">
        <v>293.5</v>
      </c>
      <c r="BG7" s="19">
        <v>0</v>
      </c>
      <c r="BH7" s="19">
        <v>0</v>
      </c>
      <c r="BI7" s="19">
        <v>0</v>
      </c>
      <c r="BJ7" s="19">
        <v>0</v>
      </c>
      <c r="BK7" s="19">
        <v>4208.4750000000004</v>
      </c>
      <c r="BL7" s="19">
        <v>2.5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304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11.5</v>
      </c>
      <c r="CL7" s="19">
        <v>2</v>
      </c>
      <c r="CM7" s="19">
        <v>3</v>
      </c>
      <c r="CN7" s="19">
        <v>647.5</v>
      </c>
      <c r="CO7" s="19">
        <v>59.5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426</v>
      </c>
      <c r="CV7" s="19">
        <v>0</v>
      </c>
      <c r="CW7" s="19">
        <v>0</v>
      </c>
      <c r="CX7" s="19">
        <v>0</v>
      </c>
      <c r="CY7" s="19">
        <v>66.5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7.5</v>
      </c>
      <c r="DJ7" s="19">
        <v>12</v>
      </c>
      <c r="DK7" s="19">
        <v>2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75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0</v>
      </c>
      <c r="EV7" s="19">
        <v>0</v>
      </c>
      <c r="EW7" s="19">
        <v>0</v>
      </c>
      <c r="EX7" s="19">
        <v>0</v>
      </c>
      <c r="EY7" s="19">
        <v>669</v>
      </c>
      <c r="EZ7" s="19">
        <v>0</v>
      </c>
      <c r="FA7" s="19">
        <v>0</v>
      </c>
      <c r="FB7" s="19">
        <v>0</v>
      </c>
      <c r="FC7" s="19">
        <v>0</v>
      </c>
      <c r="FD7" s="19">
        <v>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96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3"/>
      <c r="FZ7" s="17">
        <f t="shared" si="0"/>
        <v>15424.295</v>
      </c>
      <c r="GA7" s="17"/>
      <c r="GB7" s="17"/>
      <c r="GC7" s="17"/>
      <c r="GD7" s="17"/>
      <c r="GE7" s="17"/>
      <c r="GF7" s="17"/>
      <c r="GG7" s="20"/>
      <c r="GH7" s="20"/>
      <c r="GI7" s="20"/>
      <c r="GJ7" s="20"/>
      <c r="GK7" s="20"/>
      <c r="GL7" s="20"/>
      <c r="GM7" s="20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x14ac:dyDescent="0.2">
      <c r="A8" s="4" t="s">
        <v>225</v>
      </c>
      <c r="B8" s="2" t="s">
        <v>226</v>
      </c>
      <c r="C8" s="19">
        <v>11</v>
      </c>
      <c r="D8" s="19">
        <v>0</v>
      </c>
      <c r="E8" s="19">
        <v>8</v>
      </c>
      <c r="F8" s="19">
        <v>0</v>
      </c>
      <c r="G8" s="19">
        <v>0</v>
      </c>
      <c r="H8" s="19">
        <v>11</v>
      </c>
      <c r="I8" s="19">
        <v>2</v>
      </c>
      <c r="J8" s="19">
        <v>0</v>
      </c>
      <c r="K8" s="19">
        <v>0</v>
      </c>
      <c r="L8" s="19">
        <v>0</v>
      </c>
      <c r="M8" s="19">
        <v>2</v>
      </c>
      <c r="N8" s="19">
        <v>17</v>
      </c>
      <c r="O8" s="19">
        <v>0</v>
      </c>
      <c r="P8" s="19">
        <v>0</v>
      </c>
      <c r="Q8" s="19">
        <v>165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4</v>
      </c>
      <c r="AC8" s="19">
        <v>11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19</v>
      </c>
      <c r="AP8" s="19">
        <v>145</v>
      </c>
      <c r="AQ8" s="19">
        <v>2</v>
      </c>
      <c r="AR8" s="19">
        <v>0</v>
      </c>
      <c r="AS8" s="19">
        <v>16</v>
      </c>
      <c r="AT8" s="19">
        <v>10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4</v>
      </c>
      <c r="BA8" s="19">
        <v>11</v>
      </c>
      <c r="BB8" s="19">
        <v>0</v>
      </c>
      <c r="BC8" s="19">
        <v>24</v>
      </c>
      <c r="BD8" s="19">
        <v>0</v>
      </c>
      <c r="BE8" s="19">
        <v>0</v>
      </c>
      <c r="BF8" s="19">
        <v>10</v>
      </c>
      <c r="BG8" s="19">
        <v>0</v>
      </c>
      <c r="BH8" s="19">
        <v>0</v>
      </c>
      <c r="BI8" s="19">
        <v>0</v>
      </c>
      <c r="BJ8" s="19">
        <v>0</v>
      </c>
      <c r="BK8" s="19">
        <v>28</v>
      </c>
      <c r="BL8" s="19">
        <v>12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2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50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2</v>
      </c>
      <c r="CK8" s="19">
        <v>0</v>
      </c>
      <c r="CL8" s="19">
        <v>0</v>
      </c>
      <c r="CM8" s="19">
        <v>0</v>
      </c>
      <c r="CN8" s="19">
        <v>33</v>
      </c>
      <c r="CO8" s="19">
        <v>27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4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21</v>
      </c>
      <c r="DG8" s="19">
        <v>0</v>
      </c>
      <c r="DH8" s="19">
        <v>0</v>
      </c>
      <c r="DI8" s="19">
        <v>2</v>
      </c>
      <c r="DJ8" s="19">
        <v>0</v>
      </c>
      <c r="DK8" s="19">
        <v>0</v>
      </c>
      <c r="DL8" s="19">
        <v>2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9</v>
      </c>
      <c r="EA8" s="19">
        <v>2</v>
      </c>
      <c r="EB8" s="19">
        <v>0</v>
      </c>
      <c r="EC8" s="19">
        <v>0</v>
      </c>
      <c r="ED8" s="19">
        <v>0</v>
      </c>
      <c r="EE8" s="19">
        <v>10</v>
      </c>
      <c r="EF8" s="19">
        <v>7</v>
      </c>
      <c r="EG8" s="19">
        <v>0</v>
      </c>
      <c r="EH8" s="19">
        <v>4</v>
      </c>
      <c r="EI8" s="19">
        <v>8</v>
      </c>
      <c r="EJ8" s="19">
        <v>0</v>
      </c>
      <c r="EK8" s="19">
        <v>0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0</v>
      </c>
      <c r="ET8" s="19">
        <v>0</v>
      </c>
      <c r="EU8" s="19">
        <v>0</v>
      </c>
      <c r="EV8" s="19">
        <v>0</v>
      </c>
      <c r="EW8" s="19">
        <v>0</v>
      </c>
      <c r="EX8" s="19">
        <v>2</v>
      </c>
      <c r="EY8" s="19">
        <v>0</v>
      </c>
      <c r="EZ8" s="19">
        <v>0</v>
      </c>
      <c r="FA8" s="19">
        <v>0</v>
      </c>
      <c r="FB8" s="19">
        <v>0</v>
      </c>
      <c r="FC8" s="19">
        <v>0</v>
      </c>
      <c r="FD8" s="19">
        <v>0</v>
      </c>
      <c r="FE8" s="19">
        <v>0</v>
      </c>
      <c r="FF8" s="19">
        <v>0</v>
      </c>
      <c r="FG8" s="19">
        <v>0</v>
      </c>
      <c r="FH8" s="19">
        <v>0</v>
      </c>
      <c r="FI8" s="19">
        <v>2</v>
      </c>
      <c r="FJ8" s="19">
        <v>0</v>
      </c>
      <c r="FK8" s="19">
        <v>0</v>
      </c>
      <c r="FL8" s="19">
        <v>0</v>
      </c>
      <c r="FM8" s="19">
        <v>0</v>
      </c>
      <c r="FN8" s="19">
        <v>9</v>
      </c>
      <c r="FO8" s="19">
        <v>0</v>
      </c>
      <c r="FP8" s="19">
        <v>0</v>
      </c>
      <c r="FQ8" s="19">
        <v>0</v>
      </c>
      <c r="FR8" s="19">
        <v>0</v>
      </c>
      <c r="FS8" s="19">
        <v>0</v>
      </c>
      <c r="FT8" s="19">
        <v>0</v>
      </c>
      <c r="FU8" s="19">
        <v>0</v>
      </c>
      <c r="FV8" s="19">
        <v>0</v>
      </c>
      <c r="FW8" s="19">
        <v>0</v>
      </c>
      <c r="FX8" s="19">
        <v>0</v>
      </c>
      <c r="FY8" s="19"/>
      <c r="FZ8" s="17">
        <f t="shared" si="0"/>
        <v>708</v>
      </c>
      <c r="GA8" s="17"/>
      <c r="GB8" s="17"/>
      <c r="GC8" s="17"/>
      <c r="GD8" s="17"/>
      <c r="GE8" s="17"/>
      <c r="GF8" s="17"/>
      <c r="GG8" s="20"/>
      <c r="GH8" s="20"/>
      <c r="GI8" s="20"/>
      <c r="GJ8" s="20"/>
      <c r="GK8" s="20"/>
      <c r="GL8" s="20"/>
      <c r="GM8" s="20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x14ac:dyDescent="0.2">
      <c r="A9" s="3" t="s">
        <v>227</v>
      </c>
      <c r="B9" s="2" t="s">
        <v>228</v>
      </c>
      <c r="C9" s="14">
        <f>C6-C7-C8</f>
        <v>5884.7800000000007</v>
      </c>
      <c r="D9" s="14">
        <f t="shared" ref="D9:BO9" si="4">D6-D7-D8</f>
        <v>38144.9</v>
      </c>
      <c r="E9" s="14">
        <f t="shared" si="4"/>
        <v>6698</v>
      </c>
      <c r="F9" s="14">
        <f t="shared" si="4"/>
        <v>16159.800000000001</v>
      </c>
      <c r="G9" s="14">
        <f t="shared" si="4"/>
        <v>928</v>
      </c>
      <c r="H9" s="14">
        <f t="shared" si="4"/>
        <v>995.50000000000011</v>
      </c>
      <c r="I9" s="14">
        <f t="shared" si="4"/>
        <v>9131</v>
      </c>
      <c r="J9" s="14">
        <f t="shared" si="4"/>
        <v>1976.4</v>
      </c>
      <c r="K9" s="14">
        <f t="shared" si="4"/>
        <v>306.40000000000003</v>
      </c>
      <c r="L9" s="14">
        <f t="shared" si="4"/>
        <v>2568.3000000000002</v>
      </c>
      <c r="M9" s="14">
        <f t="shared" si="4"/>
        <v>1366</v>
      </c>
      <c r="N9" s="14">
        <f t="shared" si="4"/>
        <v>51232.4</v>
      </c>
      <c r="O9" s="14">
        <f t="shared" si="4"/>
        <v>14649</v>
      </c>
      <c r="P9" s="14">
        <f t="shared" si="4"/>
        <v>158.69999999999999</v>
      </c>
      <c r="Q9" s="14">
        <f t="shared" si="4"/>
        <v>37721.199999999997</v>
      </c>
      <c r="R9" s="14">
        <f t="shared" si="4"/>
        <v>428.4</v>
      </c>
      <c r="S9" s="14">
        <f t="shared" si="4"/>
        <v>1257.4000000000001</v>
      </c>
      <c r="T9" s="14">
        <f t="shared" si="4"/>
        <v>125</v>
      </c>
      <c r="U9" s="14">
        <f t="shared" si="4"/>
        <v>46.6</v>
      </c>
      <c r="V9" s="14">
        <f t="shared" si="4"/>
        <v>253.7</v>
      </c>
      <c r="W9" s="14">
        <f t="shared" si="4"/>
        <v>50</v>
      </c>
      <c r="X9" s="14">
        <f t="shared" si="4"/>
        <v>48.5</v>
      </c>
      <c r="Y9" s="14">
        <f t="shared" si="4"/>
        <v>434.5</v>
      </c>
      <c r="Z9" s="14">
        <f t="shared" si="4"/>
        <v>241.5</v>
      </c>
      <c r="AA9" s="14">
        <f t="shared" si="4"/>
        <v>28416.799999999999</v>
      </c>
      <c r="AB9" s="14">
        <f t="shared" si="4"/>
        <v>29036.1</v>
      </c>
      <c r="AC9" s="14">
        <f t="shared" si="4"/>
        <v>876</v>
      </c>
      <c r="AD9" s="14">
        <f t="shared" si="4"/>
        <v>1073</v>
      </c>
      <c r="AE9" s="14">
        <f t="shared" si="4"/>
        <v>106.7</v>
      </c>
      <c r="AF9" s="14">
        <f t="shared" si="4"/>
        <v>153.4</v>
      </c>
      <c r="AG9" s="14">
        <f t="shared" si="4"/>
        <v>812.3</v>
      </c>
      <c r="AH9" s="14">
        <f t="shared" si="4"/>
        <v>969.5</v>
      </c>
      <c r="AI9" s="14">
        <f t="shared" si="4"/>
        <v>368</v>
      </c>
      <c r="AJ9" s="14">
        <f t="shared" si="4"/>
        <v>211.5</v>
      </c>
      <c r="AK9" s="14">
        <f t="shared" si="4"/>
        <v>189.1</v>
      </c>
      <c r="AL9" s="14">
        <f t="shared" si="4"/>
        <v>241.5</v>
      </c>
      <c r="AM9" s="14">
        <f t="shared" si="4"/>
        <v>434.9</v>
      </c>
      <c r="AN9" s="14">
        <f t="shared" si="4"/>
        <v>358.2</v>
      </c>
      <c r="AO9" s="14">
        <f t="shared" si="4"/>
        <v>4530.5</v>
      </c>
      <c r="AP9" s="14">
        <f t="shared" si="4"/>
        <v>80026.100000000006</v>
      </c>
      <c r="AQ9" s="14">
        <f t="shared" si="4"/>
        <v>254.10000000000002</v>
      </c>
      <c r="AR9" s="14">
        <f t="shared" si="4"/>
        <v>60094.1</v>
      </c>
      <c r="AS9" s="14">
        <f t="shared" si="4"/>
        <v>6202.5</v>
      </c>
      <c r="AT9" s="14">
        <f t="shared" si="4"/>
        <v>2381.4</v>
      </c>
      <c r="AU9" s="14">
        <f t="shared" si="4"/>
        <v>305.10000000000002</v>
      </c>
      <c r="AV9" s="14">
        <f t="shared" si="4"/>
        <v>286</v>
      </c>
      <c r="AW9" s="14">
        <f t="shared" si="4"/>
        <v>182</v>
      </c>
      <c r="AX9" s="14">
        <f t="shared" si="4"/>
        <v>36.5</v>
      </c>
      <c r="AY9" s="14">
        <f t="shared" si="4"/>
        <v>431.5</v>
      </c>
      <c r="AZ9" s="14">
        <f t="shared" si="4"/>
        <v>10635.099999999999</v>
      </c>
      <c r="BA9" s="14">
        <f t="shared" si="4"/>
        <v>8590.5</v>
      </c>
      <c r="BB9" s="14">
        <f t="shared" si="4"/>
        <v>7554.7000000000007</v>
      </c>
      <c r="BC9" s="14">
        <f t="shared" si="4"/>
        <v>25930</v>
      </c>
      <c r="BD9" s="14">
        <f t="shared" si="4"/>
        <v>4825.3</v>
      </c>
      <c r="BE9" s="14">
        <f t="shared" si="4"/>
        <v>1428.5</v>
      </c>
      <c r="BF9" s="14">
        <f t="shared" si="4"/>
        <v>23227.399999999998</v>
      </c>
      <c r="BG9" s="14">
        <f t="shared" si="4"/>
        <v>868.5</v>
      </c>
      <c r="BH9" s="14">
        <f t="shared" si="4"/>
        <v>568.6</v>
      </c>
      <c r="BI9" s="14">
        <f t="shared" si="4"/>
        <v>222.5</v>
      </c>
      <c r="BJ9" s="14">
        <f t="shared" si="4"/>
        <v>5932.1</v>
      </c>
      <c r="BK9" s="14">
        <f t="shared" si="4"/>
        <v>13930.324999999999</v>
      </c>
      <c r="BL9" s="14">
        <f t="shared" si="4"/>
        <v>176</v>
      </c>
      <c r="BM9" s="14">
        <f t="shared" si="4"/>
        <v>276.89999999999998</v>
      </c>
      <c r="BN9" s="14">
        <f t="shared" si="4"/>
        <v>3548.8</v>
      </c>
      <c r="BO9" s="14">
        <f t="shared" si="4"/>
        <v>1391</v>
      </c>
      <c r="BP9" s="14">
        <f t="shared" ref="BP9:EA9" si="5">BP6-BP7-BP8</f>
        <v>192.7</v>
      </c>
      <c r="BQ9" s="14">
        <f t="shared" si="5"/>
        <v>5193</v>
      </c>
      <c r="BR9" s="14">
        <f t="shared" si="5"/>
        <v>4598</v>
      </c>
      <c r="BS9" s="14">
        <f t="shared" si="5"/>
        <v>922</v>
      </c>
      <c r="BT9" s="14">
        <f t="shared" si="5"/>
        <v>365</v>
      </c>
      <c r="BU9" s="14">
        <f t="shared" si="5"/>
        <v>430.59999999999997</v>
      </c>
      <c r="BV9" s="14">
        <f t="shared" si="5"/>
        <v>1174</v>
      </c>
      <c r="BW9" s="14">
        <f t="shared" si="5"/>
        <v>1756.3</v>
      </c>
      <c r="BX9" s="14">
        <f t="shared" si="5"/>
        <v>63.7</v>
      </c>
      <c r="BY9" s="14">
        <f t="shared" si="5"/>
        <v>449.5</v>
      </c>
      <c r="BZ9" s="14">
        <f t="shared" si="5"/>
        <v>179.5</v>
      </c>
      <c r="CA9" s="14">
        <f t="shared" si="5"/>
        <v>192.20000000000002</v>
      </c>
      <c r="CB9" s="14">
        <f t="shared" si="5"/>
        <v>79010.3</v>
      </c>
      <c r="CC9" s="14">
        <f t="shared" si="5"/>
        <v>153</v>
      </c>
      <c r="CD9" s="14">
        <f t="shared" si="5"/>
        <v>66</v>
      </c>
      <c r="CE9" s="14">
        <f t="shared" si="5"/>
        <v>157.69999999999999</v>
      </c>
      <c r="CF9" s="14">
        <f t="shared" si="5"/>
        <v>110</v>
      </c>
      <c r="CG9" s="14">
        <f t="shared" si="5"/>
        <v>144.1</v>
      </c>
      <c r="CH9" s="14">
        <f t="shared" si="5"/>
        <v>122.8</v>
      </c>
      <c r="CI9" s="14">
        <f t="shared" si="5"/>
        <v>710.6</v>
      </c>
      <c r="CJ9" s="14">
        <f t="shared" si="5"/>
        <v>949</v>
      </c>
      <c r="CK9" s="14">
        <f t="shared" si="5"/>
        <v>4230.7</v>
      </c>
      <c r="CL9" s="14">
        <f t="shared" si="5"/>
        <v>1262</v>
      </c>
      <c r="CM9" s="14">
        <f t="shared" si="5"/>
        <v>706</v>
      </c>
      <c r="CN9" s="14">
        <f t="shared" si="5"/>
        <v>26822.6</v>
      </c>
      <c r="CO9" s="14">
        <f t="shared" si="5"/>
        <v>15019.2</v>
      </c>
      <c r="CP9" s="14">
        <f t="shared" si="5"/>
        <v>1048.5</v>
      </c>
      <c r="CQ9" s="14">
        <f t="shared" si="5"/>
        <v>967</v>
      </c>
      <c r="CR9" s="14">
        <f t="shared" si="5"/>
        <v>179.4</v>
      </c>
      <c r="CS9" s="14">
        <f t="shared" si="5"/>
        <v>339.8</v>
      </c>
      <c r="CT9" s="14">
        <f t="shared" si="5"/>
        <v>88.200000000000017</v>
      </c>
      <c r="CU9" s="14">
        <f t="shared" si="5"/>
        <v>40</v>
      </c>
      <c r="CV9" s="14">
        <f t="shared" si="5"/>
        <v>48</v>
      </c>
      <c r="CW9" s="14">
        <f t="shared" si="5"/>
        <v>159.30000000000001</v>
      </c>
      <c r="CX9" s="14">
        <f t="shared" si="5"/>
        <v>452.5</v>
      </c>
      <c r="CY9" s="14">
        <f t="shared" si="5"/>
        <v>27</v>
      </c>
      <c r="CZ9" s="14">
        <f t="shared" si="5"/>
        <v>2056.4</v>
      </c>
      <c r="DA9" s="14">
        <f t="shared" si="5"/>
        <v>184.8</v>
      </c>
      <c r="DB9" s="14">
        <f t="shared" si="5"/>
        <v>308.3</v>
      </c>
      <c r="DC9" s="14">
        <f t="shared" si="5"/>
        <v>179</v>
      </c>
      <c r="DD9" s="14">
        <f t="shared" si="5"/>
        <v>124.5</v>
      </c>
      <c r="DE9" s="14">
        <f t="shared" si="5"/>
        <v>397.5</v>
      </c>
      <c r="DF9" s="14">
        <f t="shared" si="5"/>
        <v>20547.600000000002</v>
      </c>
      <c r="DG9" s="14">
        <f t="shared" si="5"/>
        <v>80</v>
      </c>
      <c r="DH9" s="14">
        <f t="shared" si="5"/>
        <v>2017.5</v>
      </c>
      <c r="DI9" s="14">
        <f t="shared" si="5"/>
        <v>2626.3</v>
      </c>
      <c r="DJ9" s="14">
        <f t="shared" si="5"/>
        <v>701</v>
      </c>
      <c r="DK9" s="14">
        <f t="shared" si="5"/>
        <v>374.20000000000005</v>
      </c>
      <c r="DL9" s="14">
        <f t="shared" si="5"/>
        <v>5711.6</v>
      </c>
      <c r="DM9" s="14">
        <f t="shared" si="5"/>
        <v>202</v>
      </c>
      <c r="DN9" s="14">
        <f t="shared" si="5"/>
        <v>1472.5</v>
      </c>
      <c r="DO9" s="14">
        <f t="shared" si="5"/>
        <v>2833.5</v>
      </c>
      <c r="DP9" s="14">
        <f t="shared" si="5"/>
        <v>193.6</v>
      </c>
      <c r="DQ9" s="14">
        <f t="shared" si="5"/>
        <v>484.5</v>
      </c>
      <c r="DR9" s="14">
        <f t="shared" si="5"/>
        <v>1277.1999999999998</v>
      </c>
      <c r="DS9" s="14">
        <f t="shared" si="5"/>
        <v>774.8</v>
      </c>
      <c r="DT9" s="14">
        <f t="shared" si="5"/>
        <v>131</v>
      </c>
      <c r="DU9" s="14">
        <f t="shared" si="5"/>
        <v>398.5</v>
      </c>
      <c r="DV9" s="14">
        <f t="shared" si="5"/>
        <v>201.10000000000005</v>
      </c>
      <c r="DW9" s="14">
        <f t="shared" si="5"/>
        <v>327</v>
      </c>
      <c r="DX9" s="14">
        <f t="shared" si="5"/>
        <v>177.5</v>
      </c>
      <c r="DY9" s="14">
        <f t="shared" si="5"/>
        <v>312</v>
      </c>
      <c r="DZ9" s="14">
        <f t="shared" si="5"/>
        <v>922.2</v>
      </c>
      <c r="EA9" s="14">
        <f t="shared" si="5"/>
        <v>510.20000000000005</v>
      </c>
      <c r="EB9" s="14">
        <f t="shared" ref="EB9:FX9" si="6">EB6-EB7-EB8</f>
        <v>555.5</v>
      </c>
      <c r="EC9" s="14">
        <f t="shared" si="6"/>
        <v>278.7</v>
      </c>
      <c r="ED9" s="14">
        <f t="shared" si="6"/>
        <v>1619</v>
      </c>
      <c r="EE9" s="14">
        <f t="shared" si="6"/>
        <v>195.5</v>
      </c>
      <c r="EF9" s="14">
        <f t="shared" si="6"/>
        <v>1481</v>
      </c>
      <c r="EG9" s="14">
        <f t="shared" si="6"/>
        <v>264.3</v>
      </c>
      <c r="EH9" s="14">
        <f t="shared" si="6"/>
        <v>205.4</v>
      </c>
      <c r="EI9" s="14">
        <f t="shared" si="6"/>
        <v>15924.2</v>
      </c>
      <c r="EJ9" s="14">
        <f t="shared" si="6"/>
        <v>8783.2000000000007</v>
      </c>
      <c r="EK9" s="14">
        <f t="shared" si="6"/>
        <v>619.5</v>
      </c>
      <c r="EL9" s="14">
        <f t="shared" si="6"/>
        <v>486.3</v>
      </c>
      <c r="EM9" s="14">
        <f t="shared" si="6"/>
        <v>439.5</v>
      </c>
      <c r="EN9" s="14">
        <f t="shared" si="6"/>
        <v>973.5</v>
      </c>
      <c r="EO9" s="14">
        <f t="shared" si="6"/>
        <v>439.1</v>
      </c>
      <c r="EP9" s="14">
        <f t="shared" si="6"/>
        <v>364.09999999999991</v>
      </c>
      <c r="EQ9" s="14">
        <f t="shared" si="6"/>
        <v>2352.7000000000003</v>
      </c>
      <c r="ER9" s="14">
        <f t="shared" si="6"/>
        <v>340.90000000000003</v>
      </c>
      <c r="ES9" s="14">
        <f t="shared" si="6"/>
        <v>112.2</v>
      </c>
      <c r="ET9" s="14">
        <f t="shared" si="6"/>
        <v>159</v>
      </c>
      <c r="EU9" s="14">
        <f t="shared" si="6"/>
        <v>604.29999999999995</v>
      </c>
      <c r="EV9" s="14">
        <f t="shared" si="6"/>
        <v>63</v>
      </c>
      <c r="EW9" s="14">
        <f t="shared" si="6"/>
        <v>823.80000000000007</v>
      </c>
      <c r="EX9" s="14">
        <f t="shared" si="6"/>
        <v>247.4</v>
      </c>
      <c r="EY9" s="14">
        <f t="shared" si="6"/>
        <v>235</v>
      </c>
      <c r="EZ9" s="14">
        <f t="shared" si="6"/>
        <v>108.6</v>
      </c>
      <c r="FA9" s="14">
        <f t="shared" si="6"/>
        <v>3016.5</v>
      </c>
      <c r="FB9" s="14">
        <f t="shared" si="6"/>
        <v>323.3</v>
      </c>
      <c r="FC9" s="14">
        <f t="shared" si="6"/>
        <v>2399</v>
      </c>
      <c r="FD9" s="14">
        <f t="shared" si="6"/>
        <v>327.7</v>
      </c>
      <c r="FE9" s="14">
        <f t="shared" si="6"/>
        <v>105.69999999999999</v>
      </c>
      <c r="FF9" s="14">
        <f t="shared" si="6"/>
        <v>178.8</v>
      </c>
      <c r="FG9" s="14">
        <f t="shared" si="6"/>
        <v>110.39999999999999</v>
      </c>
      <c r="FH9" s="14">
        <f t="shared" si="6"/>
        <v>79.3</v>
      </c>
      <c r="FI9" s="14">
        <f t="shared" si="6"/>
        <v>1702.5</v>
      </c>
      <c r="FJ9" s="14">
        <f t="shared" si="6"/>
        <v>1808.6</v>
      </c>
      <c r="FK9" s="14">
        <f t="shared" si="6"/>
        <v>2145.6</v>
      </c>
      <c r="FL9" s="14">
        <f t="shared" si="6"/>
        <v>4627.7999999999993</v>
      </c>
      <c r="FM9" s="14">
        <f t="shared" si="6"/>
        <v>3382.7</v>
      </c>
      <c r="FN9" s="14">
        <f t="shared" si="6"/>
        <v>19879.599999999999</v>
      </c>
      <c r="FO9" s="14">
        <f t="shared" si="6"/>
        <v>1100.5</v>
      </c>
      <c r="FP9" s="14">
        <f t="shared" si="6"/>
        <v>2131.5</v>
      </c>
      <c r="FQ9" s="14">
        <f t="shared" si="6"/>
        <v>738.5</v>
      </c>
      <c r="FR9" s="14">
        <f t="shared" si="6"/>
        <v>147.30000000000001</v>
      </c>
      <c r="FS9" s="14">
        <f t="shared" si="6"/>
        <v>181.4</v>
      </c>
      <c r="FT9" s="17">
        <f t="shared" si="6"/>
        <v>80.699999999999974</v>
      </c>
      <c r="FU9" s="14">
        <f t="shared" si="6"/>
        <v>739.5</v>
      </c>
      <c r="FV9" s="14">
        <f t="shared" si="6"/>
        <v>655</v>
      </c>
      <c r="FW9" s="14">
        <f t="shared" si="6"/>
        <v>141.19999999999999</v>
      </c>
      <c r="FX9" s="14">
        <f t="shared" si="6"/>
        <v>61.1</v>
      </c>
      <c r="FY9" s="14"/>
      <c r="FZ9" s="14">
        <f t="shared" si="0"/>
        <v>795485.40499999968</v>
      </c>
      <c r="GA9" s="14"/>
      <c r="GB9" s="14"/>
      <c r="GC9" s="14"/>
      <c r="GD9" s="14"/>
      <c r="GE9" s="17"/>
      <c r="GF9" s="17"/>
      <c r="GG9" s="20"/>
      <c r="GH9" s="20"/>
      <c r="GI9" s="20"/>
      <c r="GJ9" s="20"/>
      <c r="GK9" s="20"/>
      <c r="GL9" s="20"/>
      <c r="GM9" s="20"/>
      <c r="GN9" s="22"/>
      <c r="GO9" s="22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x14ac:dyDescent="0.2">
      <c r="A10" s="3" t="s">
        <v>229</v>
      </c>
      <c r="B10" s="17" t="s">
        <v>230</v>
      </c>
      <c r="C10" s="23">
        <v>2898</v>
      </c>
      <c r="D10" s="23">
        <v>9692</v>
      </c>
      <c r="E10" s="23">
        <v>3881</v>
      </c>
      <c r="F10" s="23">
        <v>3701</v>
      </c>
      <c r="G10" s="23">
        <v>183</v>
      </c>
      <c r="H10" s="23">
        <v>115</v>
      </c>
      <c r="I10" s="23">
        <v>4610</v>
      </c>
      <c r="J10" s="23">
        <v>856</v>
      </c>
      <c r="K10" s="23">
        <v>95</v>
      </c>
      <c r="L10" s="23">
        <v>820</v>
      </c>
      <c r="M10" s="23">
        <v>677</v>
      </c>
      <c r="N10" s="23">
        <v>7057</v>
      </c>
      <c r="O10" s="23">
        <v>1617</v>
      </c>
      <c r="P10" s="23">
        <v>59</v>
      </c>
      <c r="Q10" s="23">
        <v>15637</v>
      </c>
      <c r="R10" s="23">
        <v>127</v>
      </c>
      <c r="S10" s="23">
        <v>362</v>
      </c>
      <c r="T10" s="23">
        <v>20</v>
      </c>
      <c r="U10" s="23">
        <v>14</v>
      </c>
      <c r="V10" s="23">
        <v>70</v>
      </c>
      <c r="W10" s="24">
        <v>50</v>
      </c>
      <c r="X10" s="23">
        <v>12</v>
      </c>
      <c r="Y10" s="23">
        <v>209</v>
      </c>
      <c r="Z10" s="23">
        <v>78</v>
      </c>
      <c r="AA10" s="23">
        <v>6121</v>
      </c>
      <c r="AB10" s="23">
        <v>3115</v>
      </c>
      <c r="AC10" s="25">
        <v>178</v>
      </c>
      <c r="AD10" s="25">
        <v>215</v>
      </c>
      <c r="AE10" s="25">
        <v>20</v>
      </c>
      <c r="AF10" s="25">
        <v>41</v>
      </c>
      <c r="AG10" s="25">
        <v>142</v>
      </c>
      <c r="AH10" s="23">
        <v>308</v>
      </c>
      <c r="AI10" s="23">
        <v>93</v>
      </c>
      <c r="AJ10" s="23">
        <v>73</v>
      </c>
      <c r="AK10" s="23">
        <v>50</v>
      </c>
      <c r="AL10" s="23">
        <v>100</v>
      </c>
      <c r="AM10" s="23">
        <v>167</v>
      </c>
      <c r="AN10" s="23">
        <v>84</v>
      </c>
      <c r="AO10" s="23">
        <v>1211</v>
      </c>
      <c r="AP10" s="23">
        <v>35180</v>
      </c>
      <c r="AQ10" s="23">
        <v>57</v>
      </c>
      <c r="AR10" s="23">
        <v>4134</v>
      </c>
      <c r="AS10" s="23">
        <v>1258</v>
      </c>
      <c r="AT10" s="23">
        <v>218</v>
      </c>
      <c r="AU10" s="23">
        <v>57</v>
      </c>
      <c r="AV10" s="23">
        <v>65</v>
      </c>
      <c r="AW10" s="23">
        <v>17</v>
      </c>
      <c r="AX10" s="23">
        <v>6</v>
      </c>
      <c r="AY10" s="23">
        <v>135</v>
      </c>
      <c r="AZ10" s="23">
        <v>4982</v>
      </c>
      <c r="BA10" s="23">
        <v>1726</v>
      </c>
      <c r="BB10" s="23">
        <v>1707</v>
      </c>
      <c r="BC10" s="23">
        <v>9212</v>
      </c>
      <c r="BD10" s="23">
        <v>385</v>
      </c>
      <c r="BE10" s="23">
        <v>227</v>
      </c>
      <c r="BF10" s="23">
        <v>1485</v>
      </c>
      <c r="BG10" s="23">
        <v>326</v>
      </c>
      <c r="BH10" s="23">
        <v>80</v>
      </c>
      <c r="BI10" s="23">
        <v>85</v>
      </c>
      <c r="BJ10" s="23">
        <v>254</v>
      </c>
      <c r="BK10" s="23">
        <v>1847</v>
      </c>
      <c r="BL10" s="23">
        <v>33</v>
      </c>
      <c r="BM10" s="23">
        <v>98</v>
      </c>
      <c r="BN10" s="23">
        <v>1073</v>
      </c>
      <c r="BO10" s="23">
        <v>407</v>
      </c>
      <c r="BP10" s="23">
        <v>60</v>
      </c>
      <c r="BQ10" s="23">
        <v>1237</v>
      </c>
      <c r="BR10" s="23">
        <v>1284</v>
      </c>
      <c r="BS10" s="23">
        <v>247</v>
      </c>
      <c r="BT10" s="23">
        <v>64</v>
      </c>
      <c r="BU10" s="23">
        <v>75</v>
      </c>
      <c r="BV10" s="23">
        <v>215</v>
      </c>
      <c r="BW10" s="23">
        <v>265</v>
      </c>
      <c r="BX10" s="23">
        <v>7</v>
      </c>
      <c r="BY10" s="23">
        <v>221</v>
      </c>
      <c r="BZ10" s="23">
        <v>61</v>
      </c>
      <c r="CA10" s="23">
        <v>55</v>
      </c>
      <c r="CB10" s="23">
        <v>13988</v>
      </c>
      <c r="CC10" s="23">
        <v>32</v>
      </c>
      <c r="CD10" s="23">
        <v>12</v>
      </c>
      <c r="CE10" s="23">
        <v>38</v>
      </c>
      <c r="CF10" s="23">
        <v>17</v>
      </c>
      <c r="CG10" s="23">
        <v>30</v>
      </c>
      <c r="CH10" s="23">
        <v>44</v>
      </c>
      <c r="CI10" s="23">
        <v>172</v>
      </c>
      <c r="CJ10" s="23">
        <v>388</v>
      </c>
      <c r="CK10" s="23">
        <v>793</v>
      </c>
      <c r="CL10" s="23">
        <v>167</v>
      </c>
      <c r="CM10" s="23">
        <v>185</v>
      </c>
      <c r="CN10" s="23">
        <v>4395</v>
      </c>
      <c r="CO10" s="23">
        <v>2289</v>
      </c>
      <c r="CP10" s="25">
        <v>234</v>
      </c>
      <c r="CQ10" s="25">
        <v>419</v>
      </c>
      <c r="CR10" s="25">
        <v>44</v>
      </c>
      <c r="CS10" s="25">
        <v>57</v>
      </c>
      <c r="CT10" s="23">
        <v>15</v>
      </c>
      <c r="CU10" s="23">
        <v>38</v>
      </c>
      <c r="CV10" s="23">
        <v>10</v>
      </c>
      <c r="CW10" s="23">
        <v>38</v>
      </c>
      <c r="CX10" s="23">
        <v>109</v>
      </c>
      <c r="CY10" s="23">
        <v>16</v>
      </c>
      <c r="CZ10" s="23">
        <v>584</v>
      </c>
      <c r="DA10" s="23">
        <v>24</v>
      </c>
      <c r="DB10" s="23">
        <v>36</v>
      </c>
      <c r="DC10" s="23">
        <v>22</v>
      </c>
      <c r="DD10" s="23">
        <v>32</v>
      </c>
      <c r="DE10" s="23">
        <v>58</v>
      </c>
      <c r="DF10" s="23">
        <v>5149</v>
      </c>
      <c r="DG10" s="23">
        <v>23</v>
      </c>
      <c r="DH10" s="23">
        <v>497</v>
      </c>
      <c r="DI10" s="23">
        <v>904</v>
      </c>
      <c r="DJ10" s="23">
        <v>162</v>
      </c>
      <c r="DK10" s="23">
        <v>94</v>
      </c>
      <c r="DL10" s="23">
        <v>1742</v>
      </c>
      <c r="DM10" s="25">
        <v>68</v>
      </c>
      <c r="DN10" s="25">
        <v>385</v>
      </c>
      <c r="DO10" s="23">
        <v>1089</v>
      </c>
      <c r="DP10" s="23">
        <v>32</v>
      </c>
      <c r="DQ10" s="23">
        <v>120</v>
      </c>
      <c r="DR10" s="23">
        <v>583</v>
      </c>
      <c r="DS10" s="23">
        <v>378</v>
      </c>
      <c r="DT10" s="23">
        <v>43</v>
      </c>
      <c r="DU10" s="23">
        <v>86</v>
      </c>
      <c r="DV10" s="23">
        <v>52</v>
      </c>
      <c r="DW10" s="23">
        <v>81</v>
      </c>
      <c r="DX10" s="23">
        <v>22</v>
      </c>
      <c r="DY10" s="23">
        <v>45</v>
      </c>
      <c r="DZ10" s="23">
        <v>167</v>
      </c>
      <c r="EA10" s="23">
        <v>145</v>
      </c>
      <c r="EB10" s="25">
        <v>124</v>
      </c>
      <c r="EC10" s="25">
        <v>56</v>
      </c>
      <c r="ED10" s="25">
        <v>34</v>
      </c>
      <c r="EE10" s="23">
        <v>67</v>
      </c>
      <c r="EF10" s="23">
        <v>593</v>
      </c>
      <c r="EG10" s="23">
        <v>100</v>
      </c>
      <c r="EH10" s="23">
        <v>50</v>
      </c>
      <c r="EI10" s="23">
        <v>6769</v>
      </c>
      <c r="EJ10" s="23">
        <v>1886</v>
      </c>
      <c r="EK10" s="23">
        <v>108</v>
      </c>
      <c r="EL10" s="23">
        <v>84</v>
      </c>
      <c r="EM10" s="23">
        <v>154</v>
      </c>
      <c r="EN10" s="23">
        <v>396</v>
      </c>
      <c r="EO10" s="23">
        <v>82</v>
      </c>
      <c r="EP10" s="23">
        <v>70</v>
      </c>
      <c r="EQ10" s="23">
        <v>201</v>
      </c>
      <c r="ER10" s="23">
        <v>73</v>
      </c>
      <c r="ES10" s="23">
        <v>55</v>
      </c>
      <c r="ET10" s="23">
        <v>58</v>
      </c>
      <c r="EU10" s="23">
        <v>295</v>
      </c>
      <c r="EV10" s="23">
        <v>14</v>
      </c>
      <c r="EW10" s="23">
        <v>107</v>
      </c>
      <c r="EX10" s="23">
        <v>68</v>
      </c>
      <c r="EY10" s="23">
        <v>104</v>
      </c>
      <c r="EZ10" s="23">
        <v>24</v>
      </c>
      <c r="FA10" s="23">
        <v>585</v>
      </c>
      <c r="FB10" s="23">
        <v>95</v>
      </c>
      <c r="FC10" s="23">
        <v>434</v>
      </c>
      <c r="FD10" s="23">
        <v>62</v>
      </c>
      <c r="FE10" s="23">
        <v>27</v>
      </c>
      <c r="FF10" s="23">
        <v>37</v>
      </c>
      <c r="FG10" s="23">
        <v>22</v>
      </c>
      <c r="FH10" s="23">
        <v>15</v>
      </c>
      <c r="FI10" s="23">
        <v>502</v>
      </c>
      <c r="FJ10" s="23">
        <v>322</v>
      </c>
      <c r="FK10" s="23">
        <v>584</v>
      </c>
      <c r="FL10" s="23">
        <v>426</v>
      </c>
      <c r="FM10" s="23">
        <v>549</v>
      </c>
      <c r="FN10" s="23">
        <v>7817</v>
      </c>
      <c r="FO10" s="23">
        <v>248</v>
      </c>
      <c r="FP10" s="23">
        <v>857</v>
      </c>
      <c r="FQ10" s="23">
        <v>223</v>
      </c>
      <c r="FR10" s="23">
        <v>24</v>
      </c>
      <c r="FS10" s="23">
        <v>13</v>
      </c>
      <c r="FT10" s="24">
        <v>20</v>
      </c>
      <c r="FU10" s="23">
        <v>267</v>
      </c>
      <c r="FV10" s="23">
        <v>196</v>
      </c>
      <c r="FW10" s="23">
        <v>46</v>
      </c>
      <c r="FX10" s="23">
        <v>6</v>
      </c>
      <c r="FY10" s="23">
        <v>2374</v>
      </c>
      <c r="FZ10" s="14">
        <f t="shared" si="0"/>
        <v>194705</v>
      </c>
      <c r="GA10" s="14"/>
      <c r="GB10" s="14"/>
      <c r="GC10" s="14"/>
      <c r="GD10" s="14"/>
      <c r="GE10" s="17"/>
      <c r="GF10" s="17"/>
      <c r="GG10" s="20"/>
      <c r="GH10" s="17"/>
      <c r="GI10" s="17"/>
      <c r="GJ10" s="17"/>
      <c r="GK10" s="17"/>
      <c r="GL10" s="17"/>
      <c r="GM10" s="17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5" customFormat="1" x14ac:dyDescent="0.2">
      <c r="A11" s="26" t="s">
        <v>231</v>
      </c>
      <c r="B11" s="17" t="s">
        <v>232</v>
      </c>
      <c r="C11" s="27">
        <v>4638</v>
      </c>
      <c r="D11" s="27">
        <v>14902</v>
      </c>
      <c r="E11" s="27">
        <v>5930</v>
      </c>
      <c r="F11" s="27">
        <v>5569</v>
      </c>
      <c r="G11" s="27">
        <v>287</v>
      </c>
      <c r="H11" s="27">
        <v>199</v>
      </c>
      <c r="I11" s="27">
        <v>7198</v>
      </c>
      <c r="J11" s="27">
        <v>1273</v>
      </c>
      <c r="K11" s="27">
        <v>154</v>
      </c>
      <c r="L11" s="27">
        <v>1447</v>
      </c>
      <c r="M11" s="27">
        <v>1168</v>
      </c>
      <c r="N11" s="27">
        <v>10982</v>
      </c>
      <c r="O11" s="27">
        <v>2709</v>
      </c>
      <c r="P11" s="27">
        <v>85</v>
      </c>
      <c r="Q11" s="27">
        <v>24079</v>
      </c>
      <c r="R11" s="27">
        <v>204</v>
      </c>
      <c r="S11" s="27">
        <v>548</v>
      </c>
      <c r="T11" s="27">
        <v>44</v>
      </c>
      <c r="U11" s="27">
        <v>23</v>
      </c>
      <c r="V11" s="27">
        <v>135</v>
      </c>
      <c r="W11" s="28">
        <v>69</v>
      </c>
      <c r="X11" s="27">
        <v>19</v>
      </c>
      <c r="Y11" s="27">
        <v>299</v>
      </c>
      <c r="Z11" s="27">
        <v>138</v>
      </c>
      <c r="AA11" s="27">
        <v>9511</v>
      </c>
      <c r="AB11" s="27">
        <v>5085</v>
      </c>
      <c r="AC11" s="27">
        <v>281</v>
      </c>
      <c r="AD11" s="27">
        <v>346</v>
      </c>
      <c r="AE11" s="27">
        <v>34</v>
      </c>
      <c r="AF11" s="27">
        <v>65</v>
      </c>
      <c r="AG11" s="27">
        <v>208</v>
      </c>
      <c r="AH11" s="27">
        <v>485</v>
      </c>
      <c r="AI11" s="27">
        <v>148</v>
      </c>
      <c r="AJ11" s="27">
        <v>138</v>
      </c>
      <c r="AK11" s="27">
        <v>131</v>
      </c>
      <c r="AL11" s="27">
        <v>180</v>
      </c>
      <c r="AM11" s="27">
        <v>263</v>
      </c>
      <c r="AN11" s="27">
        <v>139</v>
      </c>
      <c r="AO11" s="27">
        <v>1889</v>
      </c>
      <c r="AP11" s="27">
        <v>53476</v>
      </c>
      <c r="AQ11" s="27">
        <v>87</v>
      </c>
      <c r="AR11" s="27">
        <v>6289</v>
      </c>
      <c r="AS11" s="27">
        <v>2032</v>
      </c>
      <c r="AT11" s="27">
        <v>366</v>
      </c>
      <c r="AU11" s="27">
        <v>100</v>
      </c>
      <c r="AV11" s="27">
        <v>107</v>
      </c>
      <c r="AW11" s="27">
        <v>30</v>
      </c>
      <c r="AX11" s="27">
        <v>12</v>
      </c>
      <c r="AY11" s="27">
        <v>204</v>
      </c>
      <c r="AZ11" s="27">
        <v>6950</v>
      </c>
      <c r="BA11" s="27">
        <v>2691</v>
      </c>
      <c r="BB11" s="27">
        <v>2543</v>
      </c>
      <c r="BC11" s="27">
        <v>14157</v>
      </c>
      <c r="BD11" s="27">
        <v>624</v>
      </c>
      <c r="BE11" s="27">
        <v>383</v>
      </c>
      <c r="BF11" s="27">
        <v>2472</v>
      </c>
      <c r="BG11" s="27">
        <v>480</v>
      </c>
      <c r="BH11" s="27">
        <v>144</v>
      </c>
      <c r="BI11" s="27">
        <v>131</v>
      </c>
      <c r="BJ11" s="27">
        <v>441</v>
      </c>
      <c r="BK11" s="27">
        <v>4379</v>
      </c>
      <c r="BL11" s="27">
        <v>87</v>
      </c>
      <c r="BM11" s="27">
        <v>165</v>
      </c>
      <c r="BN11" s="27">
        <v>1666</v>
      </c>
      <c r="BO11" s="27">
        <v>636</v>
      </c>
      <c r="BP11" s="27">
        <v>86</v>
      </c>
      <c r="BQ11" s="27">
        <v>1928</v>
      </c>
      <c r="BR11" s="27">
        <v>1960</v>
      </c>
      <c r="BS11" s="27">
        <v>384</v>
      </c>
      <c r="BT11" s="27">
        <v>86</v>
      </c>
      <c r="BU11" s="27">
        <v>120</v>
      </c>
      <c r="BV11" s="27">
        <v>326</v>
      </c>
      <c r="BW11" s="27">
        <v>397</v>
      </c>
      <c r="BX11" s="27">
        <v>11</v>
      </c>
      <c r="BY11" s="27">
        <v>334</v>
      </c>
      <c r="BZ11" s="27">
        <v>92</v>
      </c>
      <c r="CA11" s="27">
        <v>88</v>
      </c>
      <c r="CB11" s="27">
        <v>22160</v>
      </c>
      <c r="CC11" s="27">
        <v>57</v>
      </c>
      <c r="CD11" s="27">
        <v>24</v>
      </c>
      <c r="CE11" s="27">
        <v>60</v>
      </c>
      <c r="CF11" s="27">
        <v>38</v>
      </c>
      <c r="CG11" s="27">
        <v>49</v>
      </c>
      <c r="CH11" s="27">
        <v>74</v>
      </c>
      <c r="CI11" s="27">
        <v>281</v>
      </c>
      <c r="CJ11" s="27">
        <v>602</v>
      </c>
      <c r="CK11" s="27">
        <v>1246</v>
      </c>
      <c r="CL11" s="27">
        <v>263</v>
      </c>
      <c r="CM11" s="27">
        <v>286</v>
      </c>
      <c r="CN11" s="27">
        <v>6961</v>
      </c>
      <c r="CO11" s="27">
        <v>4769</v>
      </c>
      <c r="CP11" s="27">
        <v>379</v>
      </c>
      <c r="CQ11" s="27">
        <v>586</v>
      </c>
      <c r="CR11" s="27">
        <v>71</v>
      </c>
      <c r="CS11" s="27">
        <v>108</v>
      </c>
      <c r="CT11" s="27">
        <v>24</v>
      </c>
      <c r="CU11" s="27">
        <v>74</v>
      </c>
      <c r="CV11" s="27">
        <v>18</v>
      </c>
      <c r="CW11" s="27">
        <v>61</v>
      </c>
      <c r="CX11" s="27">
        <v>168</v>
      </c>
      <c r="CY11" s="27">
        <v>29</v>
      </c>
      <c r="CZ11" s="27">
        <v>909</v>
      </c>
      <c r="DA11" s="27">
        <v>49</v>
      </c>
      <c r="DB11" s="27">
        <v>58</v>
      </c>
      <c r="DC11" s="27">
        <v>39</v>
      </c>
      <c r="DD11" s="27">
        <v>45</v>
      </c>
      <c r="DE11" s="27">
        <v>114</v>
      </c>
      <c r="DF11" s="27">
        <v>7961</v>
      </c>
      <c r="DG11" s="27">
        <v>32</v>
      </c>
      <c r="DH11" s="27">
        <v>769</v>
      </c>
      <c r="DI11" s="27">
        <v>1457</v>
      </c>
      <c r="DJ11" s="27">
        <v>256</v>
      </c>
      <c r="DK11" s="27">
        <v>158</v>
      </c>
      <c r="DL11" s="27">
        <v>2839</v>
      </c>
      <c r="DM11" s="27">
        <v>94</v>
      </c>
      <c r="DN11" s="27">
        <v>648</v>
      </c>
      <c r="DO11" s="27">
        <v>1746</v>
      </c>
      <c r="DP11" s="27">
        <v>53</v>
      </c>
      <c r="DQ11" s="27">
        <v>193</v>
      </c>
      <c r="DR11" s="27">
        <v>900</v>
      </c>
      <c r="DS11" s="27">
        <v>553</v>
      </c>
      <c r="DT11" s="27">
        <v>83</v>
      </c>
      <c r="DU11" s="27">
        <v>148</v>
      </c>
      <c r="DV11" s="27">
        <v>85</v>
      </c>
      <c r="DW11" s="27">
        <v>125</v>
      </c>
      <c r="DX11" s="27">
        <v>40</v>
      </c>
      <c r="DY11" s="27">
        <v>71</v>
      </c>
      <c r="DZ11" s="27">
        <v>264</v>
      </c>
      <c r="EA11" s="27">
        <v>212</v>
      </c>
      <c r="EB11" s="27">
        <v>199</v>
      </c>
      <c r="EC11" s="27">
        <v>91</v>
      </c>
      <c r="ED11" s="27">
        <v>85</v>
      </c>
      <c r="EE11" s="27">
        <v>112</v>
      </c>
      <c r="EF11" s="27">
        <v>883</v>
      </c>
      <c r="EG11" s="27">
        <v>153</v>
      </c>
      <c r="EH11" s="27">
        <v>87</v>
      </c>
      <c r="EI11" s="27">
        <v>10523</v>
      </c>
      <c r="EJ11" s="27">
        <v>3091</v>
      </c>
      <c r="EK11" s="27">
        <v>172</v>
      </c>
      <c r="EL11" s="27">
        <v>127</v>
      </c>
      <c r="EM11" s="27">
        <v>251</v>
      </c>
      <c r="EN11" s="27">
        <v>655</v>
      </c>
      <c r="EO11" s="27">
        <v>119</v>
      </c>
      <c r="EP11" s="27">
        <v>108</v>
      </c>
      <c r="EQ11" s="27">
        <v>317</v>
      </c>
      <c r="ER11" s="27">
        <v>103</v>
      </c>
      <c r="ES11" s="27">
        <v>79</v>
      </c>
      <c r="ET11" s="27">
        <v>92</v>
      </c>
      <c r="EU11" s="27">
        <v>524</v>
      </c>
      <c r="EV11" s="27">
        <v>25</v>
      </c>
      <c r="EW11" s="27">
        <v>167</v>
      </c>
      <c r="EX11" s="27">
        <v>117</v>
      </c>
      <c r="EY11" s="27">
        <v>427</v>
      </c>
      <c r="EZ11" s="27">
        <v>46</v>
      </c>
      <c r="FA11" s="27">
        <v>882</v>
      </c>
      <c r="FB11" s="27">
        <v>185</v>
      </c>
      <c r="FC11" s="27">
        <v>728</v>
      </c>
      <c r="FD11" s="27">
        <v>103</v>
      </c>
      <c r="FE11" s="27">
        <v>43</v>
      </c>
      <c r="FF11" s="27">
        <v>57</v>
      </c>
      <c r="FG11" s="27">
        <v>36</v>
      </c>
      <c r="FH11" s="27">
        <v>22</v>
      </c>
      <c r="FI11" s="27">
        <v>793</v>
      </c>
      <c r="FJ11" s="27">
        <v>508</v>
      </c>
      <c r="FK11" s="27">
        <v>896</v>
      </c>
      <c r="FL11" s="27">
        <v>639</v>
      </c>
      <c r="FM11" s="27">
        <v>825</v>
      </c>
      <c r="FN11" s="27">
        <v>12047</v>
      </c>
      <c r="FO11" s="27">
        <v>409</v>
      </c>
      <c r="FP11" s="27">
        <v>1274</v>
      </c>
      <c r="FQ11" s="27">
        <v>343</v>
      </c>
      <c r="FR11" s="27">
        <v>41</v>
      </c>
      <c r="FS11" s="27">
        <v>21</v>
      </c>
      <c r="FT11" s="28">
        <v>32</v>
      </c>
      <c r="FU11" s="27">
        <v>430</v>
      </c>
      <c r="FV11" s="27">
        <v>301</v>
      </c>
      <c r="FW11" s="27">
        <v>60</v>
      </c>
      <c r="FX11" s="27">
        <v>11</v>
      </c>
      <c r="FY11" s="14">
        <v>3537</v>
      </c>
      <c r="FZ11" s="14">
        <f t="shared" si="0"/>
        <v>304994</v>
      </c>
      <c r="GA11" s="14"/>
      <c r="GB11" s="14"/>
      <c r="GC11" s="14"/>
      <c r="GD11" s="14"/>
      <c r="GE11" s="17"/>
      <c r="GF11" s="17"/>
      <c r="GG11" s="20"/>
      <c r="GH11" s="17"/>
      <c r="GI11" s="17"/>
      <c r="GJ11" s="17"/>
      <c r="GK11" s="17"/>
      <c r="GL11" s="17"/>
      <c r="GM11" s="17"/>
      <c r="GN11" s="29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5" customFormat="1" x14ac:dyDescent="0.2">
      <c r="A12" s="26" t="s">
        <v>233</v>
      </c>
      <c r="B12" s="2" t="s">
        <v>234</v>
      </c>
      <c r="C12" s="30">
        <f>ROUND(FZ130/FZ14,4)</f>
        <v>0.37659999999999999</v>
      </c>
      <c r="D12" s="30">
        <v>0.37659999999999999</v>
      </c>
      <c r="E12" s="30">
        <v>0.37659999999999999</v>
      </c>
      <c r="F12" s="30">
        <v>0.37659999999999999</v>
      </c>
      <c r="G12" s="30">
        <v>0.37659999999999999</v>
      </c>
      <c r="H12" s="30">
        <v>0.37659999999999999</v>
      </c>
      <c r="I12" s="30">
        <v>0.37659999999999999</v>
      </c>
      <c r="J12" s="30">
        <v>0.37659999999999999</v>
      </c>
      <c r="K12" s="30">
        <v>0.37659999999999999</v>
      </c>
      <c r="L12" s="30">
        <v>0.37659999999999999</v>
      </c>
      <c r="M12" s="30">
        <v>0.37659999999999999</v>
      </c>
      <c r="N12" s="30">
        <v>0.37659999999999999</v>
      </c>
      <c r="O12" s="30">
        <v>0.37659999999999999</v>
      </c>
      <c r="P12" s="30">
        <v>0.37659999999999999</v>
      </c>
      <c r="Q12" s="30">
        <v>0.37659999999999999</v>
      </c>
      <c r="R12" s="30">
        <v>0.37659999999999999</v>
      </c>
      <c r="S12" s="30">
        <v>0.37659999999999999</v>
      </c>
      <c r="T12" s="30">
        <v>0.37659999999999999</v>
      </c>
      <c r="U12" s="30">
        <v>0.37659999999999999</v>
      </c>
      <c r="V12" s="30">
        <v>0.37659999999999999</v>
      </c>
      <c r="W12" s="30">
        <v>0.37659999999999999</v>
      </c>
      <c r="X12" s="30">
        <v>0.37659999999999999</v>
      </c>
      <c r="Y12" s="30">
        <v>0.37659999999999999</v>
      </c>
      <c r="Z12" s="30">
        <v>0.37659999999999999</v>
      </c>
      <c r="AA12" s="30">
        <v>0.37659999999999999</v>
      </c>
      <c r="AB12" s="30">
        <v>0.37659999999999999</v>
      </c>
      <c r="AC12" s="30">
        <v>0.37659999999999999</v>
      </c>
      <c r="AD12" s="30">
        <v>0.37659999999999999</v>
      </c>
      <c r="AE12" s="30">
        <v>0.37659999999999999</v>
      </c>
      <c r="AF12" s="30">
        <v>0.37659999999999999</v>
      </c>
      <c r="AG12" s="30">
        <v>0.37659999999999999</v>
      </c>
      <c r="AH12" s="30">
        <v>0.37659999999999999</v>
      </c>
      <c r="AI12" s="30">
        <v>0.37659999999999999</v>
      </c>
      <c r="AJ12" s="30">
        <v>0.37659999999999999</v>
      </c>
      <c r="AK12" s="30">
        <v>0.37659999999999999</v>
      </c>
      <c r="AL12" s="30">
        <v>0.37659999999999999</v>
      </c>
      <c r="AM12" s="30">
        <v>0.37659999999999999</v>
      </c>
      <c r="AN12" s="30">
        <v>0.37659999999999999</v>
      </c>
      <c r="AO12" s="30">
        <v>0.37659999999999999</v>
      </c>
      <c r="AP12" s="30">
        <v>0.37659999999999999</v>
      </c>
      <c r="AQ12" s="30">
        <v>0.37659999999999999</v>
      </c>
      <c r="AR12" s="30">
        <v>0.37659999999999999</v>
      </c>
      <c r="AS12" s="30">
        <v>0.37659999999999999</v>
      </c>
      <c r="AT12" s="30">
        <v>0.37659999999999999</v>
      </c>
      <c r="AU12" s="30">
        <v>0.37659999999999999</v>
      </c>
      <c r="AV12" s="30">
        <v>0.37659999999999999</v>
      </c>
      <c r="AW12" s="30">
        <v>0.37659999999999999</v>
      </c>
      <c r="AX12" s="30">
        <v>0.37659999999999999</v>
      </c>
      <c r="AY12" s="30">
        <v>0.37659999999999999</v>
      </c>
      <c r="AZ12" s="30">
        <v>0.37659999999999999</v>
      </c>
      <c r="BA12" s="30">
        <v>0.37659999999999999</v>
      </c>
      <c r="BB12" s="30">
        <v>0.37659999999999999</v>
      </c>
      <c r="BC12" s="30">
        <v>0.37659999999999999</v>
      </c>
      <c r="BD12" s="30">
        <v>0.37659999999999999</v>
      </c>
      <c r="BE12" s="30">
        <v>0.37659999999999999</v>
      </c>
      <c r="BF12" s="30">
        <v>0.37659999999999999</v>
      </c>
      <c r="BG12" s="30">
        <v>0.37659999999999999</v>
      </c>
      <c r="BH12" s="30">
        <v>0.37659999999999999</v>
      </c>
      <c r="BI12" s="30">
        <v>0.37659999999999999</v>
      </c>
      <c r="BJ12" s="30">
        <v>0.37659999999999999</v>
      </c>
      <c r="BK12" s="30">
        <v>0.37659999999999999</v>
      </c>
      <c r="BL12" s="30">
        <v>0.37659999999999999</v>
      </c>
      <c r="BM12" s="30">
        <v>0.37659999999999999</v>
      </c>
      <c r="BN12" s="30">
        <v>0.37659999999999999</v>
      </c>
      <c r="BO12" s="30">
        <v>0.37659999999999999</v>
      </c>
      <c r="BP12" s="30">
        <v>0.37659999999999999</v>
      </c>
      <c r="BQ12" s="30">
        <v>0.37659999999999999</v>
      </c>
      <c r="BR12" s="30">
        <v>0.37659999999999999</v>
      </c>
      <c r="BS12" s="30">
        <v>0.37659999999999999</v>
      </c>
      <c r="BT12" s="30">
        <v>0.37659999999999999</v>
      </c>
      <c r="BU12" s="30">
        <v>0.37659999999999999</v>
      </c>
      <c r="BV12" s="30">
        <v>0.37659999999999999</v>
      </c>
      <c r="BW12" s="30">
        <v>0.37659999999999999</v>
      </c>
      <c r="BX12" s="30">
        <v>0.37659999999999999</v>
      </c>
      <c r="BY12" s="30">
        <v>0.37659999999999999</v>
      </c>
      <c r="BZ12" s="30">
        <v>0.37659999999999999</v>
      </c>
      <c r="CA12" s="30">
        <v>0.37659999999999999</v>
      </c>
      <c r="CB12" s="30">
        <v>0.37659999999999999</v>
      </c>
      <c r="CC12" s="30">
        <v>0.37659999999999999</v>
      </c>
      <c r="CD12" s="30">
        <v>0.37659999999999999</v>
      </c>
      <c r="CE12" s="30">
        <v>0.37659999999999999</v>
      </c>
      <c r="CF12" s="30">
        <v>0.37659999999999999</v>
      </c>
      <c r="CG12" s="30">
        <v>0.37659999999999999</v>
      </c>
      <c r="CH12" s="30">
        <v>0.37659999999999999</v>
      </c>
      <c r="CI12" s="30">
        <v>0.37659999999999999</v>
      </c>
      <c r="CJ12" s="30">
        <v>0.37659999999999999</v>
      </c>
      <c r="CK12" s="30">
        <v>0.37659999999999999</v>
      </c>
      <c r="CL12" s="30">
        <v>0.37659999999999999</v>
      </c>
      <c r="CM12" s="30">
        <v>0.37659999999999999</v>
      </c>
      <c r="CN12" s="30">
        <v>0.37659999999999999</v>
      </c>
      <c r="CO12" s="30">
        <v>0.37659999999999999</v>
      </c>
      <c r="CP12" s="30">
        <v>0.37659999999999999</v>
      </c>
      <c r="CQ12" s="30">
        <v>0.37659999999999999</v>
      </c>
      <c r="CR12" s="30">
        <v>0.37659999999999999</v>
      </c>
      <c r="CS12" s="30">
        <v>0.37659999999999999</v>
      </c>
      <c r="CT12" s="30">
        <v>0.37659999999999999</v>
      </c>
      <c r="CU12" s="30">
        <v>0.37659999999999999</v>
      </c>
      <c r="CV12" s="30">
        <v>0.37659999999999999</v>
      </c>
      <c r="CW12" s="30">
        <v>0.37659999999999999</v>
      </c>
      <c r="CX12" s="30">
        <v>0.37659999999999999</v>
      </c>
      <c r="CY12" s="30">
        <v>0.37659999999999999</v>
      </c>
      <c r="CZ12" s="30">
        <v>0.37659999999999999</v>
      </c>
      <c r="DA12" s="30">
        <v>0.37659999999999999</v>
      </c>
      <c r="DB12" s="30">
        <v>0.37659999999999999</v>
      </c>
      <c r="DC12" s="30">
        <v>0.37659999999999999</v>
      </c>
      <c r="DD12" s="30">
        <v>0.37659999999999999</v>
      </c>
      <c r="DE12" s="30">
        <v>0.37659999999999999</v>
      </c>
      <c r="DF12" s="30">
        <v>0.37659999999999999</v>
      </c>
      <c r="DG12" s="30">
        <v>0.37659999999999999</v>
      </c>
      <c r="DH12" s="30">
        <v>0.37659999999999999</v>
      </c>
      <c r="DI12" s="30">
        <v>0.37659999999999999</v>
      </c>
      <c r="DJ12" s="30">
        <v>0.37659999999999999</v>
      </c>
      <c r="DK12" s="30">
        <v>0.37659999999999999</v>
      </c>
      <c r="DL12" s="30">
        <v>0.37659999999999999</v>
      </c>
      <c r="DM12" s="30">
        <v>0.37659999999999999</v>
      </c>
      <c r="DN12" s="30">
        <v>0.37659999999999999</v>
      </c>
      <c r="DO12" s="30">
        <v>0.37659999999999999</v>
      </c>
      <c r="DP12" s="30">
        <v>0.37659999999999999</v>
      </c>
      <c r="DQ12" s="30">
        <v>0.37659999999999999</v>
      </c>
      <c r="DR12" s="30">
        <v>0.37659999999999999</v>
      </c>
      <c r="DS12" s="30">
        <v>0.37659999999999999</v>
      </c>
      <c r="DT12" s="30">
        <v>0.37659999999999999</v>
      </c>
      <c r="DU12" s="30">
        <v>0.37659999999999999</v>
      </c>
      <c r="DV12" s="30">
        <v>0.37659999999999999</v>
      </c>
      <c r="DW12" s="30">
        <v>0.37659999999999999</v>
      </c>
      <c r="DX12" s="30">
        <v>0.37659999999999999</v>
      </c>
      <c r="DY12" s="30">
        <v>0.37659999999999999</v>
      </c>
      <c r="DZ12" s="30">
        <v>0.37659999999999999</v>
      </c>
      <c r="EA12" s="30">
        <v>0.37659999999999999</v>
      </c>
      <c r="EB12" s="30">
        <v>0.37659999999999999</v>
      </c>
      <c r="EC12" s="30">
        <v>0.37659999999999999</v>
      </c>
      <c r="ED12" s="30">
        <v>0.37659999999999999</v>
      </c>
      <c r="EE12" s="30">
        <v>0.37659999999999999</v>
      </c>
      <c r="EF12" s="30">
        <v>0.37659999999999999</v>
      </c>
      <c r="EG12" s="30">
        <v>0.37659999999999999</v>
      </c>
      <c r="EH12" s="30">
        <v>0.37659999999999999</v>
      </c>
      <c r="EI12" s="30">
        <v>0.37659999999999999</v>
      </c>
      <c r="EJ12" s="30">
        <v>0.37659999999999999</v>
      </c>
      <c r="EK12" s="30">
        <v>0.37659999999999999</v>
      </c>
      <c r="EL12" s="30">
        <v>0.37659999999999999</v>
      </c>
      <c r="EM12" s="30">
        <v>0.37659999999999999</v>
      </c>
      <c r="EN12" s="30">
        <v>0.37659999999999999</v>
      </c>
      <c r="EO12" s="30">
        <v>0.37659999999999999</v>
      </c>
      <c r="EP12" s="30">
        <v>0.37659999999999999</v>
      </c>
      <c r="EQ12" s="30">
        <v>0.37659999999999999</v>
      </c>
      <c r="ER12" s="30">
        <v>0.37659999999999999</v>
      </c>
      <c r="ES12" s="30">
        <v>0.37659999999999999</v>
      </c>
      <c r="ET12" s="30">
        <v>0.37659999999999999</v>
      </c>
      <c r="EU12" s="30">
        <v>0.37659999999999999</v>
      </c>
      <c r="EV12" s="30">
        <v>0.37659999999999999</v>
      </c>
      <c r="EW12" s="30">
        <v>0.37659999999999999</v>
      </c>
      <c r="EX12" s="30">
        <v>0.37659999999999999</v>
      </c>
      <c r="EY12" s="30">
        <v>0.37659999999999999</v>
      </c>
      <c r="EZ12" s="30">
        <v>0.37659999999999999</v>
      </c>
      <c r="FA12" s="30">
        <v>0.37659999999999999</v>
      </c>
      <c r="FB12" s="30">
        <v>0.37659999999999999</v>
      </c>
      <c r="FC12" s="30">
        <v>0.37659999999999999</v>
      </c>
      <c r="FD12" s="30">
        <v>0.37659999999999999</v>
      </c>
      <c r="FE12" s="30">
        <v>0.37659999999999999</v>
      </c>
      <c r="FF12" s="30">
        <v>0.37659999999999999</v>
      </c>
      <c r="FG12" s="30">
        <v>0.37659999999999999</v>
      </c>
      <c r="FH12" s="30">
        <v>0.37659999999999999</v>
      </c>
      <c r="FI12" s="30">
        <v>0.37659999999999999</v>
      </c>
      <c r="FJ12" s="30">
        <v>0.37659999999999999</v>
      </c>
      <c r="FK12" s="30">
        <v>0.37659999999999999</v>
      </c>
      <c r="FL12" s="30">
        <v>0.37659999999999999</v>
      </c>
      <c r="FM12" s="30">
        <v>0.37659999999999999</v>
      </c>
      <c r="FN12" s="30">
        <v>0.37659999999999999</v>
      </c>
      <c r="FO12" s="30">
        <v>0.37659999999999999</v>
      </c>
      <c r="FP12" s="30">
        <v>0.37659999999999999</v>
      </c>
      <c r="FQ12" s="30">
        <v>0.37659999999999999</v>
      </c>
      <c r="FR12" s="30">
        <v>0.37659999999999999</v>
      </c>
      <c r="FS12" s="30">
        <v>0.37659999999999999</v>
      </c>
      <c r="FT12" s="31">
        <v>0.37659999999999999</v>
      </c>
      <c r="FU12" s="30">
        <v>0.37659999999999999</v>
      </c>
      <c r="FV12" s="30">
        <v>0.37659999999999999</v>
      </c>
      <c r="FW12" s="30">
        <v>0.37659999999999999</v>
      </c>
      <c r="FX12" s="30">
        <v>0.37659999999999999</v>
      </c>
      <c r="FY12" s="30"/>
      <c r="FZ12" s="30">
        <v>0.37630000000000002</v>
      </c>
      <c r="GA12" s="30"/>
      <c r="GB12" s="30"/>
      <c r="GC12" s="30"/>
      <c r="GD12" s="30"/>
      <c r="GE12" s="31"/>
      <c r="GF12" s="31"/>
      <c r="GG12" s="20"/>
      <c r="GH12" s="31"/>
      <c r="GI12" s="31"/>
      <c r="GJ12" s="31"/>
      <c r="GK12" s="31"/>
      <c r="GL12" s="31"/>
      <c r="GM12" s="31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5" customFormat="1" x14ac:dyDescent="0.2">
      <c r="A13" s="4" t="s">
        <v>235</v>
      </c>
      <c r="B13" s="17" t="s">
        <v>236</v>
      </c>
      <c r="C13" s="33">
        <v>4998</v>
      </c>
      <c r="D13" s="33">
        <f>26535+1440</f>
        <v>27975</v>
      </c>
      <c r="E13" s="33">
        <f>4433+599</f>
        <v>5032</v>
      </c>
      <c r="F13" s="33">
        <f>10640+642</f>
        <v>11282</v>
      </c>
      <c r="G13" s="33">
        <v>604</v>
      </c>
      <c r="H13" s="33">
        <v>576</v>
      </c>
      <c r="I13" s="33">
        <f>6032+413</f>
        <v>6445</v>
      </c>
      <c r="J13" s="33">
        <v>1342</v>
      </c>
      <c r="K13" s="33">
        <v>204</v>
      </c>
      <c r="L13" s="33">
        <v>1494</v>
      </c>
      <c r="M13" s="33">
        <v>787</v>
      </c>
      <c r="N13" s="33">
        <v>32982</v>
      </c>
      <c r="O13" s="33">
        <v>8780</v>
      </c>
      <c r="P13" s="33">
        <v>110</v>
      </c>
      <c r="Q13" s="33">
        <v>24838</v>
      </c>
      <c r="R13" s="33">
        <v>356</v>
      </c>
      <c r="S13" s="33">
        <v>833</v>
      </c>
      <c r="T13" s="33">
        <v>65</v>
      </c>
      <c r="U13" s="33">
        <v>28</v>
      </c>
      <c r="V13" s="33">
        <v>145</v>
      </c>
      <c r="W13" s="34">
        <v>104</v>
      </c>
      <c r="X13" s="33">
        <v>26</v>
      </c>
      <c r="Y13" s="33">
        <v>298</v>
      </c>
      <c r="Z13" s="33">
        <v>136</v>
      </c>
      <c r="AA13" s="33">
        <v>18513</v>
      </c>
      <c r="AB13" s="33">
        <v>17932</v>
      </c>
      <c r="AC13" s="33">
        <v>558</v>
      </c>
      <c r="AD13" s="33">
        <v>688</v>
      </c>
      <c r="AE13" s="33">
        <v>72</v>
      </c>
      <c r="AF13" s="33">
        <v>96</v>
      </c>
      <c r="AG13" s="33">
        <v>557</v>
      </c>
      <c r="AH13" s="33">
        <v>625</v>
      </c>
      <c r="AI13" s="33">
        <v>229</v>
      </c>
      <c r="AJ13" s="33">
        <v>112</v>
      </c>
      <c r="AK13" s="33">
        <v>135</v>
      </c>
      <c r="AL13" s="33">
        <v>150</v>
      </c>
      <c r="AM13" s="33">
        <v>274</v>
      </c>
      <c r="AN13" s="33">
        <v>221</v>
      </c>
      <c r="AO13" s="33">
        <v>2934</v>
      </c>
      <c r="AP13" s="33">
        <v>52735</v>
      </c>
      <c r="AQ13" s="33">
        <v>165</v>
      </c>
      <c r="AR13" s="33">
        <v>41868</v>
      </c>
      <c r="AS13" s="33">
        <f>4018+260</f>
        <v>4278</v>
      </c>
      <c r="AT13" s="33">
        <v>1501</v>
      </c>
      <c r="AU13" s="33">
        <v>183</v>
      </c>
      <c r="AV13" s="33">
        <v>175</v>
      </c>
      <c r="AW13" s="33">
        <v>113</v>
      </c>
      <c r="AX13" s="33">
        <v>10</v>
      </c>
      <c r="AY13" s="33">
        <f>271+50</f>
        <v>321</v>
      </c>
      <c r="AZ13" s="33">
        <v>7715</v>
      </c>
      <c r="BA13" s="33">
        <v>5510</v>
      </c>
      <c r="BB13" s="33">
        <v>5026</v>
      </c>
      <c r="BC13" s="33">
        <f>16915+1494</f>
        <v>18409</v>
      </c>
      <c r="BD13" s="33">
        <v>3056</v>
      </c>
      <c r="BE13" s="33">
        <v>848</v>
      </c>
      <c r="BF13" s="33">
        <v>14427</v>
      </c>
      <c r="BG13" s="33">
        <v>589</v>
      </c>
      <c r="BH13" s="33">
        <v>333</v>
      </c>
      <c r="BI13" s="33">
        <v>150</v>
      </c>
      <c r="BJ13" s="33">
        <v>3541</v>
      </c>
      <c r="BK13" s="33">
        <v>10059</v>
      </c>
      <c r="BL13" s="33">
        <v>73</v>
      </c>
      <c r="BM13" s="33">
        <v>180</v>
      </c>
      <c r="BN13" s="33">
        <v>2279</v>
      </c>
      <c r="BO13" s="33">
        <v>883</v>
      </c>
      <c r="BP13" s="33">
        <v>137</v>
      </c>
      <c r="BQ13" s="33">
        <f>3376+198</f>
        <v>3574</v>
      </c>
      <c r="BR13" s="33">
        <v>2993</v>
      </c>
      <c r="BS13" s="33">
        <v>600</v>
      </c>
      <c r="BT13" s="33">
        <v>268</v>
      </c>
      <c r="BU13" s="33">
        <v>284</v>
      </c>
      <c r="BV13" s="33">
        <v>776</v>
      </c>
      <c r="BW13" s="33">
        <v>1204</v>
      </c>
      <c r="BX13" s="33">
        <v>43</v>
      </c>
      <c r="BY13" s="33">
        <v>315</v>
      </c>
      <c r="BZ13" s="33">
        <v>120</v>
      </c>
      <c r="CA13" s="33">
        <v>121</v>
      </c>
      <c r="CB13" s="33">
        <v>50580</v>
      </c>
      <c r="CC13" s="33">
        <v>93</v>
      </c>
      <c r="CD13" s="33">
        <v>40</v>
      </c>
      <c r="CE13" s="33">
        <v>102</v>
      </c>
      <c r="CF13" s="33">
        <v>54</v>
      </c>
      <c r="CG13" s="33">
        <v>93</v>
      </c>
      <c r="CH13" s="33">
        <v>75</v>
      </c>
      <c r="CI13" s="33">
        <v>439</v>
      </c>
      <c r="CJ13" s="33">
        <v>615</v>
      </c>
      <c r="CK13" s="33">
        <f>2915+164</f>
        <v>3079</v>
      </c>
      <c r="CL13" s="33">
        <v>839</v>
      </c>
      <c r="CM13" s="33">
        <v>470</v>
      </c>
      <c r="CN13" s="33">
        <f>17293+471</f>
        <v>17764</v>
      </c>
      <c r="CO13" s="33">
        <v>9595</v>
      </c>
      <c r="CP13" s="33">
        <v>659</v>
      </c>
      <c r="CQ13" s="33">
        <v>691</v>
      </c>
      <c r="CR13" s="33">
        <v>114</v>
      </c>
      <c r="CS13" s="33">
        <v>217</v>
      </c>
      <c r="CT13" s="33">
        <v>58</v>
      </c>
      <c r="CU13" s="33">
        <v>277</v>
      </c>
      <c r="CV13" s="33">
        <v>26</v>
      </c>
      <c r="CW13" s="33">
        <v>106</v>
      </c>
      <c r="CX13" s="33">
        <v>297</v>
      </c>
      <c r="CY13" s="33">
        <v>52</v>
      </c>
      <c r="CZ13" s="33">
        <v>1325</v>
      </c>
      <c r="DA13" s="33">
        <v>100</v>
      </c>
      <c r="DB13" s="33">
        <v>191</v>
      </c>
      <c r="DC13" s="33">
        <v>101</v>
      </c>
      <c r="DD13" s="33">
        <v>91</v>
      </c>
      <c r="DE13" s="33">
        <v>229</v>
      </c>
      <c r="DF13" s="33">
        <f>13175+585</f>
        <v>13760</v>
      </c>
      <c r="DG13" s="33">
        <v>58</v>
      </c>
      <c r="DH13" s="33">
        <v>1394</v>
      </c>
      <c r="DI13" s="33">
        <v>1655</v>
      </c>
      <c r="DJ13" s="33">
        <v>443</v>
      </c>
      <c r="DK13" s="33">
        <v>237</v>
      </c>
      <c r="DL13" s="33">
        <v>3511</v>
      </c>
      <c r="DM13" s="33">
        <v>151</v>
      </c>
      <c r="DN13" s="33">
        <v>891</v>
      </c>
      <c r="DO13" s="33">
        <v>1789</v>
      </c>
      <c r="DP13" s="33">
        <v>124</v>
      </c>
      <c r="DQ13" s="33">
        <v>305</v>
      </c>
      <c r="DR13" s="33">
        <v>825</v>
      </c>
      <c r="DS13" s="33">
        <v>529</v>
      </c>
      <c r="DT13" s="33">
        <v>68</v>
      </c>
      <c r="DU13" s="33">
        <v>266</v>
      </c>
      <c r="DV13" s="33">
        <v>131</v>
      </c>
      <c r="DW13" s="33">
        <v>214</v>
      </c>
      <c r="DX13" s="33">
        <v>111</v>
      </c>
      <c r="DY13" s="33">
        <v>197</v>
      </c>
      <c r="DZ13" s="33">
        <v>584</v>
      </c>
      <c r="EA13" s="33">
        <v>369</v>
      </c>
      <c r="EB13" s="33">
        <v>348</v>
      </c>
      <c r="EC13" s="33">
        <v>170</v>
      </c>
      <c r="ED13" s="33">
        <v>1001</v>
      </c>
      <c r="EE13" s="33">
        <v>120</v>
      </c>
      <c r="EF13" s="33">
        <v>988</v>
      </c>
      <c r="EG13" s="33">
        <v>170</v>
      </c>
      <c r="EH13" s="33">
        <v>120</v>
      </c>
      <c r="EI13" s="33">
        <f>10456+32</f>
        <v>10488</v>
      </c>
      <c r="EJ13" s="33">
        <v>5617</v>
      </c>
      <c r="EK13" s="33">
        <v>411</v>
      </c>
      <c r="EL13" s="33">
        <v>324</v>
      </c>
      <c r="EM13" s="33">
        <v>277</v>
      </c>
      <c r="EN13" s="33">
        <v>647</v>
      </c>
      <c r="EO13" s="33">
        <v>303</v>
      </c>
      <c r="EP13" s="33">
        <v>240</v>
      </c>
      <c r="EQ13" s="33">
        <v>1526</v>
      </c>
      <c r="ER13" s="33">
        <v>241</v>
      </c>
      <c r="ES13" s="33">
        <v>78</v>
      </c>
      <c r="ET13" s="33">
        <v>103</v>
      </c>
      <c r="EU13" s="33">
        <v>357</v>
      </c>
      <c r="EV13" s="33">
        <v>42</v>
      </c>
      <c r="EW13" s="33">
        <v>529</v>
      </c>
      <c r="EX13" s="33">
        <v>152</v>
      </c>
      <c r="EY13" s="33">
        <v>246</v>
      </c>
      <c r="EZ13" s="33">
        <v>64</v>
      </c>
      <c r="FA13" s="33">
        <v>2010</v>
      </c>
      <c r="FB13" s="33">
        <v>196</v>
      </c>
      <c r="FC13" s="33">
        <v>1439</v>
      </c>
      <c r="FD13" s="33">
        <v>203</v>
      </c>
      <c r="FE13" s="33">
        <v>68</v>
      </c>
      <c r="FF13" s="33">
        <v>122</v>
      </c>
      <c r="FG13" s="33">
        <v>77</v>
      </c>
      <c r="FH13" s="33">
        <v>56</v>
      </c>
      <c r="FI13" s="33">
        <v>1134</v>
      </c>
      <c r="FJ13" s="33">
        <v>1193</v>
      </c>
      <c r="FK13" s="33">
        <v>1394</v>
      </c>
      <c r="FL13" s="33">
        <v>3084</v>
      </c>
      <c r="FM13" s="33">
        <v>2264</v>
      </c>
      <c r="FN13" s="33">
        <v>13039</v>
      </c>
      <c r="FO13" s="33">
        <v>685</v>
      </c>
      <c r="FP13" s="33">
        <v>1461</v>
      </c>
      <c r="FQ13" s="33">
        <v>477</v>
      </c>
      <c r="FR13" s="33">
        <v>87</v>
      </c>
      <c r="FS13" s="33">
        <v>116</v>
      </c>
      <c r="FT13" s="34">
        <v>51</v>
      </c>
      <c r="FU13" s="33">
        <v>472</v>
      </c>
      <c r="FV13" s="33">
        <v>424</v>
      </c>
      <c r="FW13" s="33">
        <v>109</v>
      </c>
      <c r="FX13" s="33">
        <v>36</v>
      </c>
      <c r="FY13" s="33"/>
      <c r="FZ13" s="14">
        <f>SUM(C13:FX13)</f>
        <v>528141</v>
      </c>
      <c r="GA13" s="14"/>
      <c r="GB13" s="14"/>
      <c r="GC13" s="14"/>
      <c r="GD13" s="14"/>
      <c r="GE13" s="17"/>
      <c r="GF13" s="17"/>
      <c r="GG13" s="20"/>
      <c r="GH13" s="17"/>
      <c r="GI13" s="17"/>
      <c r="GJ13" s="17"/>
      <c r="GK13" s="17"/>
      <c r="GL13" s="17"/>
      <c r="GM13" s="17"/>
    </row>
    <row r="14" spans="1:256" s="32" customFormat="1" x14ac:dyDescent="0.2">
      <c r="A14" s="4" t="s">
        <v>237</v>
      </c>
      <c r="B14" s="17" t="s">
        <v>238</v>
      </c>
      <c r="C14" s="35">
        <v>7933</v>
      </c>
      <c r="D14" s="35">
        <v>42748</v>
      </c>
      <c r="E14" s="35">
        <v>7601</v>
      </c>
      <c r="F14" s="35">
        <v>16859</v>
      </c>
      <c r="G14" s="35">
        <v>930</v>
      </c>
      <c r="H14" s="35">
        <v>993</v>
      </c>
      <c r="I14" s="35">
        <v>10010</v>
      </c>
      <c r="J14" s="35">
        <v>1989</v>
      </c>
      <c r="K14" s="35">
        <v>306</v>
      </c>
      <c r="L14" s="35">
        <v>2563</v>
      </c>
      <c r="M14" s="35">
        <v>1355</v>
      </c>
      <c r="N14" s="35">
        <v>51226</v>
      </c>
      <c r="O14" s="35">
        <v>14639</v>
      </c>
      <c r="P14" s="35">
        <v>158</v>
      </c>
      <c r="Q14" s="35">
        <v>38198</v>
      </c>
      <c r="R14" s="35">
        <v>572</v>
      </c>
      <c r="S14" s="35">
        <v>1259</v>
      </c>
      <c r="T14" s="35">
        <v>123</v>
      </c>
      <c r="U14" s="35">
        <v>45</v>
      </c>
      <c r="V14" s="35">
        <v>248</v>
      </c>
      <c r="W14" s="35">
        <v>122</v>
      </c>
      <c r="X14" s="35">
        <v>41</v>
      </c>
      <c r="Y14" s="35">
        <v>426</v>
      </c>
      <c r="Z14" s="35">
        <v>240</v>
      </c>
      <c r="AA14" s="35">
        <v>28546</v>
      </c>
      <c r="AB14" s="35">
        <v>29184</v>
      </c>
      <c r="AC14" s="35">
        <v>881</v>
      </c>
      <c r="AD14" s="35">
        <v>1066</v>
      </c>
      <c r="AE14" s="35">
        <v>107</v>
      </c>
      <c r="AF14" s="35">
        <v>151</v>
      </c>
      <c r="AG14" s="35">
        <v>808</v>
      </c>
      <c r="AH14" s="35">
        <v>966</v>
      </c>
      <c r="AI14" s="35">
        <v>364</v>
      </c>
      <c r="AJ14" s="35">
        <v>210</v>
      </c>
      <c r="AK14" s="35">
        <v>192</v>
      </c>
      <c r="AL14" s="35">
        <v>244</v>
      </c>
      <c r="AM14" s="35">
        <v>431</v>
      </c>
      <c r="AN14" s="35">
        <v>365</v>
      </c>
      <c r="AO14" s="35">
        <v>4558</v>
      </c>
      <c r="AP14" s="35">
        <v>80127</v>
      </c>
      <c r="AQ14" s="35">
        <v>251</v>
      </c>
      <c r="AR14" s="35">
        <v>63559</v>
      </c>
      <c r="AS14" s="35">
        <v>6519</v>
      </c>
      <c r="AT14" s="35">
        <v>2376</v>
      </c>
      <c r="AU14" s="35">
        <v>311</v>
      </c>
      <c r="AV14" s="35">
        <v>287</v>
      </c>
      <c r="AW14" s="35">
        <v>181</v>
      </c>
      <c r="AX14" s="35">
        <v>11</v>
      </c>
      <c r="AY14" s="35">
        <v>484</v>
      </c>
      <c r="AZ14" s="35">
        <v>10727</v>
      </c>
      <c r="BA14" s="35">
        <v>8558</v>
      </c>
      <c r="BB14" s="35">
        <v>7464</v>
      </c>
      <c r="BC14" s="35">
        <v>28281</v>
      </c>
      <c r="BD14" s="35">
        <v>4811</v>
      </c>
      <c r="BE14" s="35">
        <v>1429</v>
      </c>
      <c r="BF14" s="35">
        <v>23818</v>
      </c>
      <c r="BG14" s="35">
        <v>856</v>
      </c>
      <c r="BH14" s="35">
        <v>566</v>
      </c>
      <c r="BI14" s="35">
        <v>220</v>
      </c>
      <c r="BJ14" s="35">
        <v>5959</v>
      </c>
      <c r="BK14" s="35">
        <v>18000</v>
      </c>
      <c r="BL14" s="35">
        <v>192</v>
      </c>
      <c r="BM14" s="35">
        <v>278</v>
      </c>
      <c r="BN14" s="35">
        <v>3536</v>
      </c>
      <c r="BO14" s="35">
        <v>1378</v>
      </c>
      <c r="BP14" s="35">
        <v>194</v>
      </c>
      <c r="BQ14" s="35">
        <v>5538</v>
      </c>
      <c r="BR14" s="35">
        <v>4530</v>
      </c>
      <c r="BS14" s="35">
        <v>924</v>
      </c>
      <c r="BT14" s="35">
        <v>360</v>
      </c>
      <c r="BU14" s="35">
        <v>428</v>
      </c>
      <c r="BV14" s="35">
        <v>1172</v>
      </c>
      <c r="BW14" s="35">
        <v>1754</v>
      </c>
      <c r="BX14" s="35">
        <v>64</v>
      </c>
      <c r="BY14" s="35">
        <v>454</v>
      </c>
      <c r="BZ14" s="35">
        <v>180</v>
      </c>
      <c r="CA14" s="35">
        <v>190</v>
      </c>
      <c r="CB14" s="35">
        <v>80017</v>
      </c>
      <c r="CC14" s="35">
        <v>152</v>
      </c>
      <c r="CD14" s="35">
        <v>65</v>
      </c>
      <c r="CE14" s="35">
        <v>157</v>
      </c>
      <c r="CF14" s="35">
        <v>109</v>
      </c>
      <c r="CG14" s="35">
        <v>143</v>
      </c>
      <c r="CH14" s="35">
        <v>121</v>
      </c>
      <c r="CI14" s="35">
        <v>709</v>
      </c>
      <c r="CJ14" s="35">
        <v>947</v>
      </c>
      <c r="CK14" s="35">
        <v>4831</v>
      </c>
      <c r="CL14" s="35">
        <v>1262</v>
      </c>
      <c r="CM14" s="35">
        <v>725</v>
      </c>
      <c r="CN14" s="35">
        <v>28091</v>
      </c>
      <c r="CO14" s="35">
        <v>15282</v>
      </c>
      <c r="CP14" s="35">
        <v>1059</v>
      </c>
      <c r="CQ14" s="35">
        <v>963</v>
      </c>
      <c r="CR14" s="35">
        <v>181</v>
      </c>
      <c r="CS14" s="35">
        <v>340</v>
      </c>
      <c r="CT14" s="35">
        <v>88</v>
      </c>
      <c r="CU14" s="35">
        <v>473</v>
      </c>
      <c r="CV14" s="35">
        <v>40</v>
      </c>
      <c r="CW14" s="35">
        <v>158</v>
      </c>
      <c r="CX14" s="35">
        <v>456</v>
      </c>
      <c r="CY14" s="35">
        <v>93</v>
      </c>
      <c r="CZ14" s="35">
        <v>2035</v>
      </c>
      <c r="DA14" s="35">
        <v>183</v>
      </c>
      <c r="DB14" s="35">
        <v>307</v>
      </c>
      <c r="DC14" s="35">
        <v>177</v>
      </c>
      <c r="DD14" s="35">
        <v>124</v>
      </c>
      <c r="DE14" s="35">
        <v>415</v>
      </c>
      <c r="DF14" s="35">
        <v>21181</v>
      </c>
      <c r="DG14" s="35">
        <v>80</v>
      </c>
      <c r="DH14" s="35">
        <v>2018</v>
      </c>
      <c r="DI14" s="35">
        <v>2640</v>
      </c>
      <c r="DJ14" s="35">
        <v>697</v>
      </c>
      <c r="DK14" s="35">
        <v>374</v>
      </c>
      <c r="DL14" s="35">
        <v>5713</v>
      </c>
      <c r="DM14" s="35">
        <v>205</v>
      </c>
      <c r="DN14" s="35">
        <v>1468</v>
      </c>
      <c r="DO14" s="35">
        <v>2856</v>
      </c>
      <c r="DP14" s="35">
        <v>190</v>
      </c>
      <c r="DQ14" s="35">
        <v>484</v>
      </c>
      <c r="DR14" s="35">
        <v>1273</v>
      </c>
      <c r="DS14" s="35">
        <v>772</v>
      </c>
      <c r="DT14" s="35">
        <v>131</v>
      </c>
      <c r="DU14" s="35">
        <v>395</v>
      </c>
      <c r="DV14" s="35">
        <v>200</v>
      </c>
      <c r="DW14" s="35">
        <v>327</v>
      </c>
      <c r="DX14" s="35">
        <v>177</v>
      </c>
      <c r="DY14" s="35">
        <v>311</v>
      </c>
      <c r="DZ14" s="35">
        <v>923</v>
      </c>
      <c r="EA14" s="35">
        <v>507</v>
      </c>
      <c r="EB14" s="35">
        <v>551</v>
      </c>
      <c r="EC14" s="35">
        <v>275</v>
      </c>
      <c r="ED14" s="35">
        <v>1619</v>
      </c>
      <c r="EE14" s="35">
        <v>200</v>
      </c>
      <c r="EF14" s="35">
        <v>1471</v>
      </c>
      <c r="EG14" s="35">
        <v>259</v>
      </c>
      <c r="EH14" s="35">
        <v>208</v>
      </c>
      <c r="EI14" s="35">
        <v>16082</v>
      </c>
      <c r="EJ14" s="35">
        <v>8743</v>
      </c>
      <c r="EK14" s="35">
        <v>616</v>
      </c>
      <c r="EL14" s="35">
        <v>486</v>
      </c>
      <c r="EM14" s="35">
        <v>434</v>
      </c>
      <c r="EN14" s="35">
        <v>1046</v>
      </c>
      <c r="EO14" s="35">
        <v>438</v>
      </c>
      <c r="EP14" s="35">
        <v>366</v>
      </c>
      <c r="EQ14" s="35">
        <v>2352</v>
      </c>
      <c r="ER14" s="35">
        <v>338</v>
      </c>
      <c r="ES14" s="35">
        <v>112</v>
      </c>
      <c r="ET14" s="35">
        <v>161</v>
      </c>
      <c r="EU14" s="35">
        <v>600</v>
      </c>
      <c r="EV14" s="35">
        <v>63</v>
      </c>
      <c r="EW14" s="35">
        <v>814</v>
      </c>
      <c r="EX14" s="35">
        <v>244</v>
      </c>
      <c r="EY14" s="35">
        <v>914</v>
      </c>
      <c r="EZ14" s="35">
        <v>106</v>
      </c>
      <c r="FA14" s="35">
        <v>3016</v>
      </c>
      <c r="FB14" s="35">
        <v>330</v>
      </c>
      <c r="FC14" s="35">
        <v>2396</v>
      </c>
      <c r="FD14" s="35">
        <v>322</v>
      </c>
      <c r="FE14" s="35">
        <v>107</v>
      </c>
      <c r="FF14" s="35">
        <v>179</v>
      </c>
      <c r="FG14" s="35">
        <v>110</v>
      </c>
      <c r="FH14" s="35">
        <v>80</v>
      </c>
      <c r="FI14" s="35">
        <v>1692</v>
      </c>
      <c r="FJ14" s="35">
        <v>1793</v>
      </c>
      <c r="FK14" s="35">
        <v>2133</v>
      </c>
      <c r="FL14" s="35">
        <v>4616</v>
      </c>
      <c r="FM14" s="35">
        <v>3397</v>
      </c>
      <c r="FN14" s="35">
        <v>20086</v>
      </c>
      <c r="FO14" s="35">
        <v>1089</v>
      </c>
      <c r="FP14" s="35">
        <v>2152</v>
      </c>
      <c r="FQ14" s="35">
        <v>733</v>
      </c>
      <c r="FR14" s="35">
        <v>147</v>
      </c>
      <c r="FS14" s="35">
        <v>181</v>
      </c>
      <c r="FT14" s="35">
        <v>81</v>
      </c>
      <c r="FU14" s="35">
        <v>734</v>
      </c>
      <c r="FV14" s="35">
        <v>649</v>
      </c>
      <c r="FW14" s="35">
        <v>141</v>
      </c>
      <c r="FX14" s="35">
        <v>61</v>
      </c>
      <c r="FY14" s="17"/>
      <c r="FZ14" s="17">
        <f>SUM(C14:FX14)</f>
        <v>821972</v>
      </c>
      <c r="GA14" s="17"/>
      <c r="GB14" s="17"/>
      <c r="GC14" s="17"/>
      <c r="GD14" s="17"/>
      <c r="GE14" s="36"/>
      <c r="GF14" s="36"/>
      <c r="GG14" s="20"/>
      <c r="GH14" s="36"/>
      <c r="GI14" s="36"/>
      <c r="GJ14" s="36"/>
      <c r="GK14" s="36"/>
      <c r="GL14" s="36"/>
      <c r="GM14" s="36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">
      <c r="A15" s="26" t="s">
        <v>239</v>
      </c>
      <c r="B15" s="2" t="s">
        <v>240</v>
      </c>
      <c r="C15" s="17">
        <v>0</v>
      </c>
      <c r="D15" s="17">
        <v>6852.3</v>
      </c>
      <c r="E15" s="17">
        <v>0</v>
      </c>
      <c r="F15" s="17">
        <v>3377.6</v>
      </c>
      <c r="G15" s="17">
        <v>0</v>
      </c>
      <c r="H15" s="17">
        <v>5</v>
      </c>
      <c r="I15" s="17">
        <v>441.2</v>
      </c>
      <c r="J15" s="17">
        <v>0</v>
      </c>
      <c r="K15" s="17">
        <v>0</v>
      </c>
      <c r="L15" s="17">
        <v>0</v>
      </c>
      <c r="M15" s="17">
        <v>0</v>
      </c>
      <c r="N15" s="17">
        <v>480.2</v>
      </c>
      <c r="O15" s="17">
        <v>996.6</v>
      </c>
      <c r="P15" s="17">
        <v>0</v>
      </c>
      <c r="Q15" s="17">
        <v>3640.3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3123.7</v>
      </c>
      <c r="AB15" s="17">
        <v>2298.1999999999998</v>
      </c>
      <c r="AC15" s="17">
        <v>0</v>
      </c>
      <c r="AD15" s="17">
        <v>0</v>
      </c>
      <c r="AE15" s="17">
        <v>0</v>
      </c>
      <c r="AF15" s="17">
        <v>0</v>
      </c>
      <c r="AG15" s="17">
        <v>92.3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469.6</v>
      </c>
      <c r="AP15" s="17">
        <v>13147.5</v>
      </c>
      <c r="AQ15" s="17">
        <v>0</v>
      </c>
      <c r="AR15" s="17">
        <v>10744.1</v>
      </c>
      <c r="AS15" s="17">
        <v>330</v>
      </c>
      <c r="AT15" s="17">
        <v>382.2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2043</v>
      </c>
      <c r="BA15" s="17">
        <v>178</v>
      </c>
      <c r="BB15" s="17">
        <v>0</v>
      </c>
      <c r="BC15" s="17">
        <v>2099.6999999999998</v>
      </c>
      <c r="BD15" s="17">
        <v>1195.5999999999999</v>
      </c>
      <c r="BE15" s="17">
        <v>0</v>
      </c>
      <c r="BF15" s="17">
        <v>3302.6</v>
      </c>
      <c r="BG15" s="17">
        <v>0</v>
      </c>
      <c r="BH15" s="17">
        <v>0</v>
      </c>
      <c r="BI15" s="17">
        <v>0</v>
      </c>
      <c r="BJ15" s="17">
        <v>787.5</v>
      </c>
      <c r="BK15" s="17">
        <v>5704</v>
      </c>
      <c r="BL15" s="17">
        <v>0</v>
      </c>
      <c r="BM15" s="17">
        <v>0</v>
      </c>
      <c r="BN15" s="17">
        <v>229.1</v>
      </c>
      <c r="BO15" s="17">
        <v>0</v>
      </c>
      <c r="BP15" s="17">
        <v>0</v>
      </c>
      <c r="BQ15" s="17">
        <v>128.1</v>
      </c>
      <c r="BR15" s="17">
        <v>0</v>
      </c>
      <c r="BS15" s="17">
        <v>0</v>
      </c>
      <c r="BT15" s="17">
        <v>0</v>
      </c>
      <c r="BU15" s="17">
        <v>0</v>
      </c>
      <c r="BV15" s="17">
        <v>34.5</v>
      </c>
      <c r="BW15" s="17">
        <v>37.1</v>
      </c>
      <c r="BX15" s="17">
        <v>0</v>
      </c>
      <c r="BY15" s="17">
        <v>0</v>
      </c>
      <c r="BZ15" s="17">
        <v>0</v>
      </c>
      <c r="CA15" s="17">
        <v>0</v>
      </c>
      <c r="CB15" s="17">
        <v>6355.8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1914.3</v>
      </c>
      <c r="CO15" s="17">
        <v>1075.8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452.8</v>
      </c>
      <c r="DG15" s="17">
        <v>0</v>
      </c>
      <c r="DH15" s="17">
        <v>0</v>
      </c>
      <c r="DI15" s="17">
        <v>196.6</v>
      </c>
      <c r="DJ15" s="17">
        <v>0</v>
      </c>
      <c r="DK15" s="17">
        <v>0</v>
      </c>
      <c r="DL15" s="17">
        <v>172</v>
      </c>
      <c r="DM15" s="17">
        <v>32.6</v>
      </c>
      <c r="DN15" s="17">
        <v>0</v>
      </c>
      <c r="DO15" s="17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</v>
      </c>
      <c r="EA15" s="17">
        <v>133.30000000000001</v>
      </c>
      <c r="EB15" s="17">
        <v>0</v>
      </c>
      <c r="EC15" s="17">
        <v>0</v>
      </c>
      <c r="ED15" s="17">
        <v>119.1</v>
      </c>
      <c r="EE15" s="17">
        <v>0</v>
      </c>
      <c r="EF15" s="17">
        <v>131.80000000000001</v>
      </c>
      <c r="EG15" s="17">
        <v>0</v>
      </c>
      <c r="EH15" s="17">
        <v>0</v>
      </c>
      <c r="EI15" s="17">
        <v>1489.6</v>
      </c>
      <c r="EJ15" s="17">
        <v>729.1</v>
      </c>
      <c r="EK15" s="17">
        <v>0</v>
      </c>
      <c r="EL15" s="17">
        <v>0</v>
      </c>
      <c r="EM15" s="17">
        <v>0</v>
      </c>
      <c r="EN15" s="17">
        <v>0</v>
      </c>
      <c r="EO15" s="17">
        <v>0</v>
      </c>
      <c r="EP15" s="17">
        <v>0</v>
      </c>
      <c r="EQ15" s="17">
        <v>75.8</v>
      </c>
      <c r="ER15" s="17">
        <v>0</v>
      </c>
      <c r="ES15" s="17">
        <v>0</v>
      </c>
      <c r="ET15" s="17">
        <v>88.6</v>
      </c>
      <c r="EU15" s="17">
        <v>0</v>
      </c>
      <c r="EV15" s="17">
        <v>0</v>
      </c>
      <c r="EW15" s="17">
        <v>0</v>
      </c>
      <c r="EX15" s="17">
        <v>0</v>
      </c>
      <c r="EY15" s="17">
        <v>0</v>
      </c>
      <c r="EZ15" s="17">
        <v>0</v>
      </c>
      <c r="FA15" s="17">
        <v>0</v>
      </c>
      <c r="FB15" s="17">
        <v>0</v>
      </c>
      <c r="FC15" s="17">
        <v>0</v>
      </c>
      <c r="FD15" s="17">
        <v>0</v>
      </c>
      <c r="FE15" s="17">
        <v>0</v>
      </c>
      <c r="FF15" s="17">
        <v>0</v>
      </c>
      <c r="FG15" s="17">
        <v>0</v>
      </c>
      <c r="FH15" s="17">
        <v>0</v>
      </c>
      <c r="FI15" s="17">
        <v>0</v>
      </c>
      <c r="FJ15" s="17">
        <v>0</v>
      </c>
      <c r="FK15" s="17">
        <v>154.9</v>
      </c>
      <c r="FL15" s="17">
        <v>402.9</v>
      </c>
      <c r="FM15" s="17">
        <v>338</v>
      </c>
      <c r="FN15" s="17">
        <v>4174.3</v>
      </c>
      <c r="FO15" s="17">
        <v>0</v>
      </c>
      <c r="FP15" s="17">
        <v>0</v>
      </c>
      <c r="FQ15" s="17">
        <v>0</v>
      </c>
      <c r="FR15" s="17">
        <v>0</v>
      </c>
      <c r="FS15" s="17">
        <v>0</v>
      </c>
      <c r="FT15" s="17">
        <v>0</v>
      </c>
      <c r="FU15" s="17">
        <v>0</v>
      </c>
      <c r="FV15" s="17">
        <v>0</v>
      </c>
      <c r="FW15" s="17">
        <v>0</v>
      </c>
      <c r="FX15" s="17">
        <v>0</v>
      </c>
      <c r="FY15" s="17">
        <v>0</v>
      </c>
      <c r="FZ15" s="17">
        <f>SUM(C15:FY15)</f>
        <v>80157.300000000032</v>
      </c>
      <c r="GA15" s="17"/>
      <c r="GB15" s="17"/>
      <c r="GC15" s="17"/>
      <c r="GD15" s="17"/>
      <c r="GE15" s="37"/>
      <c r="GF15" s="37"/>
      <c r="GG15" s="20"/>
      <c r="GH15" s="20"/>
      <c r="GI15" s="20"/>
      <c r="GJ15" s="20"/>
      <c r="GK15" s="20"/>
      <c r="GL15" s="20"/>
      <c r="GM15" s="20"/>
    </row>
    <row r="16" spans="1:256" x14ac:dyDescent="0.2">
      <c r="A16" s="26" t="s">
        <v>241</v>
      </c>
      <c r="B16" s="2" t="s">
        <v>242</v>
      </c>
      <c r="C16" s="38">
        <v>8245.2000000000007</v>
      </c>
      <c r="D16" s="38">
        <v>42344.3</v>
      </c>
      <c r="E16" s="38">
        <v>7736.8</v>
      </c>
      <c r="F16" s="38">
        <v>16626.899999999998</v>
      </c>
      <c r="G16" s="38">
        <v>1004.5</v>
      </c>
      <c r="H16" s="38">
        <v>992.3</v>
      </c>
      <c r="I16" s="38">
        <v>10263.6</v>
      </c>
      <c r="J16" s="38">
        <v>2081.8000000000002</v>
      </c>
      <c r="K16" s="38">
        <v>308.5</v>
      </c>
      <c r="L16" s="38">
        <v>2747.5</v>
      </c>
      <c r="M16" s="38">
        <v>1468.8999999999999</v>
      </c>
      <c r="N16" s="38">
        <v>51197.5</v>
      </c>
      <c r="O16" s="38">
        <v>14857.6</v>
      </c>
      <c r="P16" s="38">
        <v>158.9</v>
      </c>
      <c r="Q16" s="38">
        <v>38176.699999999997</v>
      </c>
      <c r="R16" s="38">
        <v>578.79999999999995</v>
      </c>
      <c r="S16" s="38">
        <v>1411.5</v>
      </c>
      <c r="T16" s="38">
        <v>141.6</v>
      </c>
      <c r="U16" s="38">
        <v>56.6</v>
      </c>
      <c r="V16" s="38">
        <v>267.2</v>
      </c>
      <c r="W16" s="35">
        <v>127.8</v>
      </c>
      <c r="X16" s="35">
        <v>50</v>
      </c>
      <c r="Y16" s="38">
        <v>503.29999999999995</v>
      </c>
      <c r="Z16" s="38">
        <v>259.7</v>
      </c>
      <c r="AA16" s="38">
        <v>28011.8</v>
      </c>
      <c r="AB16" s="38">
        <v>28959.200000000001</v>
      </c>
      <c r="AC16" s="38">
        <v>912.9</v>
      </c>
      <c r="AD16" s="38">
        <v>1100.9000000000001</v>
      </c>
      <c r="AE16" s="38">
        <v>110.6</v>
      </c>
      <c r="AF16" s="38">
        <v>169.9</v>
      </c>
      <c r="AG16" s="38">
        <v>878.7</v>
      </c>
      <c r="AH16" s="38">
        <v>1022.8</v>
      </c>
      <c r="AI16" s="38">
        <v>372.9</v>
      </c>
      <c r="AJ16" s="38">
        <v>228.70000000000002</v>
      </c>
      <c r="AK16" s="38">
        <v>212.29999999999998</v>
      </c>
      <c r="AL16" s="38">
        <v>265.60000000000002</v>
      </c>
      <c r="AM16" s="38">
        <v>470.09999999999997</v>
      </c>
      <c r="AN16" s="38">
        <v>406.6</v>
      </c>
      <c r="AO16" s="38">
        <v>4958</v>
      </c>
      <c r="AP16" s="38">
        <v>80526.100000000006</v>
      </c>
      <c r="AQ16" s="38">
        <v>268.10000000000002</v>
      </c>
      <c r="AR16" s="38">
        <v>62610.2</v>
      </c>
      <c r="AS16" s="38">
        <v>6460.4</v>
      </c>
      <c r="AT16" s="38">
        <v>2492.4</v>
      </c>
      <c r="AU16" s="38">
        <v>339.79999999999995</v>
      </c>
      <c r="AV16" s="38">
        <v>297.89999999999998</v>
      </c>
      <c r="AW16" s="38">
        <v>200.4</v>
      </c>
      <c r="AX16" s="38">
        <v>50</v>
      </c>
      <c r="AY16" s="38">
        <v>550.5</v>
      </c>
      <c r="AZ16" s="38">
        <v>10850.9</v>
      </c>
      <c r="BA16" s="38">
        <v>8696.9</v>
      </c>
      <c r="BB16" s="38">
        <v>7569.1</v>
      </c>
      <c r="BC16" s="38">
        <v>30320.2</v>
      </c>
      <c r="BD16" s="38">
        <v>4840.7</v>
      </c>
      <c r="BE16" s="38">
        <v>1422.3</v>
      </c>
      <c r="BF16" s="38">
        <v>23227.4</v>
      </c>
      <c r="BG16" s="38">
        <v>929</v>
      </c>
      <c r="BH16" s="38">
        <v>630.9</v>
      </c>
      <c r="BI16" s="38">
        <v>226.4</v>
      </c>
      <c r="BJ16" s="38">
        <v>5876.3</v>
      </c>
      <c r="BK16" s="38">
        <v>18279.3</v>
      </c>
      <c r="BL16" s="38">
        <v>180.2</v>
      </c>
      <c r="BM16" s="38">
        <v>285.5</v>
      </c>
      <c r="BN16" s="38">
        <v>3709.7999999999997</v>
      </c>
      <c r="BO16" s="38">
        <v>1560.2</v>
      </c>
      <c r="BP16" s="38">
        <v>205.8</v>
      </c>
      <c r="BQ16" s="38">
        <v>5604.2</v>
      </c>
      <c r="BR16" s="38">
        <v>4632.1000000000004</v>
      </c>
      <c r="BS16" s="38">
        <v>1055.0999999999999</v>
      </c>
      <c r="BT16" s="38">
        <v>373</v>
      </c>
      <c r="BU16" s="38">
        <v>441.2</v>
      </c>
      <c r="BV16" s="38">
        <v>1232.6999999999998</v>
      </c>
      <c r="BW16" s="38">
        <v>1814.3</v>
      </c>
      <c r="BX16" s="38">
        <v>76.400000000000006</v>
      </c>
      <c r="BY16" s="38">
        <v>526.5</v>
      </c>
      <c r="BZ16" s="38">
        <v>212.1</v>
      </c>
      <c r="CA16" s="38">
        <v>192.7</v>
      </c>
      <c r="CB16" s="38">
        <v>80900</v>
      </c>
      <c r="CC16" s="38">
        <v>166.70000000000002</v>
      </c>
      <c r="CD16" s="38">
        <v>74.7</v>
      </c>
      <c r="CE16" s="38">
        <v>164.5</v>
      </c>
      <c r="CF16" s="38">
        <v>116.1</v>
      </c>
      <c r="CG16" s="38">
        <v>164.79999999999998</v>
      </c>
      <c r="CH16" s="38">
        <v>125.1</v>
      </c>
      <c r="CI16" s="38">
        <v>730.2</v>
      </c>
      <c r="CJ16" s="38">
        <v>1054.3</v>
      </c>
      <c r="CK16" s="38">
        <v>4795.0999999999995</v>
      </c>
      <c r="CL16" s="38">
        <v>1315.3</v>
      </c>
      <c r="CM16" s="38">
        <v>748.3</v>
      </c>
      <c r="CN16" s="38">
        <v>28052.799999999999</v>
      </c>
      <c r="CO16" s="38">
        <v>15115.6</v>
      </c>
      <c r="CP16" s="38">
        <v>1088.6000000000001</v>
      </c>
      <c r="CQ16" s="38">
        <v>1282.7</v>
      </c>
      <c r="CR16" s="38">
        <v>188.3</v>
      </c>
      <c r="CS16" s="38">
        <v>359.5</v>
      </c>
      <c r="CT16" s="38">
        <v>95</v>
      </c>
      <c r="CU16" s="38">
        <v>466.3</v>
      </c>
      <c r="CV16" s="38">
        <v>51.199999999999996</v>
      </c>
      <c r="CW16" s="38">
        <v>159.9</v>
      </c>
      <c r="CX16" s="38">
        <v>462.7</v>
      </c>
      <c r="CY16" s="38">
        <v>106.2</v>
      </c>
      <c r="CZ16" s="38">
        <v>2226.3999999999996</v>
      </c>
      <c r="DA16" s="38">
        <v>190.2</v>
      </c>
      <c r="DB16" s="38">
        <v>314.2</v>
      </c>
      <c r="DC16" s="38">
        <v>182.1</v>
      </c>
      <c r="DD16" s="38">
        <v>132.5</v>
      </c>
      <c r="DE16" s="38">
        <v>449.7</v>
      </c>
      <c r="DF16" s="38">
        <v>21611.799999999996</v>
      </c>
      <c r="DG16" s="38">
        <v>85.3</v>
      </c>
      <c r="DH16" s="38">
        <v>2168.4</v>
      </c>
      <c r="DI16" s="38">
        <v>2735.5</v>
      </c>
      <c r="DJ16" s="38">
        <v>712</v>
      </c>
      <c r="DK16" s="38">
        <v>383.8</v>
      </c>
      <c r="DL16" s="38">
        <v>5946.6</v>
      </c>
      <c r="DM16" s="38">
        <v>287.8</v>
      </c>
      <c r="DN16" s="38">
        <v>1477.9</v>
      </c>
      <c r="DO16" s="38">
        <v>2980.8</v>
      </c>
      <c r="DP16" s="38">
        <v>199</v>
      </c>
      <c r="DQ16" s="38">
        <v>501.4</v>
      </c>
      <c r="DR16" s="38">
        <v>1314.7</v>
      </c>
      <c r="DS16" s="38">
        <v>807.6</v>
      </c>
      <c r="DT16" s="38">
        <v>151.30000000000001</v>
      </c>
      <c r="DU16" s="38">
        <v>409.3</v>
      </c>
      <c r="DV16" s="38">
        <v>212.8</v>
      </c>
      <c r="DW16" s="38">
        <v>349.1</v>
      </c>
      <c r="DX16" s="38">
        <v>189</v>
      </c>
      <c r="DY16" s="38">
        <v>324.7</v>
      </c>
      <c r="DZ16" s="38">
        <v>1034</v>
      </c>
      <c r="EA16" s="38">
        <v>529.79999999999995</v>
      </c>
      <c r="EB16" s="38">
        <v>581.19999999999993</v>
      </c>
      <c r="EC16" s="38">
        <v>293.7</v>
      </c>
      <c r="ED16" s="38">
        <v>1646.5</v>
      </c>
      <c r="EE16" s="38">
        <v>214.29999999999998</v>
      </c>
      <c r="EF16" s="38">
        <v>1566.5</v>
      </c>
      <c r="EG16" s="38">
        <v>274.8</v>
      </c>
      <c r="EH16" s="38">
        <v>216.5</v>
      </c>
      <c r="EI16" s="38">
        <v>17060.300000000003</v>
      </c>
      <c r="EJ16" s="38">
        <v>8819.9</v>
      </c>
      <c r="EK16" s="38">
        <v>649</v>
      </c>
      <c r="EL16" s="38">
        <v>485.3</v>
      </c>
      <c r="EM16" s="38">
        <v>525.90000000000009</v>
      </c>
      <c r="EN16" s="38">
        <v>1094.3</v>
      </c>
      <c r="EO16" s="38">
        <v>461.20000000000005</v>
      </c>
      <c r="EP16" s="38">
        <v>372.7</v>
      </c>
      <c r="EQ16" s="38">
        <v>2342.9</v>
      </c>
      <c r="ER16" s="38">
        <v>377.40000000000003</v>
      </c>
      <c r="ES16" s="38">
        <v>123.9</v>
      </c>
      <c r="ET16" s="38">
        <v>193.6</v>
      </c>
      <c r="EU16" s="38">
        <v>624.79999999999995</v>
      </c>
      <c r="EV16" s="38">
        <v>65.8</v>
      </c>
      <c r="EW16" s="38">
        <v>803.5</v>
      </c>
      <c r="EX16" s="38">
        <v>255.8</v>
      </c>
      <c r="EY16" s="38">
        <v>910.4</v>
      </c>
      <c r="EZ16" s="38">
        <v>121.3</v>
      </c>
      <c r="FA16" s="38">
        <v>3049</v>
      </c>
      <c r="FB16" s="38">
        <v>369.3</v>
      </c>
      <c r="FC16" s="38">
        <v>2539</v>
      </c>
      <c r="FD16" s="38">
        <v>350.7</v>
      </c>
      <c r="FE16" s="38">
        <v>109.6</v>
      </c>
      <c r="FF16" s="38">
        <v>192.8</v>
      </c>
      <c r="FG16" s="38">
        <v>116.8</v>
      </c>
      <c r="FH16" s="38">
        <v>88.9</v>
      </c>
      <c r="FI16" s="38">
        <v>1801.3999999999999</v>
      </c>
      <c r="FJ16" s="38">
        <v>1823</v>
      </c>
      <c r="FK16" s="38">
        <v>2169.9</v>
      </c>
      <c r="FL16" s="38">
        <v>4568.8</v>
      </c>
      <c r="FM16" s="38">
        <v>3322.4</v>
      </c>
      <c r="FN16" s="38">
        <v>19863.900000000001</v>
      </c>
      <c r="FO16" s="38">
        <v>1097.4000000000001</v>
      </c>
      <c r="FP16" s="38">
        <v>2246.6000000000004</v>
      </c>
      <c r="FQ16" s="38">
        <v>797.8</v>
      </c>
      <c r="FR16" s="38">
        <v>152.5</v>
      </c>
      <c r="FS16" s="38">
        <v>184.6</v>
      </c>
      <c r="FT16" s="35">
        <v>83.6</v>
      </c>
      <c r="FU16" s="38">
        <v>772.19999999999993</v>
      </c>
      <c r="FV16" s="38">
        <v>675.5</v>
      </c>
      <c r="FW16" s="38">
        <v>155.4</v>
      </c>
      <c r="FX16" s="38">
        <v>73.3</v>
      </c>
      <c r="FY16" s="18"/>
      <c r="FZ16" s="14">
        <f t="shared" ref="FZ16:FZ21" si="7">SUM(C16:FX16)</f>
        <v>830833.0000000007</v>
      </c>
      <c r="GA16" s="14"/>
      <c r="GB16" s="14"/>
      <c r="GC16" s="14"/>
      <c r="GD16" s="14"/>
      <c r="GE16" s="17"/>
      <c r="GF16" s="17"/>
      <c r="GG16" s="20"/>
      <c r="GH16" s="20"/>
      <c r="GI16" s="20"/>
      <c r="GJ16" s="20"/>
      <c r="GK16" s="20"/>
      <c r="GL16" s="20"/>
      <c r="GM16" s="20"/>
    </row>
    <row r="17" spans="1:195" x14ac:dyDescent="0.2">
      <c r="A17" s="4" t="s">
        <v>243</v>
      </c>
      <c r="B17" s="2" t="s">
        <v>244</v>
      </c>
      <c r="C17" s="14">
        <v>5613.5</v>
      </c>
      <c r="D17" s="14">
        <v>37209</v>
      </c>
      <c r="E17" s="14">
        <v>6634.5</v>
      </c>
      <c r="F17" s="14">
        <v>15541.5</v>
      </c>
      <c r="G17" s="14">
        <v>920.5</v>
      </c>
      <c r="H17" s="14">
        <v>972</v>
      </c>
      <c r="I17" s="14">
        <v>9145.5</v>
      </c>
      <c r="J17" s="14">
        <v>1959</v>
      </c>
      <c r="K17" s="14">
        <v>301</v>
      </c>
      <c r="L17" s="14">
        <v>2520</v>
      </c>
      <c r="M17" s="14">
        <v>1381.5</v>
      </c>
      <c r="N17" s="14">
        <v>50668</v>
      </c>
      <c r="O17" s="14">
        <v>14647.5</v>
      </c>
      <c r="P17" s="14">
        <v>153.5</v>
      </c>
      <c r="Q17" s="14">
        <v>36887</v>
      </c>
      <c r="R17" s="14">
        <v>443.5</v>
      </c>
      <c r="S17" s="14">
        <v>1275.5</v>
      </c>
      <c r="T17" s="14">
        <v>127.5</v>
      </c>
      <c r="U17" s="14">
        <v>47</v>
      </c>
      <c r="V17" s="14">
        <v>255</v>
      </c>
      <c r="W17" s="14">
        <v>50</v>
      </c>
      <c r="X17" s="14">
        <v>40</v>
      </c>
      <c r="Y17" s="14">
        <v>432</v>
      </c>
      <c r="Z17" s="14">
        <v>240.5</v>
      </c>
      <c r="AA17" s="14">
        <v>27650.5</v>
      </c>
      <c r="AB17" s="14">
        <v>28507</v>
      </c>
      <c r="AC17" s="14">
        <v>876</v>
      </c>
      <c r="AD17" s="14">
        <v>1067</v>
      </c>
      <c r="AE17" s="14">
        <v>109</v>
      </c>
      <c r="AF17" s="14">
        <v>154</v>
      </c>
      <c r="AG17" s="14">
        <v>827</v>
      </c>
      <c r="AH17" s="14">
        <v>972</v>
      </c>
      <c r="AI17" s="14">
        <v>360.5</v>
      </c>
      <c r="AJ17" s="14">
        <v>204.5</v>
      </c>
      <c r="AK17" s="14">
        <v>185.5</v>
      </c>
      <c r="AL17" s="14">
        <v>247</v>
      </c>
      <c r="AM17" s="14">
        <v>435</v>
      </c>
      <c r="AN17" s="14">
        <v>361</v>
      </c>
      <c r="AO17" s="14">
        <v>4626.5</v>
      </c>
      <c r="AP17" s="14">
        <v>77313</v>
      </c>
      <c r="AQ17" s="14">
        <v>253</v>
      </c>
      <c r="AR17" s="14">
        <v>58976</v>
      </c>
      <c r="AS17" s="14">
        <v>6045</v>
      </c>
      <c r="AT17" s="14">
        <v>2421.5</v>
      </c>
      <c r="AU17" s="14">
        <v>303.5</v>
      </c>
      <c r="AV17" s="14">
        <v>282.5</v>
      </c>
      <c r="AW17" s="14">
        <v>180</v>
      </c>
      <c r="AX17" s="14">
        <v>31.5</v>
      </c>
      <c r="AY17" s="14">
        <v>432.5</v>
      </c>
      <c r="AZ17" s="14">
        <v>10536</v>
      </c>
      <c r="BA17" s="14">
        <v>8565</v>
      </c>
      <c r="BB17" s="14">
        <v>7373</v>
      </c>
      <c r="BC17" s="14">
        <v>26200.5</v>
      </c>
      <c r="BD17" s="14">
        <v>4812</v>
      </c>
      <c r="BE17" s="14">
        <v>1403.5</v>
      </c>
      <c r="BF17" s="14">
        <v>22771</v>
      </c>
      <c r="BG17" s="14">
        <v>856</v>
      </c>
      <c r="BH17" s="14">
        <v>567.5</v>
      </c>
      <c r="BI17" s="14">
        <v>219</v>
      </c>
      <c r="BJ17" s="14">
        <v>5826.5</v>
      </c>
      <c r="BK17" s="14">
        <v>14165</v>
      </c>
      <c r="BL17" s="14">
        <v>166</v>
      </c>
      <c r="BM17" s="14">
        <v>272</v>
      </c>
      <c r="BN17" s="14">
        <v>3535</v>
      </c>
      <c r="BO17" s="14">
        <v>1413.5</v>
      </c>
      <c r="BP17" s="14">
        <v>194.5</v>
      </c>
      <c r="BQ17" s="14">
        <v>5247.5</v>
      </c>
      <c r="BR17" s="14">
        <v>4536.5</v>
      </c>
      <c r="BS17" s="14">
        <v>930</v>
      </c>
      <c r="BT17" s="14">
        <v>366.5</v>
      </c>
      <c r="BU17" s="14">
        <v>429</v>
      </c>
      <c r="BV17" s="14">
        <v>1163</v>
      </c>
      <c r="BW17" s="14">
        <v>1777</v>
      </c>
      <c r="BX17" s="14">
        <v>65</v>
      </c>
      <c r="BY17" s="14">
        <v>456.5</v>
      </c>
      <c r="BZ17" s="14">
        <v>178.5</v>
      </c>
      <c r="CA17" s="14">
        <v>186.5</v>
      </c>
      <c r="CB17" s="14">
        <v>79013.5</v>
      </c>
      <c r="CC17" s="14">
        <v>153</v>
      </c>
      <c r="CD17" s="14">
        <v>64.5</v>
      </c>
      <c r="CE17" s="14">
        <v>159.5</v>
      </c>
      <c r="CF17" s="14">
        <v>103.5</v>
      </c>
      <c r="CG17" s="14">
        <v>144.5</v>
      </c>
      <c r="CH17" s="14">
        <v>121.5</v>
      </c>
      <c r="CI17" s="14">
        <v>708.5</v>
      </c>
      <c r="CJ17" s="14">
        <v>955.5</v>
      </c>
      <c r="CK17" s="14">
        <v>4216.5</v>
      </c>
      <c r="CL17" s="14">
        <v>1257.5</v>
      </c>
      <c r="CM17" s="14">
        <v>713.5</v>
      </c>
      <c r="CN17" s="14">
        <v>26338</v>
      </c>
      <c r="CO17" s="14">
        <v>14813</v>
      </c>
      <c r="CP17" s="14">
        <v>1016.5</v>
      </c>
      <c r="CQ17" s="14">
        <v>980</v>
      </c>
      <c r="CR17" s="14">
        <v>176.5</v>
      </c>
      <c r="CS17" s="14">
        <v>348.5</v>
      </c>
      <c r="CT17" s="14">
        <v>89.5</v>
      </c>
      <c r="CU17" s="14">
        <v>36.5</v>
      </c>
      <c r="CV17" s="14">
        <v>41</v>
      </c>
      <c r="CW17" s="14">
        <v>153.5</v>
      </c>
      <c r="CX17" s="14">
        <v>449.5</v>
      </c>
      <c r="CY17" s="14">
        <v>27</v>
      </c>
      <c r="CZ17" s="14">
        <v>2082.5</v>
      </c>
      <c r="DA17" s="14">
        <v>182.5</v>
      </c>
      <c r="DB17" s="14">
        <v>309</v>
      </c>
      <c r="DC17" s="14">
        <v>178.5</v>
      </c>
      <c r="DD17" s="14">
        <v>125.5</v>
      </c>
      <c r="DE17" s="14">
        <v>399.5</v>
      </c>
      <c r="DF17" s="14">
        <v>20425.5</v>
      </c>
      <c r="DG17" s="14">
        <v>79.5</v>
      </c>
      <c r="DH17" s="14">
        <v>1990.5</v>
      </c>
      <c r="DI17" s="14">
        <v>2613</v>
      </c>
      <c r="DJ17" s="14">
        <v>680.5</v>
      </c>
      <c r="DK17" s="14">
        <v>365.5</v>
      </c>
      <c r="DL17" s="14">
        <v>5714.5</v>
      </c>
      <c r="DM17" s="14">
        <v>218</v>
      </c>
      <c r="DN17" s="14">
        <v>1441.5</v>
      </c>
      <c r="DO17" s="14">
        <v>2845.5</v>
      </c>
      <c r="DP17" s="14">
        <v>191</v>
      </c>
      <c r="DQ17" s="14">
        <v>484.5</v>
      </c>
      <c r="DR17" s="14">
        <v>1254.5</v>
      </c>
      <c r="DS17" s="14">
        <v>758</v>
      </c>
      <c r="DT17" s="14">
        <v>132</v>
      </c>
      <c r="DU17" s="14">
        <v>398.5</v>
      </c>
      <c r="DV17" s="14">
        <v>205.5</v>
      </c>
      <c r="DW17" s="14">
        <v>326</v>
      </c>
      <c r="DX17" s="14">
        <v>178</v>
      </c>
      <c r="DY17" s="14">
        <v>318.5</v>
      </c>
      <c r="DZ17" s="14">
        <v>920</v>
      </c>
      <c r="EA17" s="14">
        <v>502.5</v>
      </c>
      <c r="EB17" s="14">
        <v>551</v>
      </c>
      <c r="EC17" s="14">
        <v>284</v>
      </c>
      <c r="ED17" s="14">
        <v>1614.5</v>
      </c>
      <c r="EE17" s="14">
        <v>186</v>
      </c>
      <c r="EF17" s="14">
        <v>1480.5</v>
      </c>
      <c r="EG17" s="14">
        <v>263.5</v>
      </c>
      <c r="EH17" s="14">
        <v>199.5</v>
      </c>
      <c r="EI17" s="14">
        <v>16108</v>
      </c>
      <c r="EJ17" s="14">
        <v>8674.5</v>
      </c>
      <c r="EK17" s="14">
        <v>630.5</v>
      </c>
      <c r="EL17" s="14">
        <v>470.5</v>
      </c>
      <c r="EM17" s="14">
        <v>432.5</v>
      </c>
      <c r="EN17" s="14">
        <v>963</v>
      </c>
      <c r="EO17" s="14">
        <v>435.5</v>
      </c>
      <c r="EP17" s="14">
        <v>363.5</v>
      </c>
      <c r="EQ17" s="14">
        <v>2315</v>
      </c>
      <c r="ER17" s="14">
        <v>361</v>
      </c>
      <c r="ES17" s="14">
        <v>118</v>
      </c>
      <c r="ET17" s="14">
        <v>163.5</v>
      </c>
      <c r="EU17" s="14">
        <v>595.5</v>
      </c>
      <c r="EV17" s="14">
        <v>62</v>
      </c>
      <c r="EW17" s="14">
        <v>788.5</v>
      </c>
      <c r="EX17" s="14">
        <v>244</v>
      </c>
      <c r="EY17" s="14">
        <v>231.5</v>
      </c>
      <c r="EZ17" s="14">
        <v>108</v>
      </c>
      <c r="FA17" s="14">
        <v>2976.5</v>
      </c>
      <c r="FB17" s="14">
        <v>325</v>
      </c>
      <c r="FC17" s="14">
        <v>2401</v>
      </c>
      <c r="FD17" s="14">
        <v>337</v>
      </c>
      <c r="FE17" s="14">
        <v>106.5</v>
      </c>
      <c r="FF17" s="14">
        <v>182.5</v>
      </c>
      <c r="FG17" s="14">
        <v>116</v>
      </c>
      <c r="FH17" s="14">
        <v>78</v>
      </c>
      <c r="FI17" s="14">
        <v>1745.5</v>
      </c>
      <c r="FJ17" s="14">
        <v>1781.5</v>
      </c>
      <c r="FK17" s="14">
        <v>2112.5</v>
      </c>
      <c r="FL17" s="14">
        <v>4516.5</v>
      </c>
      <c r="FM17" s="14">
        <v>3252.5</v>
      </c>
      <c r="FN17" s="14">
        <v>19379.5</v>
      </c>
      <c r="FO17" s="14">
        <v>1068.5</v>
      </c>
      <c r="FP17" s="14">
        <v>2131</v>
      </c>
      <c r="FQ17" s="14">
        <v>745.5</v>
      </c>
      <c r="FR17" s="14">
        <v>148</v>
      </c>
      <c r="FS17" s="14">
        <v>179</v>
      </c>
      <c r="FT17" s="17">
        <v>81</v>
      </c>
      <c r="FU17" s="14">
        <v>738.5</v>
      </c>
      <c r="FV17" s="14">
        <v>652</v>
      </c>
      <c r="FW17" s="14">
        <v>147.5</v>
      </c>
      <c r="FX17" s="14">
        <v>57</v>
      </c>
      <c r="FY17" s="14"/>
      <c r="FZ17" s="14">
        <f t="shared" si="7"/>
        <v>784802</v>
      </c>
      <c r="GA17" s="14"/>
      <c r="GB17" s="14"/>
      <c r="GC17" s="14"/>
      <c r="GD17" s="14"/>
      <c r="GE17" s="14"/>
      <c r="GF17" s="14"/>
      <c r="GG17" s="6"/>
      <c r="GH17" s="6"/>
      <c r="GI17" s="6"/>
      <c r="GJ17" s="6"/>
      <c r="GK17" s="6"/>
      <c r="GL17" s="6"/>
      <c r="GM17" s="6"/>
    </row>
    <row r="18" spans="1:195" x14ac:dyDescent="0.2">
      <c r="A18" s="4" t="s">
        <v>245</v>
      </c>
      <c r="B18" s="2" t="s">
        <v>246</v>
      </c>
      <c r="C18" s="14">
        <v>5486.5</v>
      </c>
      <c r="D18" s="14">
        <v>36386</v>
      </c>
      <c r="E18" s="14">
        <v>6585</v>
      </c>
      <c r="F18" s="14">
        <v>15034.5</v>
      </c>
      <c r="G18" s="14">
        <v>951</v>
      </c>
      <c r="H18" s="14">
        <v>902.5</v>
      </c>
      <c r="I18" s="14">
        <v>9168</v>
      </c>
      <c r="J18" s="14">
        <v>1981.5</v>
      </c>
      <c r="K18" s="14">
        <v>290</v>
      </c>
      <c r="L18" s="14">
        <v>2648.5</v>
      </c>
      <c r="M18" s="14">
        <v>1383</v>
      </c>
      <c r="N18" s="14">
        <v>49957</v>
      </c>
      <c r="O18" s="14">
        <v>14645.5</v>
      </c>
      <c r="P18" s="14">
        <v>158</v>
      </c>
      <c r="Q18" s="14">
        <v>35995</v>
      </c>
      <c r="R18" s="14">
        <v>407.5</v>
      </c>
      <c r="S18" s="14">
        <v>1317.5</v>
      </c>
      <c r="T18" s="14">
        <v>123</v>
      </c>
      <c r="U18" s="14">
        <v>41</v>
      </c>
      <c r="V18" s="14">
        <v>257.5</v>
      </c>
      <c r="W18" s="14">
        <v>46.5</v>
      </c>
      <c r="X18" s="14">
        <v>42.5</v>
      </c>
      <c r="Y18" s="14">
        <v>461.5</v>
      </c>
      <c r="Z18" s="14">
        <v>246</v>
      </c>
      <c r="AA18" s="14">
        <v>26863.5</v>
      </c>
      <c r="AB18" s="14">
        <v>28080</v>
      </c>
      <c r="AC18" s="14">
        <v>895.5</v>
      </c>
      <c r="AD18" s="14">
        <v>1053</v>
      </c>
      <c r="AE18" s="14">
        <v>107</v>
      </c>
      <c r="AF18" s="14">
        <v>168</v>
      </c>
      <c r="AG18" s="14">
        <v>851</v>
      </c>
      <c r="AH18" s="14">
        <v>998.5</v>
      </c>
      <c r="AI18" s="14">
        <v>318.5</v>
      </c>
      <c r="AJ18" s="14">
        <v>204</v>
      </c>
      <c r="AK18" s="14">
        <v>170.5</v>
      </c>
      <c r="AL18" s="14">
        <v>254</v>
      </c>
      <c r="AM18" s="14">
        <v>434.5</v>
      </c>
      <c r="AN18" s="14">
        <v>363.5</v>
      </c>
      <c r="AO18" s="14">
        <v>4859</v>
      </c>
      <c r="AP18" s="14">
        <v>74486.5</v>
      </c>
      <c r="AQ18" s="14">
        <v>253</v>
      </c>
      <c r="AR18" s="14">
        <v>57569.5</v>
      </c>
      <c r="AS18" s="14">
        <v>5949.5</v>
      </c>
      <c r="AT18" s="14">
        <v>2485</v>
      </c>
      <c r="AU18" s="14">
        <v>345.5</v>
      </c>
      <c r="AV18" s="14">
        <v>278.5</v>
      </c>
      <c r="AW18" s="14">
        <v>190.5</v>
      </c>
      <c r="AX18" s="14">
        <v>36</v>
      </c>
      <c r="AY18" s="14">
        <v>469</v>
      </c>
      <c r="AZ18" s="14">
        <v>10124</v>
      </c>
      <c r="BA18" s="14">
        <v>8541</v>
      </c>
      <c r="BB18" s="14">
        <v>7200</v>
      </c>
      <c r="BC18" s="14">
        <v>26767.5</v>
      </c>
      <c r="BD18" s="14">
        <v>4353.5</v>
      </c>
      <c r="BE18" s="14">
        <v>1419</v>
      </c>
      <c r="BF18" s="14">
        <v>22520</v>
      </c>
      <c r="BG18" s="14">
        <v>913.5</v>
      </c>
      <c r="BH18" s="14">
        <v>618.5</v>
      </c>
      <c r="BI18" s="14">
        <v>207.5</v>
      </c>
      <c r="BJ18" s="14">
        <v>5719.5</v>
      </c>
      <c r="BK18" s="14">
        <v>13996</v>
      </c>
      <c r="BL18" s="14">
        <v>151.5</v>
      </c>
      <c r="BM18" s="14">
        <v>236</v>
      </c>
      <c r="BN18" s="14">
        <v>3510.5</v>
      </c>
      <c r="BO18" s="14">
        <v>1495</v>
      </c>
      <c r="BP18" s="14">
        <v>201</v>
      </c>
      <c r="BQ18" s="14">
        <v>5114</v>
      </c>
      <c r="BR18" s="14">
        <v>4445.5</v>
      </c>
      <c r="BS18" s="14">
        <v>989</v>
      </c>
      <c r="BT18" s="14">
        <v>330.5</v>
      </c>
      <c r="BU18" s="14">
        <v>423</v>
      </c>
      <c r="BV18" s="14">
        <v>1137</v>
      </c>
      <c r="BW18" s="14">
        <v>1694.5</v>
      </c>
      <c r="BX18" s="14">
        <v>68</v>
      </c>
      <c r="BY18" s="14">
        <v>465</v>
      </c>
      <c r="BZ18" s="14">
        <v>209</v>
      </c>
      <c r="CA18" s="14">
        <v>179</v>
      </c>
      <c r="CB18" s="14">
        <v>78871</v>
      </c>
      <c r="CC18" s="14">
        <v>154</v>
      </c>
      <c r="CD18" s="14">
        <v>70.5</v>
      </c>
      <c r="CE18" s="14">
        <v>144</v>
      </c>
      <c r="CF18" s="14">
        <v>121</v>
      </c>
      <c r="CG18" s="14">
        <v>150.5</v>
      </c>
      <c r="CH18" s="14">
        <v>116.5</v>
      </c>
      <c r="CI18" s="14">
        <v>697.5</v>
      </c>
      <c r="CJ18" s="14">
        <v>1012.5</v>
      </c>
      <c r="CK18" s="14">
        <v>4149</v>
      </c>
      <c r="CL18" s="14">
        <v>1299</v>
      </c>
      <c r="CM18" s="14">
        <v>696.5</v>
      </c>
      <c r="CN18" s="14">
        <v>25833.5</v>
      </c>
      <c r="CO18" s="14">
        <v>14675.5</v>
      </c>
      <c r="CP18" s="14">
        <v>1060.5</v>
      </c>
      <c r="CQ18" s="14">
        <v>1166</v>
      </c>
      <c r="CR18" s="14">
        <v>174.5</v>
      </c>
      <c r="CS18" s="14">
        <v>357</v>
      </c>
      <c r="CT18" s="14">
        <v>72.5</v>
      </c>
      <c r="CU18" s="14">
        <v>28.5</v>
      </c>
      <c r="CV18" s="14">
        <v>45</v>
      </c>
      <c r="CW18" s="14">
        <v>150</v>
      </c>
      <c r="CX18" s="14">
        <v>431.5</v>
      </c>
      <c r="CY18" s="14">
        <v>23.5</v>
      </c>
      <c r="CZ18" s="14">
        <v>2088</v>
      </c>
      <c r="DA18" s="14">
        <v>184.5</v>
      </c>
      <c r="DB18" s="14">
        <v>309</v>
      </c>
      <c r="DC18" s="14">
        <v>180.5</v>
      </c>
      <c r="DD18" s="14">
        <v>104.5</v>
      </c>
      <c r="DE18" s="14">
        <v>468.5</v>
      </c>
      <c r="DF18" s="14">
        <v>20312</v>
      </c>
      <c r="DG18" s="14">
        <v>76.5</v>
      </c>
      <c r="DH18" s="14">
        <v>2032</v>
      </c>
      <c r="DI18" s="14">
        <v>2546.5</v>
      </c>
      <c r="DJ18" s="14">
        <v>694</v>
      </c>
      <c r="DK18" s="14">
        <v>374.5</v>
      </c>
      <c r="DL18" s="14">
        <v>5700</v>
      </c>
      <c r="DM18" s="14">
        <v>257.5</v>
      </c>
      <c r="DN18" s="14">
        <v>1416</v>
      </c>
      <c r="DO18" s="14">
        <v>2848.5</v>
      </c>
      <c r="DP18" s="14">
        <v>189.5</v>
      </c>
      <c r="DQ18" s="14">
        <v>473</v>
      </c>
      <c r="DR18" s="14">
        <v>1265</v>
      </c>
      <c r="DS18" s="14">
        <v>765</v>
      </c>
      <c r="DT18" s="14">
        <v>127</v>
      </c>
      <c r="DU18" s="14">
        <v>394</v>
      </c>
      <c r="DV18" s="14">
        <v>199</v>
      </c>
      <c r="DW18" s="14">
        <v>337</v>
      </c>
      <c r="DX18" s="14">
        <v>163</v>
      </c>
      <c r="DY18" s="14">
        <v>312</v>
      </c>
      <c r="DZ18" s="14">
        <v>973.5</v>
      </c>
      <c r="EA18" s="14">
        <v>487</v>
      </c>
      <c r="EB18" s="14">
        <v>569</v>
      </c>
      <c r="EC18" s="14">
        <v>280</v>
      </c>
      <c r="ED18" s="14">
        <v>1625.5</v>
      </c>
      <c r="EE18" s="14">
        <v>199</v>
      </c>
      <c r="EF18" s="14">
        <v>1497</v>
      </c>
      <c r="EG18" s="14">
        <v>262.5</v>
      </c>
      <c r="EH18" s="14">
        <v>216.5</v>
      </c>
      <c r="EI18" s="14">
        <v>15938.5</v>
      </c>
      <c r="EJ18" s="14">
        <v>8554</v>
      </c>
      <c r="EK18" s="14">
        <v>625.5</v>
      </c>
      <c r="EL18" s="14">
        <v>450</v>
      </c>
      <c r="EM18" s="14">
        <v>457</v>
      </c>
      <c r="EN18" s="14">
        <v>978.5</v>
      </c>
      <c r="EO18" s="14">
        <v>434.5</v>
      </c>
      <c r="EP18" s="14">
        <v>357</v>
      </c>
      <c r="EQ18" s="14">
        <v>2242</v>
      </c>
      <c r="ER18" s="14">
        <v>371.5</v>
      </c>
      <c r="ES18" s="14">
        <v>100.5</v>
      </c>
      <c r="ET18" s="14">
        <v>183</v>
      </c>
      <c r="EU18" s="14">
        <v>568.5</v>
      </c>
      <c r="EV18" s="14">
        <v>58.5</v>
      </c>
      <c r="EW18" s="14">
        <v>764</v>
      </c>
      <c r="EX18" s="14">
        <v>243.5</v>
      </c>
      <c r="EY18" s="14">
        <v>233.5</v>
      </c>
      <c r="EZ18" s="14">
        <v>115.5</v>
      </c>
      <c r="FA18" s="14">
        <v>2881</v>
      </c>
      <c r="FB18" s="14">
        <v>323</v>
      </c>
      <c r="FC18" s="14">
        <v>2416.5</v>
      </c>
      <c r="FD18" s="14">
        <v>331</v>
      </c>
      <c r="FE18" s="14">
        <v>99</v>
      </c>
      <c r="FF18" s="14">
        <v>172</v>
      </c>
      <c r="FG18" s="14">
        <v>112.5</v>
      </c>
      <c r="FH18" s="14">
        <v>79.5</v>
      </c>
      <c r="FI18" s="14">
        <v>1759.5</v>
      </c>
      <c r="FJ18" s="14">
        <v>1743.5</v>
      </c>
      <c r="FK18" s="14">
        <v>2084</v>
      </c>
      <c r="FL18" s="14">
        <v>4428</v>
      </c>
      <c r="FM18" s="14">
        <v>3094.5</v>
      </c>
      <c r="FN18" s="14">
        <v>18845</v>
      </c>
      <c r="FO18" s="14">
        <v>1027.5</v>
      </c>
      <c r="FP18" s="14">
        <v>2126</v>
      </c>
      <c r="FQ18" s="14">
        <v>743</v>
      </c>
      <c r="FR18" s="14">
        <v>148.5</v>
      </c>
      <c r="FS18" s="14">
        <v>165.5</v>
      </c>
      <c r="FT18" s="17">
        <v>79.5</v>
      </c>
      <c r="FU18" s="14">
        <v>743.5</v>
      </c>
      <c r="FV18" s="14">
        <v>669</v>
      </c>
      <c r="FW18" s="14">
        <v>149.5</v>
      </c>
      <c r="FX18" s="14">
        <v>67</v>
      </c>
      <c r="FY18" s="14"/>
      <c r="FZ18" s="14">
        <f t="shared" si="7"/>
        <v>773617.5</v>
      </c>
      <c r="GA18" s="14"/>
      <c r="GB18" s="14"/>
      <c r="GC18" s="14"/>
      <c r="GD18" s="14"/>
      <c r="GE18" s="39"/>
      <c r="GF18" s="39"/>
      <c r="GG18" s="6"/>
      <c r="GH18" s="6"/>
      <c r="GI18" s="6"/>
      <c r="GJ18" s="6"/>
      <c r="GK18" s="6"/>
      <c r="GL18" s="6"/>
      <c r="GM18" s="6"/>
    </row>
    <row r="19" spans="1:195" x14ac:dyDescent="0.2">
      <c r="A19" s="4" t="s">
        <v>247</v>
      </c>
      <c r="B19" s="2" t="s">
        <v>248</v>
      </c>
      <c r="C19" s="14">
        <f>5609.5-412</f>
        <v>5197.5</v>
      </c>
      <c r="D19" s="14">
        <v>35733.5</v>
      </c>
      <c r="E19" s="14">
        <v>6414</v>
      </c>
      <c r="F19" s="14">
        <v>14504</v>
      </c>
      <c r="G19" s="14">
        <v>994.5</v>
      </c>
      <c r="H19" s="14">
        <v>926</v>
      </c>
      <c r="I19" s="14">
        <v>9150.5</v>
      </c>
      <c r="J19" s="14">
        <v>2008.5</v>
      </c>
      <c r="K19" s="14">
        <v>279</v>
      </c>
      <c r="L19" s="14">
        <v>2632</v>
      </c>
      <c r="M19" s="14">
        <v>1431</v>
      </c>
      <c r="N19" s="14">
        <v>49307.5</v>
      </c>
      <c r="O19" s="14">
        <v>14554</v>
      </c>
      <c r="P19" s="14">
        <v>153.5</v>
      </c>
      <c r="Q19" s="14">
        <v>35494</v>
      </c>
      <c r="R19" s="14">
        <v>426.5</v>
      </c>
      <c r="S19" s="14">
        <v>1358</v>
      </c>
      <c r="T19" s="14">
        <v>131.5</v>
      </c>
      <c r="U19" s="14">
        <v>65.5</v>
      </c>
      <c r="V19" s="14">
        <v>249.5</v>
      </c>
      <c r="W19" s="14">
        <v>53.5</v>
      </c>
      <c r="X19" s="14">
        <v>47.5</v>
      </c>
      <c r="Y19" s="14">
        <v>478</v>
      </c>
      <c r="Z19" s="14">
        <v>257</v>
      </c>
      <c r="AA19" s="14">
        <v>25788.5</v>
      </c>
      <c r="AB19" s="14">
        <v>27865.5</v>
      </c>
      <c r="AC19" s="14">
        <v>922</v>
      </c>
      <c r="AD19" s="14">
        <v>1026</v>
      </c>
      <c r="AE19" s="14">
        <v>113.5</v>
      </c>
      <c r="AF19" s="14">
        <v>167.5</v>
      </c>
      <c r="AG19" s="14">
        <v>880.5</v>
      </c>
      <c r="AH19" s="14">
        <v>963</v>
      </c>
      <c r="AI19" s="14">
        <v>315.5</v>
      </c>
      <c r="AJ19" s="14">
        <v>214</v>
      </c>
      <c r="AK19" s="14">
        <v>229.5</v>
      </c>
      <c r="AL19" s="14">
        <v>261.5</v>
      </c>
      <c r="AM19" s="14">
        <v>467</v>
      </c>
      <c r="AN19" s="14">
        <v>398</v>
      </c>
      <c r="AO19" s="14">
        <v>4808</v>
      </c>
      <c r="AP19" s="14">
        <v>72270.5</v>
      </c>
      <c r="AQ19" s="14">
        <v>253.5</v>
      </c>
      <c r="AR19" s="14">
        <v>56063.5</v>
      </c>
      <c r="AS19" s="14">
        <v>5888</v>
      </c>
      <c r="AT19" s="14">
        <v>2448.5</v>
      </c>
      <c r="AU19" s="14">
        <v>351</v>
      </c>
      <c r="AV19" s="14">
        <v>295.5</v>
      </c>
      <c r="AW19" s="14">
        <v>182</v>
      </c>
      <c r="AX19" s="14">
        <v>34.5</v>
      </c>
      <c r="AY19" s="14">
        <v>489</v>
      </c>
      <c r="AZ19" s="14">
        <v>10082.5</v>
      </c>
      <c r="BA19" s="14">
        <v>8454</v>
      </c>
      <c r="BB19" s="14">
        <v>7083.5</v>
      </c>
      <c r="BC19" s="14">
        <v>27184</v>
      </c>
      <c r="BD19" s="14">
        <v>4335.5</v>
      </c>
      <c r="BE19" s="14">
        <v>1427</v>
      </c>
      <c r="BF19" s="14">
        <v>22245.5</v>
      </c>
      <c r="BG19" s="14">
        <v>902.5</v>
      </c>
      <c r="BH19" s="14">
        <v>614.5</v>
      </c>
      <c r="BI19" s="14">
        <v>189</v>
      </c>
      <c r="BJ19" s="14">
        <v>5618</v>
      </c>
      <c r="BK19" s="14">
        <v>13709.5</v>
      </c>
      <c r="BL19" s="14">
        <v>151.5</v>
      </c>
      <c r="BM19" s="14">
        <v>280</v>
      </c>
      <c r="BN19" s="14">
        <v>3633.5</v>
      </c>
      <c r="BO19" s="14">
        <v>1540</v>
      </c>
      <c r="BP19" s="14">
        <v>186.5</v>
      </c>
      <c r="BQ19" s="14">
        <v>5020.5</v>
      </c>
      <c r="BR19" s="14">
        <v>4447</v>
      </c>
      <c r="BS19" s="14">
        <v>1034</v>
      </c>
      <c r="BT19" s="14">
        <v>321.5</v>
      </c>
      <c r="BU19" s="14">
        <v>411.5</v>
      </c>
      <c r="BV19" s="14">
        <v>1173.5</v>
      </c>
      <c r="BW19" s="14">
        <v>1683.5</v>
      </c>
      <c r="BX19" s="14">
        <v>72.5</v>
      </c>
      <c r="BY19" s="14">
        <v>504.5</v>
      </c>
      <c r="BZ19" s="14">
        <v>207</v>
      </c>
      <c r="CA19" s="14">
        <v>166.5</v>
      </c>
      <c r="CB19" s="14">
        <v>79186.5</v>
      </c>
      <c r="CC19" s="14">
        <v>169</v>
      </c>
      <c r="CD19" s="14">
        <v>75.5</v>
      </c>
      <c r="CE19" s="14">
        <v>135.5</v>
      </c>
      <c r="CF19" s="14">
        <v>113</v>
      </c>
      <c r="CG19" s="14">
        <v>140.5</v>
      </c>
      <c r="CH19" s="14">
        <v>119</v>
      </c>
      <c r="CI19" s="14">
        <v>711.5</v>
      </c>
      <c r="CJ19" s="14">
        <v>1042</v>
      </c>
      <c r="CK19" s="14">
        <v>4154</v>
      </c>
      <c r="CL19" s="14">
        <v>1282</v>
      </c>
      <c r="CM19" s="14">
        <v>718.5</v>
      </c>
      <c r="CN19" s="14">
        <v>25479.5</v>
      </c>
      <c r="CO19" s="14">
        <v>14455</v>
      </c>
      <c r="CP19" s="14">
        <v>1081</v>
      </c>
      <c r="CQ19" s="14">
        <v>1319</v>
      </c>
      <c r="CR19" s="14">
        <v>165.5</v>
      </c>
      <c r="CS19" s="14">
        <v>331</v>
      </c>
      <c r="CT19" s="14">
        <v>70.5</v>
      </c>
      <c r="CU19" s="14">
        <v>25</v>
      </c>
      <c r="CV19" s="14">
        <v>49.5</v>
      </c>
      <c r="CW19" s="14">
        <v>162</v>
      </c>
      <c r="CX19" s="14">
        <v>425.5</v>
      </c>
      <c r="CY19" s="14">
        <v>36</v>
      </c>
      <c r="CZ19" s="14">
        <v>2120.5</v>
      </c>
      <c r="DA19" s="14">
        <v>169.5</v>
      </c>
      <c r="DB19" s="14">
        <v>302</v>
      </c>
      <c r="DC19" s="14">
        <v>169</v>
      </c>
      <c r="DD19" s="14">
        <v>90</v>
      </c>
      <c r="DE19" s="14">
        <v>445.5</v>
      </c>
      <c r="DF19" s="14">
        <v>20516</v>
      </c>
      <c r="DG19" s="14">
        <v>79</v>
      </c>
      <c r="DH19" s="14">
        <v>2063</v>
      </c>
      <c r="DI19" s="14">
        <v>2652</v>
      </c>
      <c r="DJ19" s="14">
        <v>653.5</v>
      </c>
      <c r="DK19" s="14">
        <v>358</v>
      </c>
      <c r="DL19" s="14">
        <v>5791</v>
      </c>
      <c r="DM19" s="14">
        <v>296.5</v>
      </c>
      <c r="DN19" s="14">
        <v>1370.5</v>
      </c>
      <c r="DO19" s="14">
        <v>2890</v>
      </c>
      <c r="DP19" s="14">
        <v>189.5</v>
      </c>
      <c r="DQ19" s="14">
        <v>458</v>
      </c>
      <c r="DR19" s="14">
        <v>1253</v>
      </c>
      <c r="DS19" s="14">
        <v>797</v>
      </c>
      <c r="DT19" s="14">
        <v>155</v>
      </c>
      <c r="DU19" s="14">
        <v>396</v>
      </c>
      <c r="DV19" s="14">
        <v>191.5</v>
      </c>
      <c r="DW19" s="14">
        <v>345.5</v>
      </c>
      <c r="DX19" s="14">
        <v>171</v>
      </c>
      <c r="DY19" s="14">
        <v>326.5</v>
      </c>
      <c r="DZ19" s="14">
        <v>979</v>
      </c>
      <c r="EA19" s="14">
        <v>478</v>
      </c>
      <c r="EB19" s="14">
        <v>576</v>
      </c>
      <c r="EC19" s="14">
        <v>279.5</v>
      </c>
      <c r="ED19" s="14">
        <v>1612.5</v>
      </c>
      <c r="EE19" s="14">
        <v>223.5</v>
      </c>
      <c r="EF19" s="14">
        <v>1488.5</v>
      </c>
      <c r="EG19" s="14">
        <v>261.5</v>
      </c>
      <c r="EH19" s="14">
        <v>207</v>
      </c>
      <c r="EI19" s="14">
        <v>16170.5</v>
      </c>
      <c r="EJ19" s="14">
        <v>8428</v>
      </c>
      <c r="EK19" s="14">
        <v>628</v>
      </c>
      <c r="EL19" s="14">
        <v>441</v>
      </c>
      <c r="EM19" s="14">
        <v>505</v>
      </c>
      <c r="EN19" s="14">
        <v>1008</v>
      </c>
      <c r="EO19" s="14">
        <v>439.5</v>
      </c>
      <c r="EP19" s="14">
        <v>334</v>
      </c>
      <c r="EQ19" s="14">
        <v>2207</v>
      </c>
      <c r="ER19" s="14">
        <v>346.5</v>
      </c>
      <c r="ES19" s="14">
        <v>103</v>
      </c>
      <c r="ET19" s="14">
        <v>186</v>
      </c>
      <c r="EU19" s="14">
        <v>562</v>
      </c>
      <c r="EV19" s="14">
        <v>63.5</v>
      </c>
      <c r="EW19" s="14">
        <v>706.5</v>
      </c>
      <c r="EX19" s="14">
        <v>237.5</v>
      </c>
      <c r="EY19" s="14">
        <v>221.5</v>
      </c>
      <c r="EZ19" s="14">
        <v>118.5</v>
      </c>
      <c r="FA19" s="14">
        <v>2866.5</v>
      </c>
      <c r="FB19" s="14">
        <v>339</v>
      </c>
      <c r="FC19" s="14">
        <v>2537.5</v>
      </c>
      <c r="FD19" s="14">
        <v>334.5</v>
      </c>
      <c r="FE19" s="14">
        <v>95</v>
      </c>
      <c r="FF19" s="14">
        <v>169.5</v>
      </c>
      <c r="FG19" s="14">
        <v>106</v>
      </c>
      <c r="FH19" s="14">
        <v>85</v>
      </c>
      <c r="FI19" s="14">
        <v>1710.5</v>
      </c>
      <c r="FJ19" s="14">
        <v>1707.5</v>
      </c>
      <c r="FK19" s="14">
        <v>2081.5</v>
      </c>
      <c r="FL19" s="14">
        <v>4262.5</v>
      </c>
      <c r="FM19" s="14">
        <v>3009</v>
      </c>
      <c r="FN19" s="14">
        <v>18478.5</v>
      </c>
      <c r="FO19" s="14">
        <v>1054</v>
      </c>
      <c r="FP19" s="14">
        <v>2192.5</v>
      </c>
      <c r="FQ19" s="14">
        <v>775.5</v>
      </c>
      <c r="FR19" s="14">
        <v>143.5</v>
      </c>
      <c r="FS19" s="14">
        <v>155</v>
      </c>
      <c r="FT19" s="17">
        <v>81.5</v>
      </c>
      <c r="FU19" s="14">
        <v>753.5</v>
      </c>
      <c r="FV19" s="14">
        <v>654.5</v>
      </c>
      <c r="FW19" s="14">
        <v>130.5</v>
      </c>
      <c r="FX19" s="14">
        <v>74.5</v>
      </c>
      <c r="FY19" s="14"/>
      <c r="FZ19" s="14">
        <f t="shared" si="7"/>
        <v>765526</v>
      </c>
      <c r="GA19" s="14"/>
      <c r="GB19" s="14"/>
      <c r="GC19" s="14"/>
      <c r="GD19" s="14"/>
      <c r="GE19" s="39"/>
      <c r="GF19" s="39"/>
      <c r="GG19" s="6"/>
      <c r="GH19" s="6"/>
      <c r="GI19" s="6"/>
      <c r="GJ19" s="6"/>
      <c r="GK19" s="6"/>
      <c r="GL19" s="6"/>
      <c r="GM19" s="6"/>
    </row>
    <row r="20" spans="1:195" x14ac:dyDescent="0.2">
      <c r="A20" s="4" t="s">
        <v>249</v>
      </c>
      <c r="B20" s="2" t="s">
        <v>250</v>
      </c>
      <c r="C20" s="40">
        <f>5604.5-439</f>
        <v>5165.5</v>
      </c>
      <c r="D20" s="40">
        <v>34828.5</v>
      </c>
      <c r="E20" s="40">
        <v>6219.5</v>
      </c>
      <c r="F20" s="40">
        <v>13907.5</v>
      </c>
      <c r="G20" s="40">
        <v>1053</v>
      </c>
      <c r="H20" s="40">
        <v>938</v>
      </c>
      <c r="I20" s="40">
        <v>9135</v>
      </c>
      <c r="J20" s="40">
        <v>1976</v>
      </c>
      <c r="K20" s="40">
        <v>286</v>
      </c>
      <c r="L20" s="40">
        <v>2652</v>
      </c>
      <c r="M20" s="40">
        <v>1439</v>
      </c>
      <c r="N20" s="40">
        <v>48916.5</v>
      </c>
      <c r="O20" s="40">
        <v>14733</v>
      </c>
      <c r="P20" s="40">
        <v>149.5</v>
      </c>
      <c r="Q20" s="40">
        <v>34528</v>
      </c>
      <c r="R20" s="40">
        <v>423.5</v>
      </c>
      <c r="S20" s="40">
        <v>1443.5</v>
      </c>
      <c r="T20" s="40">
        <v>148.5</v>
      </c>
      <c r="U20" s="40">
        <v>60.5</v>
      </c>
      <c r="V20" s="40">
        <v>254</v>
      </c>
      <c r="W20" s="40">
        <v>57.5</v>
      </c>
      <c r="X20" s="40">
        <v>46.5</v>
      </c>
      <c r="Y20" s="40">
        <v>488</v>
      </c>
      <c r="Z20" s="40">
        <v>267</v>
      </c>
      <c r="AA20" s="40">
        <v>25164.5</v>
      </c>
      <c r="AB20" s="40">
        <v>27742</v>
      </c>
      <c r="AC20" s="40">
        <v>894</v>
      </c>
      <c r="AD20" s="40">
        <v>1039</v>
      </c>
      <c r="AE20" s="40">
        <v>104.5</v>
      </c>
      <c r="AF20" s="40">
        <v>169</v>
      </c>
      <c r="AG20" s="40">
        <v>862.5</v>
      </c>
      <c r="AH20" s="40">
        <v>992.5</v>
      </c>
      <c r="AI20" s="40">
        <v>308.5</v>
      </c>
      <c r="AJ20" s="40">
        <v>229.5</v>
      </c>
      <c r="AK20" s="40">
        <v>221</v>
      </c>
      <c r="AL20" s="40">
        <v>250</v>
      </c>
      <c r="AM20" s="40">
        <v>468</v>
      </c>
      <c r="AN20" s="40">
        <v>417</v>
      </c>
      <c r="AO20" s="40">
        <v>4836</v>
      </c>
      <c r="AP20" s="40">
        <v>69999.5</v>
      </c>
      <c r="AQ20" s="40">
        <v>264</v>
      </c>
      <c r="AR20" s="40">
        <v>54517</v>
      </c>
      <c r="AS20" s="40">
        <v>5723.5</v>
      </c>
      <c r="AT20" s="40">
        <v>2418</v>
      </c>
      <c r="AU20" s="40">
        <v>333</v>
      </c>
      <c r="AV20" s="40">
        <v>295</v>
      </c>
      <c r="AW20" s="40">
        <v>206.5</v>
      </c>
      <c r="AX20" s="40">
        <v>32</v>
      </c>
      <c r="AY20" s="40">
        <v>512</v>
      </c>
      <c r="AZ20" s="40">
        <v>10064</v>
      </c>
      <c r="BA20" s="40">
        <v>8228</v>
      </c>
      <c r="BB20" s="40">
        <v>6953.5</v>
      </c>
      <c r="BC20" s="40">
        <v>27231</v>
      </c>
      <c r="BD20" s="40">
        <v>4302.5</v>
      </c>
      <c r="BE20" s="40">
        <v>1336</v>
      </c>
      <c r="BF20" s="40">
        <v>21691.5</v>
      </c>
      <c r="BG20" s="40">
        <v>897</v>
      </c>
      <c r="BH20" s="40">
        <v>652</v>
      </c>
      <c r="BI20" s="40">
        <v>204.5</v>
      </c>
      <c r="BJ20" s="40">
        <v>5571</v>
      </c>
      <c r="BK20" s="40">
        <v>13870.5</v>
      </c>
      <c r="BL20" s="40">
        <v>174.5</v>
      </c>
      <c r="BM20" s="40">
        <v>293.5</v>
      </c>
      <c r="BN20" s="40">
        <v>3601</v>
      </c>
      <c r="BO20" s="40">
        <v>1567.5</v>
      </c>
      <c r="BP20" s="40">
        <v>199</v>
      </c>
      <c r="BQ20" s="40">
        <v>4948.5</v>
      </c>
      <c r="BR20" s="40">
        <v>4414</v>
      </c>
      <c r="BS20" s="40">
        <v>993</v>
      </c>
      <c r="BT20" s="40">
        <v>326</v>
      </c>
      <c r="BU20" s="40">
        <v>416</v>
      </c>
      <c r="BV20" s="40">
        <v>1223.5</v>
      </c>
      <c r="BW20" s="40">
        <v>1689</v>
      </c>
      <c r="BX20" s="40">
        <v>77</v>
      </c>
      <c r="BY20" s="40">
        <v>523.5</v>
      </c>
      <c r="BZ20" s="40">
        <v>206</v>
      </c>
      <c r="CA20" s="40">
        <v>179</v>
      </c>
      <c r="CB20" s="40">
        <v>79473</v>
      </c>
      <c r="CC20" s="40">
        <v>160.5</v>
      </c>
      <c r="CD20" s="40">
        <v>74.5</v>
      </c>
      <c r="CE20" s="40">
        <v>144</v>
      </c>
      <c r="CF20" s="40">
        <v>99.5</v>
      </c>
      <c r="CG20" s="40">
        <v>175</v>
      </c>
      <c r="CH20" s="40">
        <v>115</v>
      </c>
      <c r="CI20" s="40">
        <v>715</v>
      </c>
      <c r="CJ20" s="40">
        <v>1006</v>
      </c>
      <c r="CK20" s="40">
        <v>4269</v>
      </c>
      <c r="CL20" s="40">
        <v>1318</v>
      </c>
      <c r="CM20" s="40">
        <v>711.5</v>
      </c>
      <c r="CN20" s="40">
        <v>25035</v>
      </c>
      <c r="CO20" s="40">
        <v>14195</v>
      </c>
      <c r="CP20" s="40">
        <v>1072</v>
      </c>
      <c r="CQ20" s="40">
        <v>1300</v>
      </c>
      <c r="CR20" s="40">
        <v>199.5</v>
      </c>
      <c r="CS20" s="40">
        <v>315</v>
      </c>
      <c r="CT20" s="40">
        <v>93</v>
      </c>
      <c r="CU20" s="40">
        <v>25.5</v>
      </c>
      <c r="CV20" s="40">
        <v>54.5</v>
      </c>
      <c r="CW20" s="40">
        <v>151</v>
      </c>
      <c r="CX20" s="40">
        <v>423</v>
      </c>
      <c r="CY20" s="40">
        <v>48</v>
      </c>
      <c r="CZ20" s="40">
        <v>2211</v>
      </c>
      <c r="DA20" s="40">
        <v>181.5</v>
      </c>
      <c r="DB20" s="40">
        <v>303</v>
      </c>
      <c r="DC20" s="40">
        <v>158.5</v>
      </c>
      <c r="DD20" s="40">
        <v>105.5</v>
      </c>
      <c r="DE20" s="40">
        <v>430</v>
      </c>
      <c r="DF20" s="40">
        <v>20678</v>
      </c>
      <c r="DG20" s="40">
        <v>84.5</v>
      </c>
      <c r="DH20" s="40">
        <v>2151</v>
      </c>
      <c r="DI20" s="40">
        <v>2717</v>
      </c>
      <c r="DJ20" s="40">
        <v>616.5</v>
      </c>
      <c r="DK20" s="40">
        <v>357.5</v>
      </c>
      <c r="DL20" s="40">
        <v>5903.5</v>
      </c>
      <c r="DM20" s="40">
        <v>302</v>
      </c>
      <c r="DN20" s="40">
        <v>1384.5</v>
      </c>
      <c r="DO20" s="40">
        <v>2914.5</v>
      </c>
      <c r="DP20" s="40">
        <v>191.5</v>
      </c>
      <c r="DQ20" s="40">
        <v>467</v>
      </c>
      <c r="DR20" s="40">
        <v>1251</v>
      </c>
      <c r="DS20" s="40">
        <v>772</v>
      </c>
      <c r="DT20" s="40">
        <v>167</v>
      </c>
      <c r="DU20" s="40">
        <v>405</v>
      </c>
      <c r="DV20" s="40">
        <v>194</v>
      </c>
      <c r="DW20" s="40">
        <v>363</v>
      </c>
      <c r="DX20" s="40">
        <v>196</v>
      </c>
      <c r="DY20" s="40">
        <v>314</v>
      </c>
      <c r="DZ20" s="40">
        <v>1077.5</v>
      </c>
      <c r="EA20" s="40">
        <v>492.5</v>
      </c>
      <c r="EB20" s="40">
        <v>551.5</v>
      </c>
      <c r="EC20" s="40">
        <v>282.5</v>
      </c>
      <c r="ED20" s="40">
        <v>1622</v>
      </c>
      <c r="EE20" s="40">
        <v>217</v>
      </c>
      <c r="EF20" s="40">
        <v>1491</v>
      </c>
      <c r="EG20" s="40">
        <v>259</v>
      </c>
      <c r="EH20" s="40">
        <v>210.5</v>
      </c>
      <c r="EI20" s="40">
        <v>16305</v>
      </c>
      <c r="EJ20" s="40">
        <v>8329</v>
      </c>
      <c r="EK20" s="40">
        <v>586.5</v>
      </c>
      <c r="EL20" s="40">
        <v>421</v>
      </c>
      <c r="EM20" s="40">
        <v>545.5</v>
      </c>
      <c r="EN20" s="40">
        <v>999.5</v>
      </c>
      <c r="EO20" s="40">
        <v>459.5</v>
      </c>
      <c r="EP20" s="40">
        <v>366.5</v>
      </c>
      <c r="EQ20" s="40">
        <v>2154</v>
      </c>
      <c r="ER20" s="40">
        <v>359</v>
      </c>
      <c r="ES20" s="40">
        <v>102</v>
      </c>
      <c r="ET20" s="40">
        <v>185</v>
      </c>
      <c r="EU20" s="40">
        <v>528.5</v>
      </c>
      <c r="EV20" s="40">
        <v>61.5</v>
      </c>
      <c r="EW20" s="40">
        <v>664.5</v>
      </c>
      <c r="EX20" s="40">
        <v>220</v>
      </c>
      <c r="EY20" s="40">
        <v>218.5</v>
      </c>
      <c r="EZ20" s="40">
        <v>116</v>
      </c>
      <c r="FA20" s="40">
        <v>2850</v>
      </c>
      <c r="FB20" s="40">
        <v>370</v>
      </c>
      <c r="FC20" s="40">
        <v>2541.5</v>
      </c>
      <c r="FD20" s="40">
        <v>360</v>
      </c>
      <c r="FE20" s="40">
        <v>100</v>
      </c>
      <c r="FF20" s="40">
        <v>186</v>
      </c>
      <c r="FG20" s="40">
        <v>100.5</v>
      </c>
      <c r="FH20" s="40">
        <v>98.5</v>
      </c>
      <c r="FI20" s="40">
        <v>1805</v>
      </c>
      <c r="FJ20" s="40">
        <v>1694</v>
      </c>
      <c r="FK20" s="40">
        <v>2096</v>
      </c>
      <c r="FL20" s="40">
        <v>4076.5</v>
      </c>
      <c r="FM20" s="40">
        <v>2892</v>
      </c>
      <c r="FN20" s="40">
        <v>18187</v>
      </c>
      <c r="FO20" s="40">
        <v>1048</v>
      </c>
      <c r="FP20" s="40">
        <v>2107</v>
      </c>
      <c r="FQ20" s="40">
        <v>823</v>
      </c>
      <c r="FR20" s="40">
        <v>138.5</v>
      </c>
      <c r="FS20" s="40">
        <v>162.5</v>
      </c>
      <c r="FT20" s="21">
        <v>74.5</v>
      </c>
      <c r="FU20" s="40">
        <v>771.5</v>
      </c>
      <c r="FV20" s="40">
        <v>641.5</v>
      </c>
      <c r="FW20" s="40">
        <v>125.5</v>
      </c>
      <c r="FX20" s="40">
        <v>76</v>
      </c>
      <c r="FY20" s="14"/>
      <c r="FZ20" s="14">
        <f t="shared" si="7"/>
        <v>757088.5</v>
      </c>
      <c r="GA20" s="14"/>
      <c r="GB20" s="14"/>
      <c r="GC20" s="14"/>
      <c r="GD20" s="14"/>
      <c r="GE20" s="39"/>
      <c r="GF20" s="39"/>
      <c r="GG20" s="6"/>
      <c r="GH20" s="6"/>
      <c r="GI20" s="6"/>
      <c r="GJ20" s="6"/>
      <c r="GK20" s="6"/>
      <c r="GL20" s="6"/>
      <c r="GM20" s="6"/>
    </row>
    <row r="21" spans="1:195" ht="14.25" customHeight="1" x14ac:dyDescent="0.2">
      <c r="A21" s="26" t="s">
        <v>251</v>
      </c>
      <c r="B21" s="2" t="s">
        <v>252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53</v>
      </c>
      <c r="P21" s="14">
        <v>0</v>
      </c>
      <c r="Q21" s="14">
        <v>159.5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105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34.5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13</v>
      </c>
      <c r="AP21" s="14">
        <v>0</v>
      </c>
      <c r="AQ21" s="14">
        <v>0</v>
      </c>
      <c r="AR21" s="14">
        <v>0</v>
      </c>
      <c r="AS21" s="14">
        <v>24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34.5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44.5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180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112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8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3</v>
      </c>
      <c r="EA21" s="14">
        <v>5</v>
      </c>
      <c r="EB21" s="14">
        <v>6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99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36.5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30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7">
        <v>0</v>
      </c>
      <c r="FU21" s="14">
        <v>0</v>
      </c>
      <c r="FV21" s="14">
        <v>0</v>
      </c>
      <c r="FW21" s="14">
        <v>0</v>
      </c>
      <c r="FX21" s="14">
        <v>0</v>
      </c>
      <c r="FY21" s="14"/>
      <c r="FZ21" s="14">
        <f t="shared" si="7"/>
        <v>949.5</v>
      </c>
      <c r="GA21" s="14"/>
      <c r="GB21" s="14"/>
      <c r="GC21" s="14"/>
      <c r="GD21" s="14"/>
      <c r="GE21" s="14"/>
      <c r="GF21" s="14"/>
      <c r="GG21" s="6"/>
      <c r="GH21" s="6"/>
      <c r="GI21" s="6"/>
      <c r="GJ21" s="6"/>
      <c r="GK21" s="6"/>
      <c r="GL21" s="6"/>
      <c r="GM21" s="6"/>
    </row>
    <row r="22" spans="1:195" ht="14.25" customHeight="1" x14ac:dyDescent="0.2">
      <c r="A22" s="4" t="s">
        <v>253</v>
      </c>
      <c r="B22" s="2" t="s">
        <v>254</v>
      </c>
      <c r="C22" s="14">
        <v>202.1</v>
      </c>
      <c r="D22" s="14">
        <v>335.1</v>
      </c>
      <c r="E22" s="14">
        <v>431</v>
      </c>
      <c r="F22" s="14">
        <v>342.4</v>
      </c>
      <c r="G22" s="14">
        <v>12.1</v>
      </c>
      <c r="H22" s="14">
        <v>13.4</v>
      </c>
      <c r="I22" s="14">
        <v>514.79999999999995</v>
      </c>
      <c r="J22" s="14">
        <v>103.8</v>
      </c>
      <c r="K22" s="14">
        <v>7.3</v>
      </c>
      <c r="L22" s="14">
        <v>95.3</v>
      </c>
      <c r="M22" s="14">
        <v>62.5</v>
      </c>
      <c r="N22" s="14">
        <v>259.8</v>
      </c>
      <c r="O22" s="14">
        <v>124.4</v>
      </c>
      <c r="P22" s="14">
        <v>3</v>
      </c>
      <c r="Q22" s="14">
        <v>1064.7</v>
      </c>
      <c r="R22" s="14">
        <v>7.3</v>
      </c>
      <c r="S22" s="14">
        <v>35.200000000000003</v>
      </c>
      <c r="T22" s="14">
        <v>6.1</v>
      </c>
      <c r="U22" s="14">
        <v>1.2</v>
      </c>
      <c r="V22" s="14">
        <v>10.9</v>
      </c>
      <c r="W22" s="14">
        <v>1.8</v>
      </c>
      <c r="X22" s="14">
        <v>1.2</v>
      </c>
      <c r="Y22" s="14">
        <v>28.5</v>
      </c>
      <c r="Z22" s="14">
        <v>6.7</v>
      </c>
      <c r="AA22" s="14">
        <v>217.3</v>
      </c>
      <c r="AB22" s="14">
        <v>202.7</v>
      </c>
      <c r="AC22" s="14">
        <v>9.6999999999999993</v>
      </c>
      <c r="AD22" s="14">
        <v>32.200000000000003</v>
      </c>
      <c r="AE22" s="14">
        <v>0</v>
      </c>
      <c r="AF22" s="14">
        <v>4.9000000000000004</v>
      </c>
      <c r="AG22" s="14">
        <v>20</v>
      </c>
      <c r="AH22" s="14">
        <v>37</v>
      </c>
      <c r="AI22" s="14">
        <v>11.5</v>
      </c>
      <c r="AJ22" s="14">
        <v>4.9000000000000004</v>
      </c>
      <c r="AK22" s="14">
        <v>11.5</v>
      </c>
      <c r="AL22" s="14">
        <v>12.1</v>
      </c>
      <c r="AM22" s="14">
        <v>17.600000000000001</v>
      </c>
      <c r="AN22" s="14">
        <v>10.3</v>
      </c>
      <c r="AO22" s="14">
        <v>140.80000000000001</v>
      </c>
      <c r="AP22" s="14">
        <v>2916.7</v>
      </c>
      <c r="AQ22" s="14">
        <v>7.3</v>
      </c>
      <c r="AR22" s="14">
        <v>141.4</v>
      </c>
      <c r="AS22" s="14">
        <v>109.9</v>
      </c>
      <c r="AT22" s="14">
        <v>16.399999999999999</v>
      </c>
      <c r="AU22" s="14">
        <v>5.5</v>
      </c>
      <c r="AV22" s="14">
        <v>10.9</v>
      </c>
      <c r="AW22" s="14">
        <v>4.9000000000000004</v>
      </c>
      <c r="AX22" s="14">
        <v>0</v>
      </c>
      <c r="AY22" s="14">
        <v>11.5</v>
      </c>
      <c r="AZ22" s="14">
        <v>267.7</v>
      </c>
      <c r="BA22" s="14">
        <v>87.4</v>
      </c>
      <c r="BB22" s="14">
        <v>153.6</v>
      </c>
      <c r="BC22" s="14">
        <v>514.1</v>
      </c>
      <c r="BD22" s="14">
        <v>0</v>
      </c>
      <c r="BE22" s="14">
        <v>0</v>
      </c>
      <c r="BF22" s="14">
        <v>47.3</v>
      </c>
      <c r="BG22" s="14">
        <v>38.200000000000003</v>
      </c>
      <c r="BH22" s="14">
        <v>10.9</v>
      </c>
      <c r="BI22" s="14">
        <v>7.3</v>
      </c>
      <c r="BJ22" s="14">
        <v>24.3</v>
      </c>
      <c r="BK22" s="14">
        <v>75.900000000000006</v>
      </c>
      <c r="BL22" s="14">
        <v>3</v>
      </c>
      <c r="BM22" s="14">
        <v>8.5</v>
      </c>
      <c r="BN22" s="14">
        <v>131.1</v>
      </c>
      <c r="BO22" s="14">
        <v>40.1</v>
      </c>
      <c r="BP22" s="14">
        <v>8.5</v>
      </c>
      <c r="BQ22" s="14">
        <v>125.7</v>
      </c>
      <c r="BR22" s="14">
        <v>78.900000000000006</v>
      </c>
      <c r="BS22" s="14">
        <v>51.6</v>
      </c>
      <c r="BT22" s="14">
        <v>4.2</v>
      </c>
      <c r="BU22" s="14">
        <v>12.1</v>
      </c>
      <c r="BV22" s="14">
        <v>23.7</v>
      </c>
      <c r="BW22" s="14">
        <v>28.5</v>
      </c>
      <c r="BX22" s="14">
        <v>4.9000000000000004</v>
      </c>
      <c r="BY22" s="14">
        <v>24.9</v>
      </c>
      <c r="BZ22" s="14">
        <v>4.2</v>
      </c>
      <c r="CA22" s="14">
        <v>6.1</v>
      </c>
      <c r="CB22" s="14">
        <v>1011.3</v>
      </c>
      <c r="CC22" s="14">
        <v>5.5</v>
      </c>
      <c r="CD22" s="14">
        <v>3</v>
      </c>
      <c r="CE22" s="14">
        <v>4.2</v>
      </c>
      <c r="CF22" s="14">
        <v>3.6</v>
      </c>
      <c r="CG22" s="14">
        <v>8.5</v>
      </c>
      <c r="CH22" s="14">
        <v>3.6</v>
      </c>
      <c r="CI22" s="14">
        <v>19.399999999999999</v>
      </c>
      <c r="CJ22" s="14">
        <v>45.5</v>
      </c>
      <c r="CK22" s="14">
        <v>117.8</v>
      </c>
      <c r="CL22" s="14">
        <v>12.1</v>
      </c>
      <c r="CM22" s="14">
        <v>25.5</v>
      </c>
      <c r="CN22" s="14">
        <v>224.6</v>
      </c>
      <c r="CO22" s="14">
        <v>166.3</v>
      </c>
      <c r="CP22" s="14">
        <v>15.8</v>
      </c>
      <c r="CQ22" s="14">
        <v>63.7</v>
      </c>
      <c r="CR22" s="14">
        <v>4.2</v>
      </c>
      <c r="CS22" s="14">
        <v>6.1</v>
      </c>
      <c r="CT22" s="14">
        <v>5.5</v>
      </c>
      <c r="CU22" s="14">
        <v>0</v>
      </c>
      <c r="CV22" s="14">
        <v>1.8</v>
      </c>
      <c r="CW22" s="14">
        <v>3</v>
      </c>
      <c r="CX22" s="14">
        <v>12.1</v>
      </c>
      <c r="CY22" s="14">
        <v>1.2</v>
      </c>
      <c r="CZ22" s="14">
        <v>73.400000000000006</v>
      </c>
      <c r="DA22" s="14">
        <v>6.7</v>
      </c>
      <c r="DB22" s="14">
        <v>4.2</v>
      </c>
      <c r="DC22" s="14">
        <v>2.4</v>
      </c>
      <c r="DD22" s="14">
        <v>7.3</v>
      </c>
      <c r="DE22" s="14">
        <v>11.5</v>
      </c>
      <c r="DF22" s="14">
        <v>295</v>
      </c>
      <c r="DG22" s="14">
        <v>3.6</v>
      </c>
      <c r="DH22" s="14">
        <v>69.2</v>
      </c>
      <c r="DI22" s="14">
        <v>66.8</v>
      </c>
      <c r="DJ22" s="14">
        <v>9.6999999999999993</v>
      </c>
      <c r="DK22" s="14">
        <v>10.9</v>
      </c>
      <c r="DL22" s="14">
        <v>108</v>
      </c>
      <c r="DM22" s="14">
        <v>14</v>
      </c>
      <c r="DN22" s="14">
        <v>34</v>
      </c>
      <c r="DO22" s="14">
        <v>90.4</v>
      </c>
      <c r="DP22" s="14">
        <v>8.5</v>
      </c>
      <c r="DQ22" s="14">
        <v>16.399999999999999</v>
      </c>
      <c r="DR22" s="14">
        <v>55.2</v>
      </c>
      <c r="DS22" s="14">
        <v>32.200000000000003</v>
      </c>
      <c r="DT22" s="14">
        <v>0</v>
      </c>
      <c r="DU22" s="14">
        <v>10.3</v>
      </c>
      <c r="DV22" s="14">
        <v>6.7</v>
      </c>
      <c r="DW22" s="14">
        <v>0</v>
      </c>
      <c r="DX22" s="14">
        <v>4.9000000000000004</v>
      </c>
      <c r="DY22" s="14">
        <v>3</v>
      </c>
      <c r="DZ22" s="14">
        <v>14</v>
      </c>
      <c r="EA22" s="14">
        <v>28.5</v>
      </c>
      <c r="EB22" s="14">
        <v>15.2</v>
      </c>
      <c r="EC22" s="14">
        <v>9.1</v>
      </c>
      <c r="ED22" s="14">
        <v>21.2</v>
      </c>
      <c r="EE22" s="14">
        <v>1.8</v>
      </c>
      <c r="EF22" s="14">
        <v>61.9</v>
      </c>
      <c r="EG22" s="14">
        <v>11.5</v>
      </c>
      <c r="EH22" s="14">
        <v>4.9000000000000004</v>
      </c>
      <c r="EI22" s="14">
        <v>721.1</v>
      </c>
      <c r="EJ22" s="14">
        <v>111.1</v>
      </c>
      <c r="EK22" s="14">
        <v>17.600000000000001</v>
      </c>
      <c r="EL22" s="14">
        <v>12.1</v>
      </c>
      <c r="EM22" s="14">
        <v>24.9</v>
      </c>
      <c r="EN22" s="14">
        <v>24.3</v>
      </c>
      <c r="EO22" s="14">
        <v>15.2</v>
      </c>
      <c r="EP22" s="14">
        <v>8.5</v>
      </c>
      <c r="EQ22" s="14">
        <v>17</v>
      </c>
      <c r="ER22" s="14">
        <v>10.9</v>
      </c>
      <c r="ES22" s="14">
        <v>6.7</v>
      </c>
      <c r="ET22" s="14">
        <v>10.3</v>
      </c>
      <c r="EU22" s="14">
        <v>29.7</v>
      </c>
      <c r="EV22" s="14">
        <v>4.2</v>
      </c>
      <c r="EW22" s="14">
        <v>11.5</v>
      </c>
      <c r="EX22" s="14">
        <v>12.1</v>
      </c>
      <c r="EY22" s="14">
        <v>9.1</v>
      </c>
      <c r="EZ22" s="14">
        <v>7.3</v>
      </c>
      <c r="FA22" s="14">
        <v>57.7</v>
      </c>
      <c r="FB22" s="14">
        <v>16.399999999999999</v>
      </c>
      <c r="FC22" s="14">
        <v>36.4</v>
      </c>
      <c r="FD22" s="14">
        <v>5.5</v>
      </c>
      <c r="FE22" s="14">
        <v>3</v>
      </c>
      <c r="FF22" s="14">
        <v>10.9</v>
      </c>
      <c r="FG22" s="14">
        <v>0</v>
      </c>
      <c r="FH22" s="14">
        <v>2.4</v>
      </c>
      <c r="FI22" s="14">
        <v>41.9</v>
      </c>
      <c r="FJ22" s="14">
        <v>36.4</v>
      </c>
      <c r="FK22" s="14">
        <v>50.4</v>
      </c>
      <c r="FL22" s="14">
        <v>27.3</v>
      </c>
      <c r="FM22" s="14">
        <v>53.4</v>
      </c>
      <c r="FN22" s="14">
        <v>297.39999999999998</v>
      </c>
      <c r="FO22" s="14">
        <v>27.9</v>
      </c>
      <c r="FP22" s="14">
        <v>100.2</v>
      </c>
      <c r="FQ22" s="14">
        <v>19.399999999999999</v>
      </c>
      <c r="FR22" s="14">
        <v>4.2</v>
      </c>
      <c r="FS22" s="14">
        <v>5.5</v>
      </c>
      <c r="FT22" s="14">
        <v>2.4</v>
      </c>
      <c r="FU22" s="14">
        <v>18.2</v>
      </c>
      <c r="FV22" s="14">
        <v>13.4</v>
      </c>
      <c r="FW22" s="14">
        <v>6.7</v>
      </c>
      <c r="FX22" s="14">
        <v>2.4</v>
      </c>
      <c r="FY22" s="14">
        <v>0</v>
      </c>
      <c r="FZ22" s="14">
        <f>SUM(C22:FX22)+FY27</f>
        <v>14180.000000000002</v>
      </c>
      <c r="GA22" s="14"/>
      <c r="GB22" s="14"/>
      <c r="GC22" s="14"/>
      <c r="GD22" s="14"/>
      <c r="GE22" s="39"/>
      <c r="GF22" s="39"/>
      <c r="GG22" s="6"/>
      <c r="GH22" s="6"/>
      <c r="GI22" s="6"/>
      <c r="GJ22" s="6"/>
      <c r="GK22" s="6"/>
      <c r="GL22" s="6"/>
      <c r="GM22" s="6"/>
    </row>
    <row r="23" spans="1:195" ht="14.25" customHeight="1" x14ac:dyDescent="0.2">
      <c r="A23" s="4" t="s">
        <v>255</v>
      </c>
      <c r="B23" s="2" t="s">
        <v>256</v>
      </c>
      <c r="C23" s="41">
        <v>68</v>
      </c>
      <c r="D23" s="41">
        <v>248</v>
      </c>
      <c r="E23" s="41">
        <v>100</v>
      </c>
      <c r="F23" s="41">
        <v>138</v>
      </c>
      <c r="G23" s="41">
        <v>2</v>
      </c>
      <c r="H23" s="41">
        <v>0</v>
      </c>
      <c r="I23" s="41">
        <v>119</v>
      </c>
      <c r="J23" s="41">
        <v>0</v>
      </c>
      <c r="K23" s="14">
        <v>0</v>
      </c>
      <c r="L23" s="41">
        <v>12</v>
      </c>
      <c r="M23" s="41">
        <v>6</v>
      </c>
      <c r="N23" s="41">
        <v>499</v>
      </c>
      <c r="O23" s="41">
        <v>50</v>
      </c>
      <c r="P23" s="14">
        <v>0</v>
      </c>
      <c r="Q23" s="41">
        <v>512</v>
      </c>
      <c r="R23" s="14">
        <v>0</v>
      </c>
      <c r="S23" s="41">
        <v>4</v>
      </c>
      <c r="T23" s="14">
        <v>2</v>
      </c>
      <c r="U23" s="14">
        <v>0</v>
      </c>
      <c r="V23" s="14">
        <v>2</v>
      </c>
      <c r="W23" s="17">
        <v>0</v>
      </c>
      <c r="X23" s="14">
        <v>0</v>
      </c>
      <c r="Y23" s="14">
        <v>0</v>
      </c>
      <c r="Z23" s="14">
        <v>0</v>
      </c>
      <c r="AA23" s="41">
        <v>108</v>
      </c>
      <c r="AB23" s="41">
        <v>157</v>
      </c>
      <c r="AC23" s="41">
        <v>1</v>
      </c>
      <c r="AD23" s="41">
        <v>2</v>
      </c>
      <c r="AE23" s="14">
        <v>0</v>
      </c>
      <c r="AF23" s="41">
        <v>1</v>
      </c>
      <c r="AG23" s="41">
        <v>0</v>
      </c>
      <c r="AH23" s="14">
        <v>0</v>
      </c>
      <c r="AI23" s="14">
        <v>0</v>
      </c>
      <c r="AJ23" s="41">
        <v>0</v>
      </c>
      <c r="AK23" s="41">
        <v>24</v>
      </c>
      <c r="AL23" s="14">
        <v>1</v>
      </c>
      <c r="AM23" s="14">
        <v>0</v>
      </c>
      <c r="AN23" s="14">
        <v>0</v>
      </c>
      <c r="AO23" s="41">
        <v>5</v>
      </c>
      <c r="AP23" s="41">
        <v>616</v>
      </c>
      <c r="AQ23" s="14">
        <v>0</v>
      </c>
      <c r="AR23" s="41">
        <v>299</v>
      </c>
      <c r="AS23" s="41">
        <v>185</v>
      </c>
      <c r="AT23" s="41">
        <v>4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41">
        <v>40</v>
      </c>
      <c r="BA23" s="41">
        <v>17</v>
      </c>
      <c r="BB23" s="41">
        <v>44</v>
      </c>
      <c r="BC23" s="41">
        <v>74</v>
      </c>
      <c r="BD23" s="41">
        <v>26</v>
      </c>
      <c r="BE23" s="41">
        <v>3</v>
      </c>
      <c r="BF23" s="41">
        <v>48</v>
      </c>
      <c r="BG23" s="41">
        <v>0</v>
      </c>
      <c r="BH23" s="14">
        <v>0</v>
      </c>
      <c r="BI23" s="41">
        <v>2</v>
      </c>
      <c r="BJ23" s="41">
        <v>35</v>
      </c>
      <c r="BK23" s="41">
        <v>21</v>
      </c>
      <c r="BL23" s="14">
        <v>0</v>
      </c>
      <c r="BM23" s="14">
        <v>0</v>
      </c>
      <c r="BN23" s="41">
        <v>0</v>
      </c>
      <c r="BO23" s="41">
        <v>3</v>
      </c>
      <c r="BP23" s="14">
        <v>0</v>
      </c>
      <c r="BQ23" s="41">
        <v>101</v>
      </c>
      <c r="BR23" s="41">
        <v>49</v>
      </c>
      <c r="BS23" s="41">
        <v>9</v>
      </c>
      <c r="BT23" s="14">
        <v>0</v>
      </c>
      <c r="BU23" s="14">
        <v>1</v>
      </c>
      <c r="BV23" s="41">
        <v>4</v>
      </c>
      <c r="BW23" s="41">
        <v>14</v>
      </c>
      <c r="BX23" s="14">
        <v>2</v>
      </c>
      <c r="BY23" s="14">
        <v>0</v>
      </c>
      <c r="BZ23" s="14">
        <v>0</v>
      </c>
      <c r="CA23" s="41">
        <v>0</v>
      </c>
      <c r="CB23" s="41">
        <v>251</v>
      </c>
      <c r="CC23" s="14">
        <v>1</v>
      </c>
      <c r="CD23" s="14">
        <v>0</v>
      </c>
      <c r="CE23" s="14">
        <v>0</v>
      </c>
      <c r="CF23" s="14">
        <v>0</v>
      </c>
      <c r="CG23" s="14">
        <v>0</v>
      </c>
      <c r="CH23" s="41">
        <v>0</v>
      </c>
      <c r="CI23" s="41">
        <v>3</v>
      </c>
      <c r="CJ23" s="41">
        <v>3</v>
      </c>
      <c r="CK23" s="41">
        <v>8</v>
      </c>
      <c r="CL23" s="14">
        <v>3</v>
      </c>
      <c r="CM23" s="41">
        <v>4</v>
      </c>
      <c r="CN23" s="41">
        <v>92</v>
      </c>
      <c r="CO23" s="41">
        <v>43</v>
      </c>
      <c r="CP23" s="41">
        <v>9</v>
      </c>
      <c r="CQ23" s="41">
        <v>0</v>
      </c>
      <c r="CR23" s="41">
        <v>0</v>
      </c>
      <c r="CS23" s="14">
        <v>0</v>
      </c>
      <c r="CT23" s="41">
        <v>0</v>
      </c>
      <c r="CU23" s="14">
        <v>1</v>
      </c>
      <c r="CV23" s="14">
        <v>0</v>
      </c>
      <c r="CW23" s="14">
        <v>0</v>
      </c>
      <c r="CX23" s="41">
        <v>1</v>
      </c>
      <c r="CY23" s="14">
        <v>0</v>
      </c>
      <c r="CZ23" s="41">
        <v>4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41">
        <v>39</v>
      </c>
      <c r="DG23" s="14">
        <v>0</v>
      </c>
      <c r="DH23" s="41">
        <v>17</v>
      </c>
      <c r="DI23" s="41">
        <v>12</v>
      </c>
      <c r="DJ23" s="41">
        <v>0</v>
      </c>
      <c r="DK23" s="14">
        <v>1</v>
      </c>
      <c r="DL23" s="41">
        <v>41</v>
      </c>
      <c r="DM23" s="14">
        <v>0</v>
      </c>
      <c r="DN23" s="41">
        <v>8</v>
      </c>
      <c r="DO23" s="41">
        <v>21</v>
      </c>
      <c r="DP23" s="14">
        <v>0</v>
      </c>
      <c r="DQ23" s="41">
        <v>1</v>
      </c>
      <c r="DR23" s="41">
        <v>2</v>
      </c>
      <c r="DS23" s="41">
        <v>1</v>
      </c>
      <c r="DT23" s="14">
        <v>0</v>
      </c>
      <c r="DU23" s="14">
        <v>0</v>
      </c>
      <c r="DV23" s="14">
        <v>0</v>
      </c>
      <c r="DW23" s="41">
        <v>0</v>
      </c>
      <c r="DX23" s="14">
        <v>1</v>
      </c>
      <c r="DY23" s="41">
        <v>1</v>
      </c>
      <c r="DZ23" s="14">
        <v>0</v>
      </c>
      <c r="EA23" s="14">
        <v>1</v>
      </c>
      <c r="EB23" s="41">
        <v>8</v>
      </c>
      <c r="EC23" s="14">
        <v>0</v>
      </c>
      <c r="ED23" s="41">
        <v>10</v>
      </c>
      <c r="EE23" s="14">
        <v>0</v>
      </c>
      <c r="EF23" s="41">
        <v>1</v>
      </c>
      <c r="EG23" s="41">
        <v>2</v>
      </c>
      <c r="EH23" s="14">
        <v>0</v>
      </c>
      <c r="EI23" s="41">
        <v>31</v>
      </c>
      <c r="EJ23" s="41">
        <v>15</v>
      </c>
      <c r="EK23" s="41">
        <v>7</v>
      </c>
      <c r="EL23" s="41">
        <v>1</v>
      </c>
      <c r="EM23" s="14">
        <v>1</v>
      </c>
      <c r="EN23" s="41">
        <v>6</v>
      </c>
      <c r="EO23" s="41">
        <v>0</v>
      </c>
      <c r="EP23" s="41">
        <v>1</v>
      </c>
      <c r="EQ23" s="41">
        <v>11</v>
      </c>
      <c r="ER23" s="41">
        <v>1</v>
      </c>
      <c r="ES23" s="14">
        <v>0</v>
      </c>
      <c r="ET23" s="14">
        <v>0</v>
      </c>
      <c r="EU23" s="14">
        <v>0</v>
      </c>
      <c r="EV23" s="14">
        <v>0</v>
      </c>
      <c r="EW23" s="41">
        <v>2</v>
      </c>
      <c r="EX23" s="14">
        <v>0</v>
      </c>
      <c r="EY23" s="14">
        <v>0</v>
      </c>
      <c r="EZ23" s="14">
        <v>0</v>
      </c>
      <c r="FA23" s="41">
        <v>36</v>
      </c>
      <c r="FB23" s="14">
        <v>0</v>
      </c>
      <c r="FC23" s="41">
        <v>1</v>
      </c>
      <c r="FD23" s="14">
        <v>0</v>
      </c>
      <c r="FE23" s="14">
        <v>0</v>
      </c>
      <c r="FF23" s="14">
        <v>0</v>
      </c>
      <c r="FG23" s="41">
        <v>0</v>
      </c>
      <c r="FH23" s="14">
        <v>1</v>
      </c>
      <c r="FI23" s="41">
        <v>10</v>
      </c>
      <c r="FJ23" s="41">
        <v>10</v>
      </c>
      <c r="FK23" s="41">
        <v>8</v>
      </c>
      <c r="FL23" s="41">
        <v>3</v>
      </c>
      <c r="FM23" s="41">
        <v>10</v>
      </c>
      <c r="FN23" s="41">
        <v>101</v>
      </c>
      <c r="FO23" s="41">
        <v>2</v>
      </c>
      <c r="FP23" s="41">
        <v>27</v>
      </c>
      <c r="FQ23" s="41">
        <v>1</v>
      </c>
      <c r="FR23" s="14">
        <v>0</v>
      </c>
      <c r="FS23" s="14">
        <v>0</v>
      </c>
      <c r="FT23" s="17">
        <v>0</v>
      </c>
      <c r="FU23" s="41">
        <v>8</v>
      </c>
      <c r="FV23" s="41">
        <v>1</v>
      </c>
      <c r="FW23" s="41">
        <v>0</v>
      </c>
      <c r="FX23" s="14">
        <v>0</v>
      </c>
      <c r="FY23" s="14">
        <v>0</v>
      </c>
      <c r="FZ23" s="14">
        <f t="shared" ref="FZ23:FZ29" si="8">SUM(C23:FX23)</f>
        <v>4543</v>
      </c>
      <c r="GA23" s="14"/>
      <c r="GB23" s="14"/>
      <c r="GC23" s="14"/>
      <c r="GD23" s="14"/>
      <c r="GE23" s="39"/>
      <c r="GF23" s="39"/>
      <c r="GG23" s="6"/>
      <c r="GH23" s="6"/>
      <c r="GI23" s="6"/>
      <c r="GJ23" s="6"/>
      <c r="GK23" s="6"/>
      <c r="GL23" s="6"/>
      <c r="GM23" s="6"/>
    </row>
    <row r="24" spans="1:195" ht="14.25" customHeight="1" x14ac:dyDescent="0.2">
      <c r="A24" s="4" t="s">
        <v>257</v>
      </c>
      <c r="B24" s="2" t="s">
        <v>258</v>
      </c>
      <c r="C24" s="18">
        <v>323</v>
      </c>
      <c r="D24" s="18">
        <v>2074.5</v>
      </c>
      <c r="E24" s="18">
        <v>839.4</v>
      </c>
      <c r="F24" s="18">
        <v>686.5</v>
      </c>
      <c r="G24" s="18">
        <v>0</v>
      </c>
      <c r="H24" s="18">
        <v>0</v>
      </c>
      <c r="I24" s="18">
        <v>730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183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9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300</v>
      </c>
      <c r="AS24" s="42">
        <v>332.5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54</v>
      </c>
      <c r="AZ24" s="18">
        <v>0</v>
      </c>
      <c r="BA24" s="18">
        <v>0</v>
      </c>
      <c r="BB24" s="18">
        <v>0</v>
      </c>
      <c r="BC24" s="18">
        <v>2721.9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371.5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486</v>
      </c>
      <c r="CL24" s="18">
        <v>0</v>
      </c>
      <c r="CM24" s="18">
        <v>0</v>
      </c>
      <c r="CN24" s="18">
        <v>888.2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714.5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159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0</v>
      </c>
      <c r="FM24" s="18">
        <v>0</v>
      </c>
      <c r="FN24" s="18">
        <v>0</v>
      </c>
      <c r="FO24" s="18">
        <v>0</v>
      </c>
      <c r="FP24" s="18">
        <v>0</v>
      </c>
      <c r="FQ24" s="18">
        <v>0</v>
      </c>
      <c r="FR24" s="18">
        <v>0</v>
      </c>
      <c r="FS24" s="18">
        <v>0</v>
      </c>
      <c r="FT24" s="19">
        <v>0</v>
      </c>
      <c r="FU24" s="18">
        <v>0</v>
      </c>
      <c r="FV24" s="18">
        <v>0</v>
      </c>
      <c r="FW24" s="18">
        <v>0</v>
      </c>
      <c r="FX24" s="18">
        <v>0</v>
      </c>
      <c r="FY24" s="14">
        <f>SUM(C24:FX24)</f>
        <v>10864</v>
      </c>
      <c r="FZ24" s="14">
        <f t="shared" si="8"/>
        <v>10864</v>
      </c>
      <c r="GA24" s="14"/>
      <c r="GB24" s="14"/>
      <c r="GC24" s="14"/>
      <c r="GD24" s="14"/>
      <c r="GE24" s="39"/>
      <c r="GF24" s="39"/>
      <c r="GG24" s="6"/>
      <c r="GH24" s="6"/>
      <c r="GI24" s="6"/>
      <c r="GJ24" s="6"/>
      <c r="GK24" s="6"/>
      <c r="GL24" s="6"/>
      <c r="GM24" s="6"/>
    </row>
    <row r="25" spans="1:195" ht="14.25" customHeight="1" x14ac:dyDescent="0.2">
      <c r="A25" s="4" t="s">
        <v>259</v>
      </c>
      <c r="B25" s="2" t="s">
        <v>260</v>
      </c>
      <c r="C25" s="14">
        <v>0</v>
      </c>
      <c r="D25" s="14">
        <v>74.5</v>
      </c>
      <c r="E25" s="14">
        <v>45</v>
      </c>
      <c r="F25" s="14">
        <v>44.5</v>
      </c>
      <c r="G25" s="14">
        <v>0</v>
      </c>
      <c r="H25" s="14">
        <v>0</v>
      </c>
      <c r="I25" s="14">
        <v>26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15.5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4</v>
      </c>
      <c r="AZ25" s="14">
        <v>0</v>
      </c>
      <c r="BA25" s="14">
        <v>0</v>
      </c>
      <c r="BB25" s="14">
        <v>0</v>
      </c>
      <c r="BC25" s="14">
        <v>141.35000000000002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17.5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75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44.5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7">
        <v>0</v>
      </c>
      <c r="FU25" s="14">
        <v>0</v>
      </c>
      <c r="FV25" s="14">
        <v>0</v>
      </c>
      <c r="FW25" s="14">
        <v>0</v>
      </c>
      <c r="FX25" s="14">
        <v>0</v>
      </c>
      <c r="FY25" s="14"/>
      <c r="FZ25" s="14">
        <f t="shared" si="8"/>
        <v>487.85</v>
      </c>
      <c r="GA25" s="14"/>
      <c r="GB25" s="14"/>
      <c r="GC25" s="14"/>
      <c r="GD25" s="14"/>
      <c r="GE25" s="39"/>
      <c r="GF25" s="39"/>
      <c r="GG25" s="6"/>
      <c r="GH25" s="6"/>
      <c r="GI25" s="6"/>
      <c r="GJ25" s="6"/>
      <c r="GK25" s="6"/>
      <c r="GL25" s="6"/>
      <c r="GM25" s="6"/>
    </row>
    <row r="26" spans="1:195" ht="14.25" customHeight="1" x14ac:dyDescent="0.2">
      <c r="A26" s="4" t="s">
        <v>261</v>
      </c>
      <c r="B26" s="2" t="s">
        <v>262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9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9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9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f>SUM(C26:FX26)</f>
        <v>0</v>
      </c>
      <c r="FZ26" s="18">
        <f t="shared" si="8"/>
        <v>0</v>
      </c>
      <c r="GA26" s="18"/>
      <c r="GB26" s="14"/>
      <c r="GC26" s="14"/>
      <c r="GD26" s="14"/>
      <c r="GE26" s="39"/>
      <c r="GF26" s="39"/>
      <c r="GG26" s="6"/>
      <c r="GH26" s="6"/>
      <c r="GI26" s="6"/>
      <c r="GJ26" s="6"/>
      <c r="GK26" s="6"/>
      <c r="GL26" s="6"/>
      <c r="GM26" s="6"/>
    </row>
    <row r="27" spans="1:195" ht="14.25" customHeight="1" x14ac:dyDescent="0.2">
      <c r="A27" s="4" t="s">
        <v>263</v>
      </c>
      <c r="B27" s="2" t="s">
        <v>264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7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f>SUM(C27:FX27)</f>
        <v>0</v>
      </c>
      <c r="FZ27" s="14">
        <f t="shared" si="8"/>
        <v>0</v>
      </c>
      <c r="GA27" s="14"/>
      <c r="GB27" s="14"/>
      <c r="GC27" s="14"/>
      <c r="GD27" s="14"/>
      <c r="GE27" s="39"/>
      <c r="GF27" s="39"/>
      <c r="GG27" s="6"/>
      <c r="GH27" s="6"/>
      <c r="GI27" s="6"/>
      <c r="GJ27" s="6"/>
      <c r="GK27" s="6"/>
      <c r="GL27" s="6"/>
      <c r="GM27" s="6"/>
    </row>
    <row r="28" spans="1:195" ht="14.25" customHeight="1" x14ac:dyDescent="0.2">
      <c r="A28" s="4" t="s">
        <v>265</v>
      </c>
      <c r="B28" s="2" t="s">
        <v>266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7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f>SUM(C28:FX28)</f>
        <v>0</v>
      </c>
      <c r="FZ28" s="17">
        <f t="shared" si="8"/>
        <v>0</v>
      </c>
      <c r="GA28" s="14"/>
      <c r="GB28" s="14"/>
      <c r="GC28" s="14"/>
      <c r="GD28" s="14"/>
      <c r="GE28" s="39"/>
      <c r="GF28" s="39"/>
      <c r="GG28" s="6"/>
      <c r="GH28" s="6"/>
      <c r="GI28" s="6"/>
      <c r="GJ28" s="6"/>
      <c r="GK28" s="6"/>
      <c r="GL28" s="6"/>
      <c r="GM28" s="6"/>
    </row>
    <row r="29" spans="1:195" x14ac:dyDescent="0.2">
      <c r="A29" s="4"/>
      <c r="B29" s="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5"/>
      <c r="FU29" s="38"/>
      <c r="FV29" s="38"/>
      <c r="FW29" s="38"/>
      <c r="FX29" s="38"/>
      <c r="FY29" s="14"/>
      <c r="FZ29" s="17">
        <f t="shared" si="8"/>
        <v>0</v>
      </c>
      <c r="GA29" s="14"/>
      <c r="GB29" s="14"/>
      <c r="GC29" s="14"/>
      <c r="GD29" s="14"/>
      <c r="GE29" s="39"/>
      <c r="GF29" s="39"/>
      <c r="GG29" s="6"/>
      <c r="GH29" s="6"/>
      <c r="GI29" s="6"/>
      <c r="GJ29" s="6"/>
      <c r="GK29" s="6"/>
      <c r="GL29" s="6"/>
      <c r="GM29" s="6"/>
    </row>
    <row r="30" spans="1:195" ht="15.75" x14ac:dyDescent="0.25">
      <c r="A30" s="43"/>
      <c r="B30" s="44" t="s">
        <v>267</v>
      </c>
      <c r="C30" s="45">
        <f>GA313</f>
        <v>7669.3088942327749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7"/>
      <c r="FU30" s="46"/>
      <c r="FV30" s="46"/>
      <c r="FW30" s="46"/>
      <c r="FX30" s="46"/>
      <c r="FY30" s="46"/>
      <c r="FZ30" s="14"/>
      <c r="GA30" s="14"/>
      <c r="GB30" s="14"/>
      <c r="GC30" s="14"/>
      <c r="GD30" s="14"/>
      <c r="GE30" s="39"/>
      <c r="GF30" s="39"/>
      <c r="GG30" s="6"/>
      <c r="GH30" s="6"/>
      <c r="GI30" s="6"/>
      <c r="GJ30" s="6"/>
      <c r="GK30" s="6"/>
      <c r="GL30" s="6"/>
      <c r="GM30" s="6"/>
    </row>
    <row r="31" spans="1:195" x14ac:dyDescent="0.2">
      <c r="A31" s="4" t="s">
        <v>268</v>
      </c>
      <c r="B31" s="2" t="s">
        <v>269</v>
      </c>
      <c r="C31" s="9">
        <v>6121</v>
      </c>
      <c r="D31" s="9">
        <v>6121</v>
      </c>
      <c r="E31" s="9">
        <v>6121</v>
      </c>
      <c r="F31" s="9">
        <v>6121</v>
      </c>
      <c r="G31" s="9">
        <v>6121</v>
      </c>
      <c r="H31" s="9">
        <v>6121</v>
      </c>
      <c r="I31" s="9">
        <v>6121</v>
      </c>
      <c r="J31" s="9">
        <v>6121</v>
      </c>
      <c r="K31" s="9">
        <v>6121</v>
      </c>
      <c r="L31" s="9">
        <v>6121</v>
      </c>
      <c r="M31" s="9">
        <v>6121</v>
      </c>
      <c r="N31" s="9">
        <v>6121</v>
      </c>
      <c r="O31" s="9">
        <v>6121</v>
      </c>
      <c r="P31" s="9">
        <v>6121</v>
      </c>
      <c r="Q31" s="9">
        <v>6121</v>
      </c>
      <c r="R31" s="9">
        <v>6121</v>
      </c>
      <c r="S31" s="9">
        <v>6121</v>
      </c>
      <c r="T31" s="9">
        <v>6121</v>
      </c>
      <c r="U31" s="9">
        <v>6121</v>
      </c>
      <c r="V31" s="9">
        <v>6121</v>
      </c>
      <c r="W31" s="9">
        <v>6121</v>
      </c>
      <c r="X31" s="9">
        <v>6121</v>
      </c>
      <c r="Y31" s="9">
        <v>6121</v>
      </c>
      <c r="Z31" s="9">
        <v>6121</v>
      </c>
      <c r="AA31" s="9">
        <v>6121</v>
      </c>
      <c r="AB31" s="9">
        <v>6121</v>
      </c>
      <c r="AC31" s="9">
        <v>6121</v>
      </c>
      <c r="AD31" s="9">
        <v>6121</v>
      </c>
      <c r="AE31" s="9">
        <v>6121</v>
      </c>
      <c r="AF31" s="9">
        <v>6121</v>
      </c>
      <c r="AG31" s="9">
        <v>6121</v>
      </c>
      <c r="AH31" s="9">
        <v>6121</v>
      </c>
      <c r="AI31" s="9">
        <v>6121</v>
      </c>
      <c r="AJ31" s="9">
        <v>6121</v>
      </c>
      <c r="AK31" s="9">
        <v>6121</v>
      </c>
      <c r="AL31" s="9">
        <v>6121</v>
      </c>
      <c r="AM31" s="9">
        <v>6121</v>
      </c>
      <c r="AN31" s="9">
        <v>6121</v>
      </c>
      <c r="AO31" s="9">
        <v>6121</v>
      </c>
      <c r="AP31" s="9">
        <v>6121</v>
      </c>
      <c r="AQ31" s="9">
        <v>6121</v>
      </c>
      <c r="AR31" s="9">
        <v>6121</v>
      </c>
      <c r="AS31" s="9">
        <v>6121</v>
      </c>
      <c r="AT31" s="9">
        <v>6121</v>
      </c>
      <c r="AU31" s="9">
        <v>6121</v>
      </c>
      <c r="AV31" s="9">
        <v>6121</v>
      </c>
      <c r="AW31" s="9">
        <v>6121</v>
      </c>
      <c r="AX31" s="9">
        <v>6121</v>
      </c>
      <c r="AY31" s="9">
        <v>6121</v>
      </c>
      <c r="AZ31" s="9">
        <v>6121</v>
      </c>
      <c r="BA31" s="9">
        <v>6121</v>
      </c>
      <c r="BB31" s="9">
        <v>6121</v>
      </c>
      <c r="BC31" s="9">
        <v>6121</v>
      </c>
      <c r="BD31" s="9">
        <v>6121</v>
      </c>
      <c r="BE31" s="9">
        <v>6121</v>
      </c>
      <c r="BF31" s="9">
        <v>6121</v>
      </c>
      <c r="BG31" s="9">
        <v>6121</v>
      </c>
      <c r="BH31" s="9">
        <v>6121</v>
      </c>
      <c r="BI31" s="9">
        <v>6121</v>
      </c>
      <c r="BJ31" s="9">
        <v>6121</v>
      </c>
      <c r="BK31" s="9">
        <v>6121</v>
      </c>
      <c r="BL31" s="9">
        <v>6121</v>
      </c>
      <c r="BM31" s="9">
        <v>6121</v>
      </c>
      <c r="BN31" s="9">
        <v>6121</v>
      </c>
      <c r="BO31" s="9">
        <v>6121</v>
      </c>
      <c r="BP31" s="9">
        <v>6121</v>
      </c>
      <c r="BQ31" s="9">
        <v>6121</v>
      </c>
      <c r="BR31" s="9">
        <v>6121</v>
      </c>
      <c r="BS31" s="9">
        <v>6121</v>
      </c>
      <c r="BT31" s="9">
        <v>6121</v>
      </c>
      <c r="BU31" s="9">
        <v>6121</v>
      </c>
      <c r="BV31" s="9">
        <v>6121</v>
      </c>
      <c r="BW31" s="9">
        <v>6121</v>
      </c>
      <c r="BX31" s="9">
        <v>6121</v>
      </c>
      <c r="BY31" s="9">
        <v>6121</v>
      </c>
      <c r="BZ31" s="9">
        <v>6121</v>
      </c>
      <c r="CA31" s="9">
        <v>6121</v>
      </c>
      <c r="CB31" s="9">
        <v>6121</v>
      </c>
      <c r="CC31" s="9">
        <v>6121</v>
      </c>
      <c r="CD31" s="9">
        <v>6121</v>
      </c>
      <c r="CE31" s="9">
        <v>6121</v>
      </c>
      <c r="CF31" s="9">
        <v>6121</v>
      </c>
      <c r="CG31" s="9">
        <v>6121</v>
      </c>
      <c r="CH31" s="9">
        <v>6121</v>
      </c>
      <c r="CI31" s="9">
        <v>6121</v>
      </c>
      <c r="CJ31" s="9">
        <v>6121</v>
      </c>
      <c r="CK31" s="9">
        <v>6121</v>
      </c>
      <c r="CL31" s="9">
        <v>6121</v>
      </c>
      <c r="CM31" s="9">
        <v>6121</v>
      </c>
      <c r="CN31" s="9">
        <v>6121</v>
      </c>
      <c r="CO31" s="9">
        <v>6121</v>
      </c>
      <c r="CP31" s="9">
        <v>6121</v>
      </c>
      <c r="CQ31" s="9">
        <v>6121</v>
      </c>
      <c r="CR31" s="9">
        <v>6121</v>
      </c>
      <c r="CS31" s="9">
        <v>6121</v>
      </c>
      <c r="CT31" s="9">
        <v>6121</v>
      </c>
      <c r="CU31" s="9">
        <v>6121</v>
      </c>
      <c r="CV31" s="9">
        <v>6121</v>
      </c>
      <c r="CW31" s="9">
        <v>6121</v>
      </c>
      <c r="CX31" s="9">
        <v>6121</v>
      </c>
      <c r="CY31" s="9">
        <v>6121</v>
      </c>
      <c r="CZ31" s="9">
        <v>6121</v>
      </c>
      <c r="DA31" s="9">
        <v>6121</v>
      </c>
      <c r="DB31" s="9">
        <v>6121</v>
      </c>
      <c r="DC31" s="9">
        <v>6121</v>
      </c>
      <c r="DD31" s="9">
        <v>6121</v>
      </c>
      <c r="DE31" s="9">
        <v>6121</v>
      </c>
      <c r="DF31" s="9">
        <v>6121</v>
      </c>
      <c r="DG31" s="9">
        <v>6121</v>
      </c>
      <c r="DH31" s="9">
        <v>6121</v>
      </c>
      <c r="DI31" s="9">
        <v>6121</v>
      </c>
      <c r="DJ31" s="9">
        <v>6121</v>
      </c>
      <c r="DK31" s="9">
        <v>6121</v>
      </c>
      <c r="DL31" s="9">
        <v>6121</v>
      </c>
      <c r="DM31" s="9">
        <v>6121</v>
      </c>
      <c r="DN31" s="9">
        <v>6121</v>
      </c>
      <c r="DO31" s="9">
        <v>6121</v>
      </c>
      <c r="DP31" s="9">
        <v>6121</v>
      </c>
      <c r="DQ31" s="9">
        <v>6121</v>
      </c>
      <c r="DR31" s="9">
        <v>6121</v>
      </c>
      <c r="DS31" s="9">
        <v>6121</v>
      </c>
      <c r="DT31" s="9">
        <v>6121</v>
      </c>
      <c r="DU31" s="9">
        <v>6121</v>
      </c>
      <c r="DV31" s="9">
        <v>6121</v>
      </c>
      <c r="DW31" s="9">
        <v>6121</v>
      </c>
      <c r="DX31" s="9">
        <v>6121</v>
      </c>
      <c r="DY31" s="9">
        <v>6121</v>
      </c>
      <c r="DZ31" s="9">
        <v>6121</v>
      </c>
      <c r="EA31" s="9">
        <v>6121</v>
      </c>
      <c r="EB31" s="9">
        <v>6121</v>
      </c>
      <c r="EC31" s="9">
        <v>6121</v>
      </c>
      <c r="ED31" s="9">
        <v>6121</v>
      </c>
      <c r="EE31" s="9">
        <v>6121</v>
      </c>
      <c r="EF31" s="9">
        <v>6121</v>
      </c>
      <c r="EG31" s="9">
        <v>6121</v>
      </c>
      <c r="EH31" s="9">
        <v>6121</v>
      </c>
      <c r="EI31" s="9">
        <v>6121</v>
      </c>
      <c r="EJ31" s="9">
        <v>6121</v>
      </c>
      <c r="EK31" s="9">
        <v>6121</v>
      </c>
      <c r="EL31" s="9">
        <v>6121</v>
      </c>
      <c r="EM31" s="9">
        <v>6121</v>
      </c>
      <c r="EN31" s="9">
        <v>6121</v>
      </c>
      <c r="EO31" s="9">
        <v>6121</v>
      </c>
      <c r="EP31" s="9">
        <v>6121</v>
      </c>
      <c r="EQ31" s="9">
        <v>6121</v>
      </c>
      <c r="ER31" s="9">
        <v>6121</v>
      </c>
      <c r="ES31" s="9">
        <v>6121</v>
      </c>
      <c r="ET31" s="9">
        <v>6121</v>
      </c>
      <c r="EU31" s="9">
        <v>6121</v>
      </c>
      <c r="EV31" s="9">
        <v>6121</v>
      </c>
      <c r="EW31" s="9">
        <v>6121</v>
      </c>
      <c r="EX31" s="9">
        <v>6121</v>
      </c>
      <c r="EY31" s="9">
        <v>6121</v>
      </c>
      <c r="EZ31" s="9">
        <v>6121</v>
      </c>
      <c r="FA31" s="9">
        <v>6121</v>
      </c>
      <c r="FB31" s="9">
        <v>6121</v>
      </c>
      <c r="FC31" s="9">
        <v>6121</v>
      </c>
      <c r="FD31" s="9">
        <v>6121</v>
      </c>
      <c r="FE31" s="9">
        <v>6121</v>
      </c>
      <c r="FF31" s="9">
        <v>6121</v>
      </c>
      <c r="FG31" s="9">
        <v>6121</v>
      </c>
      <c r="FH31" s="9">
        <v>6121</v>
      </c>
      <c r="FI31" s="9">
        <v>6121</v>
      </c>
      <c r="FJ31" s="9">
        <v>6121</v>
      </c>
      <c r="FK31" s="9">
        <v>6121</v>
      </c>
      <c r="FL31" s="9">
        <v>6121</v>
      </c>
      <c r="FM31" s="9">
        <v>6121</v>
      </c>
      <c r="FN31" s="9">
        <v>6121</v>
      </c>
      <c r="FO31" s="9">
        <v>6121</v>
      </c>
      <c r="FP31" s="9">
        <v>6121</v>
      </c>
      <c r="FQ31" s="9">
        <v>6121</v>
      </c>
      <c r="FR31" s="9">
        <v>6121</v>
      </c>
      <c r="FS31" s="9">
        <v>6121</v>
      </c>
      <c r="FT31" s="9">
        <v>6121</v>
      </c>
      <c r="FU31" s="9">
        <v>6121</v>
      </c>
      <c r="FV31" s="9">
        <v>6121</v>
      </c>
      <c r="FW31" s="9">
        <v>6121</v>
      </c>
      <c r="FX31" s="9">
        <v>6121</v>
      </c>
      <c r="FY31" s="46"/>
      <c r="FZ31" s="14"/>
      <c r="GA31" s="14"/>
      <c r="GB31" s="14"/>
      <c r="GC31" s="14"/>
      <c r="GD31" s="14"/>
      <c r="GE31" s="39"/>
      <c r="GF31" s="39"/>
      <c r="GG31" s="6"/>
      <c r="GH31" s="6"/>
      <c r="GI31" s="6"/>
      <c r="GJ31" s="6"/>
      <c r="GK31" s="6"/>
      <c r="GL31" s="6"/>
      <c r="GM31" s="6"/>
    </row>
    <row r="32" spans="1:195" x14ac:dyDescent="0.2">
      <c r="A32" s="4" t="s">
        <v>270</v>
      </c>
      <c r="B32" s="2" t="s">
        <v>271</v>
      </c>
      <c r="C32" s="46">
        <v>7669.31</v>
      </c>
      <c r="D32" s="46">
        <v>7669.31</v>
      </c>
      <c r="E32" s="46">
        <v>7669.31</v>
      </c>
      <c r="F32" s="46">
        <v>7669.31</v>
      </c>
      <c r="G32" s="46">
        <v>7669.31</v>
      </c>
      <c r="H32" s="46">
        <v>7669.31</v>
      </c>
      <c r="I32" s="46">
        <v>7669.31</v>
      </c>
      <c r="J32" s="46">
        <v>7669.31</v>
      </c>
      <c r="K32" s="46">
        <v>7669.31</v>
      </c>
      <c r="L32" s="46">
        <v>7669.31</v>
      </c>
      <c r="M32" s="46">
        <v>7669.31</v>
      </c>
      <c r="N32" s="46">
        <v>7669.31</v>
      </c>
      <c r="O32" s="46">
        <v>7669.31</v>
      </c>
      <c r="P32" s="46">
        <v>7669.31</v>
      </c>
      <c r="Q32" s="46">
        <v>7669.31</v>
      </c>
      <c r="R32" s="46">
        <v>7669.31</v>
      </c>
      <c r="S32" s="46">
        <v>7669.31</v>
      </c>
      <c r="T32" s="46">
        <v>7669.31</v>
      </c>
      <c r="U32" s="46">
        <v>7669.31</v>
      </c>
      <c r="V32" s="46">
        <v>7669.31</v>
      </c>
      <c r="W32" s="46">
        <v>7669.31</v>
      </c>
      <c r="X32" s="46">
        <v>7669.31</v>
      </c>
      <c r="Y32" s="46">
        <v>7669.31</v>
      </c>
      <c r="Z32" s="46">
        <v>7669.31</v>
      </c>
      <c r="AA32" s="46">
        <v>7669.31</v>
      </c>
      <c r="AB32" s="46">
        <v>7669.31</v>
      </c>
      <c r="AC32" s="46">
        <v>7669.31</v>
      </c>
      <c r="AD32" s="46">
        <v>7669.31</v>
      </c>
      <c r="AE32" s="46">
        <v>7669.31</v>
      </c>
      <c r="AF32" s="46">
        <v>7669.31</v>
      </c>
      <c r="AG32" s="46">
        <v>7669.31</v>
      </c>
      <c r="AH32" s="46">
        <v>7669.31</v>
      </c>
      <c r="AI32" s="46">
        <v>7669.31</v>
      </c>
      <c r="AJ32" s="46">
        <v>7669.31</v>
      </c>
      <c r="AK32" s="46">
        <v>7669.31</v>
      </c>
      <c r="AL32" s="46">
        <v>7669.31</v>
      </c>
      <c r="AM32" s="46">
        <v>7669.31</v>
      </c>
      <c r="AN32" s="46">
        <v>7669.31</v>
      </c>
      <c r="AO32" s="46">
        <v>7669.31</v>
      </c>
      <c r="AP32" s="46">
        <v>7669.31</v>
      </c>
      <c r="AQ32" s="46">
        <v>7669.31</v>
      </c>
      <c r="AR32" s="46">
        <v>7669.31</v>
      </c>
      <c r="AS32" s="46">
        <v>7669.31</v>
      </c>
      <c r="AT32" s="46">
        <v>7669.31</v>
      </c>
      <c r="AU32" s="46">
        <v>7669.31</v>
      </c>
      <c r="AV32" s="46">
        <v>7669.31</v>
      </c>
      <c r="AW32" s="46">
        <v>7669.31</v>
      </c>
      <c r="AX32" s="46">
        <v>7669.31</v>
      </c>
      <c r="AY32" s="46">
        <v>7669.31</v>
      </c>
      <c r="AZ32" s="46">
        <v>7669.31</v>
      </c>
      <c r="BA32" s="46">
        <v>7669.31</v>
      </c>
      <c r="BB32" s="46">
        <v>7669.31</v>
      </c>
      <c r="BC32" s="46">
        <v>7669.31</v>
      </c>
      <c r="BD32" s="46">
        <v>7669.31</v>
      </c>
      <c r="BE32" s="46">
        <v>7669.31</v>
      </c>
      <c r="BF32" s="46">
        <v>7669.31</v>
      </c>
      <c r="BG32" s="46">
        <v>7669.31</v>
      </c>
      <c r="BH32" s="46">
        <v>7669.31</v>
      </c>
      <c r="BI32" s="46">
        <v>7669.31</v>
      </c>
      <c r="BJ32" s="46">
        <v>7669.31</v>
      </c>
      <c r="BK32" s="46">
        <v>7669.31</v>
      </c>
      <c r="BL32" s="46">
        <v>7669.31</v>
      </c>
      <c r="BM32" s="46">
        <v>7669.31</v>
      </c>
      <c r="BN32" s="46">
        <v>7669.31</v>
      </c>
      <c r="BO32" s="46">
        <v>7669.31</v>
      </c>
      <c r="BP32" s="46">
        <v>7669.31</v>
      </c>
      <c r="BQ32" s="46">
        <v>7669.31</v>
      </c>
      <c r="BR32" s="46">
        <v>7669.31</v>
      </c>
      <c r="BS32" s="46">
        <v>7669.31</v>
      </c>
      <c r="BT32" s="46">
        <v>7669.31</v>
      </c>
      <c r="BU32" s="46">
        <v>7669.31</v>
      </c>
      <c r="BV32" s="46">
        <v>7669.31</v>
      </c>
      <c r="BW32" s="46">
        <v>7669.31</v>
      </c>
      <c r="BX32" s="46">
        <v>7669.31</v>
      </c>
      <c r="BY32" s="46">
        <v>7669.31</v>
      </c>
      <c r="BZ32" s="46">
        <v>7669.31</v>
      </c>
      <c r="CA32" s="46">
        <v>7669.31</v>
      </c>
      <c r="CB32" s="46">
        <v>7669.31</v>
      </c>
      <c r="CC32" s="46">
        <v>7669.31</v>
      </c>
      <c r="CD32" s="46">
        <v>7669.31</v>
      </c>
      <c r="CE32" s="46">
        <v>7669.31</v>
      </c>
      <c r="CF32" s="46">
        <v>7669.31</v>
      </c>
      <c r="CG32" s="46">
        <v>7669.31</v>
      </c>
      <c r="CH32" s="46">
        <v>7669.31</v>
      </c>
      <c r="CI32" s="46">
        <v>7669.31</v>
      </c>
      <c r="CJ32" s="46">
        <v>7669.31</v>
      </c>
      <c r="CK32" s="46">
        <v>7669.31</v>
      </c>
      <c r="CL32" s="46">
        <v>7669.31</v>
      </c>
      <c r="CM32" s="46">
        <v>7669.31</v>
      </c>
      <c r="CN32" s="46">
        <v>7669.31</v>
      </c>
      <c r="CO32" s="46">
        <v>7669.31</v>
      </c>
      <c r="CP32" s="46">
        <v>7669.31</v>
      </c>
      <c r="CQ32" s="46">
        <v>7669.31</v>
      </c>
      <c r="CR32" s="46">
        <v>7669.31</v>
      </c>
      <c r="CS32" s="46">
        <v>7669.31</v>
      </c>
      <c r="CT32" s="46">
        <v>7669.31</v>
      </c>
      <c r="CU32" s="46">
        <v>7669.31</v>
      </c>
      <c r="CV32" s="46">
        <v>7669.31</v>
      </c>
      <c r="CW32" s="46">
        <v>7669.31</v>
      </c>
      <c r="CX32" s="46">
        <v>7669.31</v>
      </c>
      <c r="CY32" s="46">
        <v>7669.31</v>
      </c>
      <c r="CZ32" s="46">
        <v>7669.31</v>
      </c>
      <c r="DA32" s="46">
        <v>7669.31</v>
      </c>
      <c r="DB32" s="46">
        <v>7669.31</v>
      </c>
      <c r="DC32" s="46">
        <v>7669.31</v>
      </c>
      <c r="DD32" s="46">
        <v>7669.31</v>
      </c>
      <c r="DE32" s="46">
        <v>7669.31</v>
      </c>
      <c r="DF32" s="46">
        <v>7669.31</v>
      </c>
      <c r="DG32" s="46">
        <v>7669.31</v>
      </c>
      <c r="DH32" s="46">
        <v>7669.31</v>
      </c>
      <c r="DI32" s="46">
        <v>7669.31</v>
      </c>
      <c r="DJ32" s="46">
        <v>7669.31</v>
      </c>
      <c r="DK32" s="46">
        <v>7669.31</v>
      </c>
      <c r="DL32" s="46">
        <v>7669.31</v>
      </c>
      <c r="DM32" s="46">
        <v>7669.31</v>
      </c>
      <c r="DN32" s="46">
        <v>7669.31</v>
      </c>
      <c r="DO32" s="46">
        <v>7669.31</v>
      </c>
      <c r="DP32" s="46">
        <v>7669.31</v>
      </c>
      <c r="DQ32" s="46">
        <v>7669.31</v>
      </c>
      <c r="DR32" s="46">
        <v>7669.31</v>
      </c>
      <c r="DS32" s="46">
        <v>7669.31</v>
      </c>
      <c r="DT32" s="46">
        <v>7669.31</v>
      </c>
      <c r="DU32" s="46">
        <v>7669.31</v>
      </c>
      <c r="DV32" s="46">
        <v>7669.31</v>
      </c>
      <c r="DW32" s="46">
        <v>7669.31</v>
      </c>
      <c r="DX32" s="46">
        <v>7669.31</v>
      </c>
      <c r="DY32" s="46">
        <v>7669.31</v>
      </c>
      <c r="DZ32" s="46">
        <v>7669.31</v>
      </c>
      <c r="EA32" s="46">
        <v>7669.31</v>
      </c>
      <c r="EB32" s="46">
        <v>7669.31</v>
      </c>
      <c r="EC32" s="46">
        <v>7669.31</v>
      </c>
      <c r="ED32" s="46">
        <v>7669.31</v>
      </c>
      <c r="EE32" s="46">
        <v>7669.31</v>
      </c>
      <c r="EF32" s="46">
        <v>7669.31</v>
      </c>
      <c r="EG32" s="46">
        <v>7669.31</v>
      </c>
      <c r="EH32" s="46">
        <v>7669.31</v>
      </c>
      <c r="EI32" s="46">
        <v>7669.31</v>
      </c>
      <c r="EJ32" s="46">
        <v>7669.31</v>
      </c>
      <c r="EK32" s="46">
        <v>7669.31</v>
      </c>
      <c r="EL32" s="46">
        <v>7669.31</v>
      </c>
      <c r="EM32" s="46">
        <v>7669.31</v>
      </c>
      <c r="EN32" s="46">
        <v>7669.31</v>
      </c>
      <c r="EO32" s="46">
        <v>7669.31</v>
      </c>
      <c r="EP32" s="46">
        <v>7669.31</v>
      </c>
      <c r="EQ32" s="46">
        <v>7669.31</v>
      </c>
      <c r="ER32" s="46">
        <v>7669.31</v>
      </c>
      <c r="ES32" s="46">
        <v>7669.31</v>
      </c>
      <c r="ET32" s="46">
        <v>7669.31</v>
      </c>
      <c r="EU32" s="46">
        <v>7669.31</v>
      </c>
      <c r="EV32" s="46">
        <v>7669.31</v>
      </c>
      <c r="EW32" s="46">
        <v>7669.31</v>
      </c>
      <c r="EX32" s="46">
        <v>7669.31</v>
      </c>
      <c r="EY32" s="46">
        <v>7669.31</v>
      </c>
      <c r="EZ32" s="46">
        <v>7669.31</v>
      </c>
      <c r="FA32" s="46">
        <v>7669.31</v>
      </c>
      <c r="FB32" s="46">
        <v>7669.31</v>
      </c>
      <c r="FC32" s="46">
        <v>7669.31</v>
      </c>
      <c r="FD32" s="46">
        <v>7669.31</v>
      </c>
      <c r="FE32" s="46">
        <v>7669.31</v>
      </c>
      <c r="FF32" s="46">
        <v>7669.31</v>
      </c>
      <c r="FG32" s="46">
        <v>7669.31</v>
      </c>
      <c r="FH32" s="46">
        <v>7669.31</v>
      </c>
      <c r="FI32" s="46">
        <v>7669.31</v>
      </c>
      <c r="FJ32" s="46">
        <v>7669.31</v>
      </c>
      <c r="FK32" s="46">
        <v>7669.31</v>
      </c>
      <c r="FL32" s="46">
        <v>7669.31</v>
      </c>
      <c r="FM32" s="46">
        <v>7669.31</v>
      </c>
      <c r="FN32" s="46">
        <v>7669.31</v>
      </c>
      <c r="FO32" s="46">
        <v>7669.31</v>
      </c>
      <c r="FP32" s="46">
        <v>7669.31</v>
      </c>
      <c r="FQ32" s="46">
        <v>7669.31</v>
      </c>
      <c r="FR32" s="46">
        <v>7669.31</v>
      </c>
      <c r="FS32" s="46">
        <v>7669.31</v>
      </c>
      <c r="FT32" s="46">
        <v>7669.31</v>
      </c>
      <c r="FU32" s="46">
        <v>7669.31</v>
      </c>
      <c r="FV32" s="46">
        <v>7669.31</v>
      </c>
      <c r="FW32" s="46">
        <v>7669.31</v>
      </c>
      <c r="FX32" s="46">
        <v>7669.31</v>
      </c>
      <c r="FY32" s="46"/>
      <c r="FZ32" s="14"/>
      <c r="GA32" s="14"/>
      <c r="GB32" s="14"/>
      <c r="GC32" s="14"/>
      <c r="GD32" s="14"/>
      <c r="GE32" s="39"/>
      <c r="GF32" s="39"/>
      <c r="GG32" s="6"/>
      <c r="GH32" s="6"/>
      <c r="GI32" s="6"/>
      <c r="GJ32" s="6"/>
      <c r="GK32" s="6"/>
      <c r="GL32" s="6"/>
      <c r="GM32" s="6"/>
    </row>
    <row r="33" spans="1:256" x14ac:dyDescent="0.2">
      <c r="A33" s="4" t="s">
        <v>272</v>
      </c>
      <c r="B33" s="2" t="s">
        <v>273</v>
      </c>
      <c r="C33" s="9">
        <v>7381</v>
      </c>
      <c r="D33" s="9">
        <v>7381</v>
      </c>
      <c r="E33" s="9">
        <v>7381</v>
      </c>
      <c r="F33" s="9">
        <v>7381</v>
      </c>
      <c r="G33" s="9">
        <v>7381</v>
      </c>
      <c r="H33" s="9">
        <v>7381</v>
      </c>
      <c r="I33" s="9">
        <v>7381</v>
      </c>
      <c r="J33" s="9">
        <v>7381</v>
      </c>
      <c r="K33" s="9">
        <v>7381</v>
      </c>
      <c r="L33" s="9">
        <v>7381</v>
      </c>
      <c r="M33" s="9">
        <v>7381</v>
      </c>
      <c r="N33" s="9">
        <v>7381</v>
      </c>
      <c r="O33" s="9">
        <v>7381</v>
      </c>
      <c r="P33" s="9">
        <v>7381</v>
      </c>
      <c r="Q33" s="9">
        <v>7381</v>
      </c>
      <c r="R33" s="9">
        <v>7381</v>
      </c>
      <c r="S33" s="9">
        <v>7381</v>
      </c>
      <c r="T33" s="9">
        <v>7381</v>
      </c>
      <c r="U33" s="9">
        <v>7381</v>
      </c>
      <c r="V33" s="9">
        <v>7381</v>
      </c>
      <c r="W33" s="9">
        <v>7381</v>
      </c>
      <c r="X33" s="9">
        <v>7381</v>
      </c>
      <c r="Y33" s="9">
        <v>7381</v>
      </c>
      <c r="Z33" s="9">
        <v>7381</v>
      </c>
      <c r="AA33" s="9">
        <v>7381</v>
      </c>
      <c r="AB33" s="9">
        <v>7381</v>
      </c>
      <c r="AC33" s="9">
        <v>7381</v>
      </c>
      <c r="AD33" s="9">
        <v>7381</v>
      </c>
      <c r="AE33" s="9">
        <v>7381</v>
      </c>
      <c r="AF33" s="9">
        <v>7381</v>
      </c>
      <c r="AG33" s="9">
        <v>7381</v>
      </c>
      <c r="AH33" s="9">
        <v>7381</v>
      </c>
      <c r="AI33" s="9">
        <v>7381</v>
      </c>
      <c r="AJ33" s="9">
        <v>7381</v>
      </c>
      <c r="AK33" s="9">
        <v>7381</v>
      </c>
      <c r="AL33" s="9">
        <v>7381</v>
      </c>
      <c r="AM33" s="9">
        <v>7381</v>
      </c>
      <c r="AN33" s="9">
        <v>7381</v>
      </c>
      <c r="AO33" s="9">
        <v>7381</v>
      </c>
      <c r="AP33" s="9">
        <v>7381</v>
      </c>
      <c r="AQ33" s="9">
        <v>7381</v>
      </c>
      <c r="AR33" s="9">
        <v>7381</v>
      </c>
      <c r="AS33" s="9">
        <v>7381</v>
      </c>
      <c r="AT33" s="9">
        <v>7381</v>
      </c>
      <c r="AU33" s="9">
        <v>7381</v>
      </c>
      <c r="AV33" s="9">
        <v>7381</v>
      </c>
      <c r="AW33" s="9">
        <v>7381</v>
      </c>
      <c r="AX33" s="9">
        <v>7381</v>
      </c>
      <c r="AY33" s="9">
        <v>7381</v>
      </c>
      <c r="AZ33" s="9">
        <v>7381</v>
      </c>
      <c r="BA33" s="9">
        <v>7381</v>
      </c>
      <c r="BB33" s="9">
        <v>7381</v>
      </c>
      <c r="BC33" s="9">
        <v>7381</v>
      </c>
      <c r="BD33" s="9">
        <v>7381</v>
      </c>
      <c r="BE33" s="9">
        <v>7381</v>
      </c>
      <c r="BF33" s="9">
        <v>7381</v>
      </c>
      <c r="BG33" s="9">
        <v>7381</v>
      </c>
      <c r="BH33" s="9">
        <v>7381</v>
      </c>
      <c r="BI33" s="9">
        <v>7381</v>
      </c>
      <c r="BJ33" s="9">
        <v>7381</v>
      </c>
      <c r="BK33" s="9">
        <v>7381</v>
      </c>
      <c r="BL33" s="9">
        <v>7381</v>
      </c>
      <c r="BM33" s="9">
        <v>7381</v>
      </c>
      <c r="BN33" s="9">
        <v>7381</v>
      </c>
      <c r="BO33" s="9">
        <v>7381</v>
      </c>
      <c r="BP33" s="9">
        <v>7381</v>
      </c>
      <c r="BQ33" s="9">
        <v>7381</v>
      </c>
      <c r="BR33" s="9">
        <v>7381</v>
      </c>
      <c r="BS33" s="9">
        <v>7381</v>
      </c>
      <c r="BT33" s="9">
        <v>7381</v>
      </c>
      <c r="BU33" s="9">
        <v>7381</v>
      </c>
      <c r="BV33" s="9">
        <v>7381</v>
      </c>
      <c r="BW33" s="9">
        <v>7381</v>
      </c>
      <c r="BX33" s="9">
        <v>7381</v>
      </c>
      <c r="BY33" s="9">
        <v>7381</v>
      </c>
      <c r="BZ33" s="9">
        <v>7381</v>
      </c>
      <c r="CA33" s="9">
        <v>7381</v>
      </c>
      <c r="CB33" s="9">
        <v>7381</v>
      </c>
      <c r="CC33" s="9">
        <v>7381</v>
      </c>
      <c r="CD33" s="9">
        <v>7381</v>
      </c>
      <c r="CE33" s="9">
        <v>7381</v>
      </c>
      <c r="CF33" s="9">
        <v>7381</v>
      </c>
      <c r="CG33" s="9">
        <v>7381</v>
      </c>
      <c r="CH33" s="9">
        <v>7381</v>
      </c>
      <c r="CI33" s="9">
        <v>7381</v>
      </c>
      <c r="CJ33" s="9">
        <v>7381</v>
      </c>
      <c r="CK33" s="9">
        <v>7381</v>
      </c>
      <c r="CL33" s="9">
        <v>7381</v>
      </c>
      <c r="CM33" s="9">
        <v>7381</v>
      </c>
      <c r="CN33" s="9">
        <v>7381</v>
      </c>
      <c r="CO33" s="9">
        <v>7381</v>
      </c>
      <c r="CP33" s="9">
        <v>7381</v>
      </c>
      <c r="CQ33" s="9">
        <v>7381</v>
      </c>
      <c r="CR33" s="9">
        <v>7381</v>
      </c>
      <c r="CS33" s="9">
        <v>7381</v>
      </c>
      <c r="CT33" s="9">
        <v>7381</v>
      </c>
      <c r="CU33" s="9">
        <v>7381</v>
      </c>
      <c r="CV33" s="9">
        <v>7381</v>
      </c>
      <c r="CW33" s="9">
        <v>7381</v>
      </c>
      <c r="CX33" s="9">
        <v>7381</v>
      </c>
      <c r="CY33" s="9">
        <v>7381</v>
      </c>
      <c r="CZ33" s="9">
        <v>7381</v>
      </c>
      <c r="DA33" s="9">
        <v>7381</v>
      </c>
      <c r="DB33" s="9">
        <v>7381</v>
      </c>
      <c r="DC33" s="9">
        <v>7381</v>
      </c>
      <c r="DD33" s="9">
        <v>7381</v>
      </c>
      <c r="DE33" s="9">
        <v>7381</v>
      </c>
      <c r="DF33" s="9">
        <v>7381</v>
      </c>
      <c r="DG33" s="9">
        <v>7381</v>
      </c>
      <c r="DH33" s="9">
        <v>7381</v>
      </c>
      <c r="DI33" s="9">
        <v>7381</v>
      </c>
      <c r="DJ33" s="9">
        <v>7381</v>
      </c>
      <c r="DK33" s="9">
        <v>7381</v>
      </c>
      <c r="DL33" s="9">
        <v>7381</v>
      </c>
      <c r="DM33" s="9">
        <v>7381</v>
      </c>
      <c r="DN33" s="9">
        <v>7381</v>
      </c>
      <c r="DO33" s="9">
        <v>7381</v>
      </c>
      <c r="DP33" s="9">
        <v>7381</v>
      </c>
      <c r="DQ33" s="9">
        <v>7381</v>
      </c>
      <c r="DR33" s="9">
        <v>7381</v>
      </c>
      <c r="DS33" s="9">
        <v>7381</v>
      </c>
      <c r="DT33" s="9">
        <v>7381</v>
      </c>
      <c r="DU33" s="9">
        <v>7381</v>
      </c>
      <c r="DV33" s="9">
        <v>7381</v>
      </c>
      <c r="DW33" s="9">
        <v>7381</v>
      </c>
      <c r="DX33" s="9">
        <v>7381</v>
      </c>
      <c r="DY33" s="9">
        <v>7381</v>
      </c>
      <c r="DZ33" s="9">
        <v>7381</v>
      </c>
      <c r="EA33" s="9">
        <v>7381</v>
      </c>
      <c r="EB33" s="9">
        <v>7381</v>
      </c>
      <c r="EC33" s="9">
        <v>7381</v>
      </c>
      <c r="ED33" s="9">
        <v>7381</v>
      </c>
      <c r="EE33" s="9">
        <v>7381</v>
      </c>
      <c r="EF33" s="9">
        <v>7381</v>
      </c>
      <c r="EG33" s="9">
        <v>7381</v>
      </c>
      <c r="EH33" s="9">
        <v>7381</v>
      </c>
      <c r="EI33" s="9">
        <v>7381</v>
      </c>
      <c r="EJ33" s="9">
        <v>7381</v>
      </c>
      <c r="EK33" s="9">
        <v>7381</v>
      </c>
      <c r="EL33" s="9">
        <v>7381</v>
      </c>
      <c r="EM33" s="9">
        <v>7381</v>
      </c>
      <c r="EN33" s="9">
        <v>7381</v>
      </c>
      <c r="EO33" s="9">
        <v>7381</v>
      </c>
      <c r="EP33" s="9">
        <v>7381</v>
      </c>
      <c r="EQ33" s="9">
        <v>7381</v>
      </c>
      <c r="ER33" s="9">
        <v>7381</v>
      </c>
      <c r="ES33" s="9">
        <v>7381</v>
      </c>
      <c r="ET33" s="9">
        <v>7381</v>
      </c>
      <c r="EU33" s="9">
        <v>7381</v>
      </c>
      <c r="EV33" s="9">
        <v>7381</v>
      </c>
      <c r="EW33" s="9">
        <v>7381</v>
      </c>
      <c r="EX33" s="9">
        <v>7381</v>
      </c>
      <c r="EY33" s="9">
        <v>7381</v>
      </c>
      <c r="EZ33" s="9">
        <v>7381</v>
      </c>
      <c r="FA33" s="9">
        <v>7381</v>
      </c>
      <c r="FB33" s="9">
        <v>7381</v>
      </c>
      <c r="FC33" s="9">
        <v>7381</v>
      </c>
      <c r="FD33" s="9">
        <v>7381</v>
      </c>
      <c r="FE33" s="9">
        <v>7381</v>
      </c>
      <c r="FF33" s="9">
        <v>7381</v>
      </c>
      <c r="FG33" s="9">
        <v>7381</v>
      </c>
      <c r="FH33" s="9">
        <v>7381</v>
      </c>
      <c r="FI33" s="9">
        <v>7381</v>
      </c>
      <c r="FJ33" s="9">
        <v>7381</v>
      </c>
      <c r="FK33" s="9">
        <v>7381</v>
      </c>
      <c r="FL33" s="9">
        <v>7381</v>
      </c>
      <c r="FM33" s="9">
        <v>7381</v>
      </c>
      <c r="FN33" s="9">
        <v>7381</v>
      </c>
      <c r="FO33" s="9">
        <v>7381</v>
      </c>
      <c r="FP33" s="9">
        <v>7381</v>
      </c>
      <c r="FQ33" s="9">
        <v>7381</v>
      </c>
      <c r="FR33" s="9">
        <v>7381</v>
      </c>
      <c r="FS33" s="9">
        <v>7381</v>
      </c>
      <c r="FT33" s="9">
        <v>7381</v>
      </c>
      <c r="FU33" s="9">
        <v>7381</v>
      </c>
      <c r="FV33" s="9">
        <v>7381</v>
      </c>
      <c r="FW33" s="9">
        <v>7381</v>
      </c>
      <c r="FX33" s="9">
        <v>7381</v>
      </c>
      <c r="FY33" s="46"/>
      <c r="FZ33" s="14"/>
      <c r="GA33" s="14"/>
      <c r="GB33" s="14"/>
      <c r="GC33" s="14"/>
      <c r="GD33" s="14"/>
      <c r="GE33" s="39"/>
      <c r="GF33" s="39"/>
      <c r="GG33" s="6"/>
      <c r="GH33" s="6"/>
      <c r="GI33" s="6"/>
      <c r="GJ33" s="6"/>
      <c r="GK33" s="6"/>
      <c r="GL33" s="6"/>
      <c r="GM33" s="6"/>
    </row>
    <row r="34" spans="1:256" x14ac:dyDescent="0.2">
      <c r="A34" s="4" t="s">
        <v>274</v>
      </c>
      <c r="B34" s="2" t="s">
        <v>275</v>
      </c>
      <c r="C34" s="48">
        <v>1.2230000000000001</v>
      </c>
      <c r="D34" s="48">
        <v>1.222</v>
      </c>
      <c r="E34" s="48">
        <v>1.212</v>
      </c>
      <c r="F34" s="48">
        <v>1.212</v>
      </c>
      <c r="G34" s="48">
        <v>1.2130000000000001</v>
      </c>
      <c r="H34" s="48">
        <v>1.204</v>
      </c>
      <c r="I34" s="48">
        <v>1.2130000000000001</v>
      </c>
      <c r="J34" s="48">
        <v>1.131</v>
      </c>
      <c r="K34" s="48">
        <v>1.1100000000000001</v>
      </c>
      <c r="L34" s="48">
        <v>1.242</v>
      </c>
      <c r="M34" s="48">
        <v>1.2410000000000001</v>
      </c>
      <c r="N34" s="48">
        <v>1.2609999999999999</v>
      </c>
      <c r="O34" s="48">
        <v>1.2330000000000001</v>
      </c>
      <c r="P34" s="48">
        <v>1.2110000000000001</v>
      </c>
      <c r="Q34" s="48">
        <v>1.2410000000000001</v>
      </c>
      <c r="R34" s="48">
        <v>1.2110000000000001</v>
      </c>
      <c r="S34" s="48">
        <v>1.181</v>
      </c>
      <c r="T34" s="48">
        <v>1.08</v>
      </c>
      <c r="U34" s="48">
        <v>1.071</v>
      </c>
      <c r="V34" s="48">
        <v>1.079</v>
      </c>
      <c r="W34" s="49">
        <v>1.071</v>
      </c>
      <c r="X34" s="48">
        <v>1.07</v>
      </c>
      <c r="Y34" s="48">
        <v>1.069</v>
      </c>
      <c r="Z34" s="48">
        <v>1.0509999999999999</v>
      </c>
      <c r="AA34" s="48">
        <v>1.234</v>
      </c>
      <c r="AB34" s="48">
        <v>1.264</v>
      </c>
      <c r="AC34" s="48">
        <v>1.1739999999999999</v>
      </c>
      <c r="AD34" s="48">
        <v>1.1539999999999999</v>
      </c>
      <c r="AE34" s="48">
        <v>1.0629999999999999</v>
      </c>
      <c r="AF34" s="48">
        <v>1.1180000000000001</v>
      </c>
      <c r="AG34" s="48">
        <v>1.214</v>
      </c>
      <c r="AH34" s="48">
        <v>1.109</v>
      </c>
      <c r="AI34" s="48">
        <v>1.1000000000000001</v>
      </c>
      <c r="AJ34" s="48">
        <v>1.111</v>
      </c>
      <c r="AK34" s="48">
        <v>1.089</v>
      </c>
      <c r="AL34" s="48">
        <v>1.1000000000000001</v>
      </c>
      <c r="AM34" s="48">
        <v>1.109</v>
      </c>
      <c r="AN34" s="48">
        <v>1.143</v>
      </c>
      <c r="AO34" s="48">
        <v>1.1919999999999999</v>
      </c>
      <c r="AP34" s="48">
        <v>1.2430000000000001</v>
      </c>
      <c r="AQ34" s="48">
        <v>1.165</v>
      </c>
      <c r="AR34" s="48">
        <v>1.244</v>
      </c>
      <c r="AS34" s="48">
        <v>1.3169999999999999</v>
      </c>
      <c r="AT34" s="48">
        <v>1.2450000000000001</v>
      </c>
      <c r="AU34" s="48">
        <v>1.214</v>
      </c>
      <c r="AV34" s="48">
        <v>1.1990000000000001</v>
      </c>
      <c r="AW34" s="48">
        <v>1.2030000000000001</v>
      </c>
      <c r="AX34" s="48">
        <v>1.17</v>
      </c>
      <c r="AY34" s="48">
        <v>1.2010000000000001</v>
      </c>
      <c r="AZ34" s="48">
        <v>1.206</v>
      </c>
      <c r="BA34" s="48">
        <v>1.1759999999999999</v>
      </c>
      <c r="BB34" s="48">
        <v>1.1859999999999999</v>
      </c>
      <c r="BC34" s="48">
        <v>1.2050000000000001</v>
      </c>
      <c r="BD34" s="48">
        <v>1.2070000000000001</v>
      </c>
      <c r="BE34" s="48">
        <v>1.2070000000000001</v>
      </c>
      <c r="BF34" s="48">
        <v>1.2150000000000001</v>
      </c>
      <c r="BG34" s="48">
        <v>1.1919999999999999</v>
      </c>
      <c r="BH34" s="48">
        <v>1.2030000000000001</v>
      </c>
      <c r="BI34" s="48">
        <v>1.175</v>
      </c>
      <c r="BJ34" s="48">
        <v>1.226</v>
      </c>
      <c r="BK34" s="48">
        <v>1.206</v>
      </c>
      <c r="BL34" s="48">
        <v>1.1619999999999999</v>
      </c>
      <c r="BM34" s="48">
        <v>1.163</v>
      </c>
      <c r="BN34" s="48">
        <v>1.1519999999999999</v>
      </c>
      <c r="BO34" s="48">
        <v>1.1339999999999999</v>
      </c>
      <c r="BP34" s="48">
        <v>1.123</v>
      </c>
      <c r="BQ34" s="48">
        <v>1.306</v>
      </c>
      <c r="BR34" s="48">
        <v>1.2030000000000001</v>
      </c>
      <c r="BS34" s="48">
        <v>1.2110000000000001</v>
      </c>
      <c r="BT34" s="48">
        <v>1.234</v>
      </c>
      <c r="BU34" s="48">
        <v>1.2330000000000001</v>
      </c>
      <c r="BV34" s="48">
        <v>1.1879999999999999</v>
      </c>
      <c r="BW34" s="48">
        <v>1.216</v>
      </c>
      <c r="BX34" s="48">
        <v>1.2150000000000001</v>
      </c>
      <c r="BY34" s="48">
        <v>1.0820000000000001</v>
      </c>
      <c r="BZ34" s="48">
        <v>1.0649999999999999</v>
      </c>
      <c r="CA34" s="48">
        <v>1.1599999999999999</v>
      </c>
      <c r="CB34" s="48">
        <v>1.232</v>
      </c>
      <c r="CC34" s="48">
        <v>1.0609999999999999</v>
      </c>
      <c r="CD34" s="48">
        <v>1.0409999999999999</v>
      </c>
      <c r="CE34" s="48">
        <v>1.073</v>
      </c>
      <c r="CF34" s="48">
        <v>1.0349999999999999</v>
      </c>
      <c r="CG34" s="48">
        <v>1.0740000000000001</v>
      </c>
      <c r="CH34" s="48">
        <v>1.0740000000000001</v>
      </c>
      <c r="CI34" s="48">
        <v>1.075</v>
      </c>
      <c r="CJ34" s="48">
        <v>1.1850000000000001</v>
      </c>
      <c r="CK34" s="48">
        <v>1.254</v>
      </c>
      <c r="CL34" s="48">
        <v>1.2330000000000001</v>
      </c>
      <c r="CM34" s="48">
        <v>1.2210000000000001</v>
      </c>
      <c r="CN34" s="48">
        <v>1.1830000000000001</v>
      </c>
      <c r="CO34" s="48">
        <v>1.1830000000000001</v>
      </c>
      <c r="CP34" s="48">
        <v>1.224</v>
      </c>
      <c r="CQ34" s="48">
        <v>1.1599999999999999</v>
      </c>
      <c r="CR34" s="48">
        <v>1.111</v>
      </c>
      <c r="CS34" s="48">
        <v>1.1200000000000001</v>
      </c>
      <c r="CT34" s="48">
        <v>1.071</v>
      </c>
      <c r="CU34" s="48">
        <v>1.0129999999999999</v>
      </c>
      <c r="CV34" s="48">
        <v>1.0109999999999999</v>
      </c>
      <c r="CW34" s="48">
        <v>1.111</v>
      </c>
      <c r="CX34" s="48">
        <v>1.141</v>
      </c>
      <c r="CY34" s="48">
        <v>1.081</v>
      </c>
      <c r="CZ34" s="48">
        <v>1.159</v>
      </c>
      <c r="DA34" s="48">
        <v>1.119</v>
      </c>
      <c r="DB34" s="48">
        <v>1.1499999999999999</v>
      </c>
      <c r="DC34" s="48">
        <v>1.1299999999999999</v>
      </c>
      <c r="DD34" s="49">
        <v>1.1240000000000001</v>
      </c>
      <c r="DE34" s="48">
        <v>1.1439999999999999</v>
      </c>
      <c r="DF34" s="48">
        <v>1.1439999999999999</v>
      </c>
      <c r="DG34" s="48">
        <v>1.153</v>
      </c>
      <c r="DH34" s="48">
        <v>1.1339999999999999</v>
      </c>
      <c r="DI34" s="48">
        <v>1.145</v>
      </c>
      <c r="DJ34" s="48">
        <v>1.155</v>
      </c>
      <c r="DK34" s="48">
        <v>1.145</v>
      </c>
      <c r="DL34" s="48">
        <v>1.222</v>
      </c>
      <c r="DM34" s="48">
        <v>1.202</v>
      </c>
      <c r="DN34" s="48">
        <v>1.1850000000000001</v>
      </c>
      <c r="DO34" s="48">
        <v>1.1919999999999999</v>
      </c>
      <c r="DP34" s="48">
        <v>1.173</v>
      </c>
      <c r="DQ34" s="48">
        <v>1.169</v>
      </c>
      <c r="DR34" s="48">
        <v>1.141</v>
      </c>
      <c r="DS34" s="48">
        <v>1.1299999999999999</v>
      </c>
      <c r="DT34" s="48">
        <v>1.129</v>
      </c>
      <c r="DU34" s="48">
        <v>1.121</v>
      </c>
      <c r="DV34" s="48">
        <v>1.119</v>
      </c>
      <c r="DW34" s="48">
        <v>1.1299999999999999</v>
      </c>
      <c r="DX34" s="48">
        <v>1.3049999999999999</v>
      </c>
      <c r="DY34" s="48">
        <v>1.2829999999999999</v>
      </c>
      <c r="DZ34" s="48">
        <v>1.234</v>
      </c>
      <c r="EA34" s="48">
        <v>1.2130000000000001</v>
      </c>
      <c r="EB34" s="48">
        <v>1.1140000000000001</v>
      </c>
      <c r="EC34" s="48">
        <v>1.0720000000000001</v>
      </c>
      <c r="ED34" s="48">
        <v>1.65</v>
      </c>
      <c r="EE34" s="48">
        <v>1.07</v>
      </c>
      <c r="EF34" s="48">
        <v>1.1299999999999999</v>
      </c>
      <c r="EG34" s="48">
        <v>1.0389999999999999</v>
      </c>
      <c r="EH34" s="48">
        <v>1.069</v>
      </c>
      <c r="EI34" s="48">
        <v>1.1739999999999999</v>
      </c>
      <c r="EJ34" s="48">
        <v>1.163</v>
      </c>
      <c r="EK34" s="48">
        <v>1.1240000000000001</v>
      </c>
      <c r="EL34" s="48">
        <v>1.1040000000000001</v>
      </c>
      <c r="EM34" s="48">
        <v>1.121</v>
      </c>
      <c r="EN34" s="48">
        <v>1.1220000000000001</v>
      </c>
      <c r="EO34" s="48">
        <v>1.1120000000000001</v>
      </c>
      <c r="EP34" s="48">
        <v>1.246</v>
      </c>
      <c r="EQ34" s="48">
        <v>1.268</v>
      </c>
      <c r="ER34" s="48">
        <v>1.2450000000000001</v>
      </c>
      <c r="ES34" s="48">
        <v>1.079</v>
      </c>
      <c r="ET34" s="48">
        <v>1.101</v>
      </c>
      <c r="EU34" s="48">
        <v>1.0900000000000001</v>
      </c>
      <c r="EV34" s="48">
        <v>1.175</v>
      </c>
      <c r="EW34" s="48">
        <v>1.593</v>
      </c>
      <c r="EX34" s="48">
        <v>1.23</v>
      </c>
      <c r="EY34" s="48">
        <v>1.1120000000000001</v>
      </c>
      <c r="EZ34" s="48">
        <v>1.101</v>
      </c>
      <c r="FA34" s="48">
        <v>1.3169999999999999</v>
      </c>
      <c r="FB34" s="48">
        <v>1.1419999999999999</v>
      </c>
      <c r="FC34" s="48">
        <v>1.1930000000000001</v>
      </c>
      <c r="FD34" s="48">
        <v>1.1419999999999999</v>
      </c>
      <c r="FE34" s="48">
        <v>1.111</v>
      </c>
      <c r="FF34" s="48">
        <v>1.1299999999999999</v>
      </c>
      <c r="FG34" s="48">
        <v>1.141</v>
      </c>
      <c r="FH34" s="48">
        <v>1.103</v>
      </c>
      <c r="FI34" s="48">
        <v>1.1719999999999999</v>
      </c>
      <c r="FJ34" s="48">
        <v>1.1639999999999999</v>
      </c>
      <c r="FK34" s="48">
        <v>1.1819999999999999</v>
      </c>
      <c r="FL34" s="48">
        <v>1.1719999999999999</v>
      </c>
      <c r="FM34" s="48">
        <v>1.173</v>
      </c>
      <c r="FN34" s="48">
        <v>1.181</v>
      </c>
      <c r="FO34" s="48">
        <v>1.171</v>
      </c>
      <c r="FP34" s="48">
        <v>1.202</v>
      </c>
      <c r="FQ34" s="48">
        <v>1.163</v>
      </c>
      <c r="FR34" s="48">
        <v>1.143</v>
      </c>
      <c r="FS34" s="48">
        <v>1.1419999999999999</v>
      </c>
      <c r="FT34" s="49">
        <v>1.141</v>
      </c>
      <c r="FU34" s="48">
        <v>1.1919999999999999</v>
      </c>
      <c r="FV34" s="48">
        <v>1.143</v>
      </c>
      <c r="FW34" s="48">
        <v>1.1419999999999999</v>
      </c>
      <c r="FX34" s="48">
        <v>1.1910000000000001</v>
      </c>
      <c r="FY34" s="50"/>
      <c r="FZ34" s="14"/>
      <c r="GA34" s="14"/>
      <c r="GB34" s="14"/>
      <c r="GC34" s="14"/>
      <c r="GD34" s="14"/>
      <c r="GE34" s="39"/>
      <c r="GF34" s="39"/>
      <c r="GG34" s="6"/>
      <c r="GH34" s="6"/>
      <c r="GI34" s="6"/>
      <c r="GJ34" s="6"/>
      <c r="GK34" s="6"/>
      <c r="GL34" s="6"/>
      <c r="GM34" s="6"/>
    </row>
    <row r="35" spans="1:256" x14ac:dyDescent="0.2">
      <c r="A35" s="4" t="s">
        <v>276</v>
      </c>
      <c r="B35" s="2" t="s">
        <v>277</v>
      </c>
      <c r="C35" s="51">
        <v>0.12</v>
      </c>
      <c r="D35" s="51">
        <v>0.12</v>
      </c>
      <c r="E35" s="51">
        <v>0.12</v>
      </c>
      <c r="F35" s="51">
        <v>0.12</v>
      </c>
      <c r="G35" s="51">
        <v>0.12</v>
      </c>
      <c r="H35" s="51">
        <v>0.12</v>
      </c>
      <c r="I35" s="51">
        <v>0.12</v>
      </c>
      <c r="J35" s="51">
        <v>0.12</v>
      </c>
      <c r="K35" s="51">
        <v>0.12</v>
      </c>
      <c r="L35" s="51">
        <v>0.12</v>
      </c>
      <c r="M35" s="51">
        <v>0.12</v>
      </c>
      <c r="N35" s="51">
        <v>0.12</v>
      </c>
      <c r="O35" s="51">
        <v>0.12</v>
      </c>
      <c r="P35" s="51">
        <v>0.12</v>
      </c>
      <c r="Q35" s="51">
        <v>0.12</v>
      </c>
      <c r="R35" s="51">
        <v>0.12</v>
      </c>
      <c r="S35" s="51">
        <v>0.12</v>
      </c>
      <c r="T35" s="51">
        <v>0.12</v>
      </c>
      <c r="U35" s="51">
        <v>0.12</v>
      </c>
      <c r="V35" s="51">
        <v>0.12</v>
      </c>
      <c r="W35" s="52">
        <v>0.12</v>
      </c>
      <c r="X35" s="51">
        <v>0.12</v>
      </c>
      <c r="Y35" s="51">
        <v>0.12</v>
      </c>
      <c r="Z35" s="51">
        <v>0.12</v>
      </c>
      <c r="AA35" s="51">
        <v>0.12</v>
      </c>
      <c r="AB35" s="51">
        <v>0.12</v>
      </c>
      <c r="AC35" s="51">
        <v>0.12</v>
      </c>
      <c r="AD35" s="51">
        <v>0.12</v>
      </c>
      <c r="AE35" s="51">
        <v>0.12</v>
      </c>
      <c r="AF35" s="51">
        <v>0.12</v>
      </c>
      <c r="AG35" s="51">
        <v>0.12</v>
      </c>
      <c r="AH35" s="51">
        <v>0.12</v>
      </c>
      <c r="AI35" s="51">
        <v>0.12</v>
      </c>
      <c r="AJ35" s="51">
        <v>0.12</v>
      </c>
      <c r="AK35" s="51">
        <v>0.12</v>
      </c>
      <c r="AL35" s="51">
        <v>0.12</v>
      </c>
      <c r="AM35" s="51">
        <v>0.12</v>
      </c>
      <c r="AN35" s="51">
        <v>0.12</v>
      </c>
      <c r="AO35" s="51">
        <v>0.12</v>
      </c>
      <c r="AP35" s="51">
        <v>0.12</v>
      </c>
      <c r="AQ35" s="51">
        <v>0.12</v>
      </c>
      <c r="AR35" s="51">
        <v>0.12</v>
      </c>
      <c r="AS35" s="51">
        <v>0.12</v>
      </c>
      <c r="AT35" s="51">
        <v>0.12</v>
      </c>
      <c r="AU35" s="51">
        <v>0.12</v>
      </c>
      <c r="AV35" s="51">
        <v>0.12</v>
      </c>
      <c r="AW35" s="51">
        <v>0.12</v>
      </c>
      <c r="AX35" s="51">
        <v>0.12</v>
      </c>
      <c r="AY35" s="51">
        <v>0.12</v>
      </c>
      <c r="AZ35" s="51">
        <v>0.12</v>
      </c>
      <c r="BA35" s="51">
        <v>0.12</v>
      </c>
      <c r="BB35" s="51">
        <v>0.12</v>
      </c>
      <c r="BC35" s="51">
        <v>0.12</v>
      </c>
      <c r="BD35" s="51">
        <v>0.12</v>
      </c>
      <c r="BE35" s="51">
        <v>0.12</v>
      </c>
      <c r="BF35" s="51">
        <v>0.12</v>
      </c>
      <c r="BG35" s="51">
        <v>0.12</v>
      </c>
      <c r="BH35" s="51">
        <v>0.12</v>
      </c>
      <c r="BI35" s="51">
        <v>0.12</v>
      </c>
      <c r="BJ35" s="51">
        <v>0.12</v>
      </c>
      <c r="BK35" s="51">
        <v>0.12</v>
      </c>
      <c r="BL35" s="51">
        <v>0.12</v>
      </c>
      <c r="BM35" s="51">
        <v>0.12</v>
      </c>
      <c r="BN35" s="51">
        <v>0.12</v>
      </c>
      <c r="BO35" s="51">
        <v>0.12</v>
      </c>
      <c r="BP35" s="51">
        <v>0.12</v>
      </c>
      <c r="BQ35" s="51">
        <v>0.12</v>
      </c>
      <c r="BR35" s="51">
        <v>0.12</v>
      </c>
      <c r="BS35" s="51">
        <v>0.12</v>
      </c>
      <c r="BT35" s="51">
        <v>0.12</v>
      </c>
      <c r="BU35" s="51">
        <v>0.12</v>
      </c>
      <c r="BV35" s="51">
        <v>0.12</v>
      </c>
      <c r="BW35" s="51">
        <v>0.12</v>
      </c>
      <c r="BX35" s="51">
        <v>0.12</v>
      </c>
      <c r="BY35" s="51">
        <v>0.12</v>
      </c>
      <c r="BZ35" s="51">
        <v>0.12</v>
      </c>
      <c r="CA35" s="51">
        <v>0.12</v>
      </c>
      <c r="CB35" s="51">
        <v>0.12</v>
      </c>
      <c r="CC35" s="51">
        <v>0.12</v>
      </c>
      <c r="CD35" s="51">
        <v>0.12</v>
      </c>
      <c r="CE35" s="51">
        <v>0.12</v>
      </c>
      <c r="CF35" s="51">
        <v>0.12</v>
      </c>
      <c r="CG35" s="51">
        <v>0.12</v>
      </c>
      <c r="CH35" s="51">
        <v>0.12</v>
      </c>
      <c r="CI35" s="51">
        <v>0.12</v>
      </c>
      <c r="CJ35" s="51">
        <v>0.12</v>
      </c>
      <c r="CK35" s="51">
        <v>0.12</v>
      </c>
      <c r="CL35" s="51">
        <v>0.12</v>
      </c>
      <c r="CM35" s="51">
        <v>0.12</v>
      </c>
      <c r="CN35" s="51">
        <v>0.12</v>
      </c>
      <c r="CO35" s="51">
        <v>0.12</v>
      </c>
      <c r="CP35" s="51">
        <v>0.12</v>
      </c>
      <c r="CQ35" s="51">
        <v>0.12</v>
      </c>
      <c r="CR35" s="51">
        <v>0.12</v>
      </c>
      <c r="CS35" s="51">
        <v>0.12</v>
      </c>
      <c r="CT35" s="51">
        <v>0.12</v>
      </c>
      <c r="CU35" s="51">
        <v>0.12</v>
      </c>
      <c r="CV35" s="51">
        <v>0.12</v>
      </c>
      <c r="CW35" s="51">
        <v>0.12</v>
      </c>
      <c r="CX35" s="51">
        <v>0.12</v>
      </c>
      <c r="CY35" s="51">
        <v>0.12</v>
      </c>
      <c r="CZ35" s="51">
        <v>0.12</v>
      </c>
      <c r="DA35" s="51">
        <v>0.12</v>
      </c>
      <c r="DB35" s="51">
        <v>0.12</v>
      </c>
      <c r="DC35" s="51">
        <v>0.12</v>
      </c>
      <c r="DD35" s="51">
        <v>0.12</v>
      </c>
      <c r="DE35" s="51">
        <v>0.12</v>
      </c>
      <c r="DF35" s="51">
        <v>0.12</v>
      </c>
      <c r="DG35" s="51">
        <v>0.12</v>
      </c>
      <c r="DH35" s="51">
        <v>0.12</v>
      </c>
      <c r="DI35" s="51">
        <v>0.12</v>
      </c>
      <c r="DJ35" s="51">
        <v>0.12</v>
      </c>
      <c r="DK35" s="51">
        <v>0.12</v>
      </c>
      <c r="DL35" s="51">
        <v>0.12</v>
      </c>
      <c r="DM35" s="51">
        <v>0.12</v>
      </c>
      <c r="DN35" s="51">
        <v>0.12</v>
      </c>
      <c r="DO35" s="51">
        <v>0.12</v>
      </c>
      <c r="DP35" s="51">
        <v>0.12</v>
      </c>
      <c r="DQ35" s="51">
        <v>0.12</v>
      </c>
      <c r="DR35" s="51">
        <v>0.12</v>
      </c>
      <c r="DS35" s="51">
        <v>0.12</v>
      </c>
      <c r="DT35" s="51">
        <v>0.12</v>
      </c>
      <c r="DU35" s="51">
        <v>0.12</v>
      </c>
      <c r="DV35" s="51">
        <v>0.12</v>
      </c>
      <c r="DW35" s="51">
        <v>0.12</v>
      </c>
      <c r="DX35" s="51">
        <v>0.12</v>
      </c>
      <c r="DY35" s="51">
        <v>0.12</v>
      </c>
      <c r="DZ35" s="51">
        <v>0.12</v>
      </c>
      <c r="EA35" s="51">
        <v>0.12</v>
      </c>
      <c r="EB35" s="51">
        <v>0.12</v>
      </c>
      <c r="EC35" s="51">
        <v>0.12</v>
      </c>
      <c r="ED35" s="51">
        <v>0.12</v>
      </c>
      <c r="EE35" s="51">
        <v>0.12</v>
      </c>
      <c r="EF35" s="51">
        <v>0.12</v>
      </c>
      <c r="EG35" s="51">
        <v>0.12</v>
      </c>
      <c r="EH35" s="51">
        <v>0.12</v>
      </c>
      <c r="EI35" s="51">
        <v>0.12</v>
      </c>
      <c r="EJ35" s="51">
        <v>0.12</v>
      </c>
      <c r="EK35" s="51">
        <v>0.12</v>
      </c>
      <c r="EL35" s="51">
        <v>0.12</v>
      </c>
      <c r="EM35" s="51">
        <v>0.12</v>
      </c>
      <c r="EN35" s="51">
        <v>0.12</v>
      </c>
      <c r="EO35" s="51">
        <v>0.12</v>
      </c>
      <c r="EP35" s="51">
        <v>0.12</v>
      </c>
      <c r="EQ35" s="51">
        <v>0.12</v>
      </c>
      <c r="ER35" s="51">
        <v>0.12</v>
      </c>
      <c r="ES35" s="51">
        <v>0.12</v>
      </c>
      <c r="ET35" s="51">
        <v>0.12</v>
      </c>
      <c r="EU35" s="51">
        <v>0.12</v>
      </c>
      <c r="EV35" s="51">
        <v>0.12</v>
      </c>
      <c r="EW35" s="51">
        <v>0.12</v>
      </c>
      <c r="EX35" s="51">
        <v>0.12</v>
      </c>
      <c r="EY35" s="51">
        <v>0.12</v>
      </c>
      <c r="EZ35" s="51">
        <v>0.12</v>
      </c>
      <c r="FA35" s="51">
        <v>0.12</v>
      </c>
      <c r="FB35" s="51">
        <v>0.12</v>
      </c>
      <c r="FC35" s="51">
        <v>0.12</v>
      </c>
      <c r="FD35" s="51">
        <v>0.12</v>
      </c>
      <c r="FE35" s="51">
        <v>0.12</v>
      </c>
      <c r="FF35" s="51">
        <v>0.12</v>
      </c>
      <c r="FG35" s="51">
        <v>0.12</v>
      </c>
      <c r="FH35" s="51">
        <v>0.12</v>
      </c>
      <c r="FI35" s="51">
        <v>0.12</v>
      </c>
      <c r="FJ35" s="51">
        <v>0.12</v>
      </c>
      <c r="FK35" s="51">
        <v>0.12</v>
      </c>
      <c r="FL35" s="51">
        <v>0.12</v>
      </c>
      <c r="FM35" s="51">
        <v>0.12</v>
      </c>
      <c r="FN35" s="51">
        <v>0.12</v>
      </c>
      <c r="FO35" s="51">
        <v>0.12</v>
      </c>
      <c r="FP35" s="51">
        <v>0.12</v>
      </c>
      <c r="FQ35" s="51">
        <v>0.12</v>
      </c>
      <c r="FR35" s="51">
        <v>0.12</v>
      </c>
      <c r="FS35" s="51">
        <v>0.12</v>
      </c>
      <c r="FT35" s="52">
        <v>0.12</v>
      </c>
      <c r="FU35" s="51">
        <v>0.12</v>
      </c>
      <c r="FV35" s="51">
        <v>0.12</v>
      </c>
      <c r="FW35" s="51">
        <v>0.12</v>
      </c>
      <c r="FX35" s="51">
        <v>0.12</v>
      </c>
      <c r="FY35" s="51"/>
      <c r="FZ35" s="14"/>
      <c r="GA35" s="14"/>
      <c r="GB35" s="14"/>
      <c r="GC35" s="14"/>
      <c r="GD35" s="14"/>
      <c r="GE35" s="39"/>
      <c r="GF35" s="39"/>
      <c r="GG35" s="6"/>
      <c r="GH35" s="6"/>
      <c r="GI35" s="6"/>
      <c r="GJ35" s="6"/>
      <c r="GK35" s="6"/>
      <c r="GL35" s="6"/>
      <c r="GM35" s="6"/>
    </row>
    <row r="36" spans="1:256" x14ac:dyDescent="0.2">
      <c r="A36" s="4" t="s">
        <v>278</v>
      </c>
      <c r="B36" s="47" t="s">
        <v>279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46">
        <v>0</v>
      </c>
      <c r="DO36" s="46">
        <v>0</v>
      </c>
      <c r="DP36" s="46">
        <v>0</v>
      </c>
      <c r="DQ36" s="46">
        <v>0</v>
      </c>
      <c r="DR36" s="46">
        <v>0</v>
      </c>
      <c r="DS36" s="46">
        <v>0</v>
      </c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7">
        <v>0</v>
      </c>
      <c r="FU36" s="46">
        <v>0</v>
      </c>
      <c r="FV36" s="46">
        <v>0</v>
      </c>
      <c r="FW36" s="46">
        <v>0</v>
      </c>
      <c r="FX36" s="46">
        <v>0</v>
      </c>
      <c r="FY36" s="46"/>
      <c r="FZ36" s="14"/>
      <c r="GA36" s="14"/>
      <c r="GB36" s="14"/>
      <c r="GC36" s="14"/>
      <c r="GD36" s="14"/>
      <c r="GE36" s="39"/>
      <c r="GF36" s="39"/>
      <c r="GG36" s="6"/>
      <c r="GH36" s="6"/>
      <c r="GI36" s="6"/>
      <c r="GJ36" s="6"/>
      <c r="GK36" s="6"/>
      <c r="GL36" s="6"/>
      <c r="GM36" s="6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x14ac:dyDescent="0.2">
      <c r="A37" s="2"/>
      <c r="B37" s="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51"/>
      <c r="Y37" s="51"/>
      <c r="Z37" s="51"/>
      <c r="AA37" s="51"/>
      <c r="AB37" s="51"/>
      <c r="AC37" s="51"/>
      <c r="AD37" s="51">
        <f>AD40*5/1000</f>
        <v>1001796.9133200001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2"/>
      <c r="FU37" s="51"/>
      <c r="FV37" s="51"/>
      <c r="FW37" s="51"/>
      <c r="FX37" s="51"/>
      <c r="FY37" s="51"/>
      <c r="FZ37" s="14"/>
      <c r="GA37" s="14"/>
      <c r="GB37" s="14"/>
      <c r="GC37" s="14"/>
      <c r="GD37" s="14"/>
      <c r="GE37" s="39"/>
      <c r="GF37" s="39"/>
      <c r="GG37" s="6"/>
      <c r="GH37" s="6"/>
      <c r="GI37" s="6"/>
      <c r="GJ37" s="6"/>
      <c r="GK37" s="6"/>
      <c r="GL37" s="6"/>
      <c r="GM37" s="6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55" customFormat="1" ht="15.75" x14ac:dyDescent="0.25">
      <c r="A38" s="2"/>
      <c r="B38" s="44" t="s">
        <v>280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7"/>
      <c r="FU38" s="46"/>
      <c r="FV38" s="46"/>
      <c r="FW38" s="46"/>
      <c r="FX38" s="46"/>
      <c r="FY38" s="46"/>
      <c r="FZ38" s="14"/>
      <c r="GA38" s="14"/>
      <c r="GB38" s="14"/>
      <c r="GC38" s="14"/>
      <c r="GD38" s="14"/>
      <c r="GE38" s="14"/>
      <c r="GF38" s="14"/>
      <c r="GG38" s="46"/>
      <c r="GH38" s="46"/>
      <c r="GI38" s="46"/>
      <c r="GJ38" s="46"/>
      <c r="GK38" s="46"/>
      <c r="GL38" s="46"/>
      <c r="GM38" s="46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5" customFormat="1" x14ac:dyDescent="0.2">
      <c r="A39" s="56" t="s">
        <v>281</v>
      </c>
      <c r="B39" s="57" t="s">
        <v>282</v>
      </c>
      <c r="C39" s="58">
        <v>899735.52</v>
      </c>
      <c r="D39" s="58">
        <v>3479704.26</v>
      </c>
      <c r="E39" s="58">
        <v>1032704.27</v>
      </c>
      <c r="F39" s="58">
        <v>1619991.97</v>
      </c>
      <c r="G39" s="58">
        <v>142747.29999999999</v>
      </c>
      <c r="H39" s="58">
        <v>153971.17000000001</v>
      </c>
      <c r="I39" s="58">
        <v>1113325.73</v>
      </c>
      <c r="J39" s="58">
        <v>353628.14</v>
      </c>
      <c r="K39" s="58">
        <v>47055.11</v>
      </c>
      <c r="L39" s="58">
        <v>616288.86</v>
      </c>
      <c r="M39" s="58">
        <v>241850.21</v>
      </c>
      <c r="N39" s="58">
        <v>8202655.6900000004</v>
      </c>
      <c r="O39" s="58">
        <v>2490755.1</v>
      </c>
      <c r="P39" s="58">
        <v>44768.34</v>
      </c>
      <c r="Q39" s="58">
        <v>3151732.23</v>
      </c>
      <c r="R39" s="58">
        <v>71586.990000000005</v>
      </c>
      <c r="S39" s="58">
        <v>493095.5</v>
      </c>
      <c r="T39" s="58">
        <v>66190.2</v>
      </c>
      <c r="U39" s="58">
        <v>26247.98</v>
      </c>
      <c r="V39" s="58">
        <v>77205.95</v>
      </c>
      <c r="W39" s="58">
        <v>18471.310000000001</v>
      </c>
      <c r="X39" s="58">
        <v>17345.87</v>
      </c>
      <c r="Y39" s="58">
        <v>83607.66</v>
      </c>
      <c r="Z39" s="58">
        <v>39923.480000000003</v>
      </c>
      <c r="AA39" s="58">
        <v>3471425.64</v>
      </c>
      <c r="AB39" s="58">
        <v>6402707.9299999997</v>
      </c>
      <c r="AC39" s="58">
        <v>278395.83</v>
      </c>
      <c r="AD39" s="58">
        <v>262402.71999999997</v>
      </c>
      <c r="AE39" s="58">
        <v>51273.51</v>
      </c>
      <c r="AF39" s="58">
        <v>66613.45</v>
      </c>
      <c r="AG39" s="58">
        <v>258142.26</v>
      </c>
      <c r="AH39" s="58">
        <v>98257.07</v>
      </c>
      <c r="AI39" s="58">
        <v>34262.74</v>
      </c>
      <c r="AJ39" s="58">
        <v>93338.83</v>
      </c>
      <c r="AK39" s="58">
        <v>53165.09</v>
      </c>
      <c r="AL39" s="58">
        <v>78707.64</v>
      </c>
      <c r="AM39" s="58">
        <v>69276.37</v>
      </c>
      <c r="AN39" s="58">
        <v>251693.58</v>
      </c>
      <c r="AO39" s="58">
        <v>1135612.44</v>
      </c>
      <c r="AP39" s="58">
        <v>16539238.16</v>
      </c>
      <c r="AQ39" s="58">
        <v>79098.92</v>
      </c>
      <c r="AR39" s="58">
        <v>10008439.720000001</v>
      </c>
      <c r="AS39" s="58">
        <v>1401648.05</v>
      </c>
      <c r="AT39" s="58">
        <v>624624.56000000006</v>
      </c>
      <c r="AU39" s="58">
        <v>81320.2</v>
      </c>
      <c r="AV39" s="58">
        <v>45993.72</v>
      </c>
      <c r="AW39" s="58">
        <v>41270.74</v>
      </c>
      <c r="AX39" s="58">
        <v>31835.77</v>
      </c>
      <c r="AY39" s="58">
        <v>60137.88</v>
      </c>
      <c r="AZ39" s="58">
        <v>1021325.03</v>
      </c>
      <c r="BA39" s="58">
        <v>568537.26</v>
      </c>
      <c r="BB39" s="58">
        <v>250626</v>
      </c>
      <c r="BC39" s="58">
        <v>5767689.54</v>
      </c>
      <c r="BD39" s="58">
        <v>1000862.23</v>
      </c>
      <c r="BE39" s="58">
        <v>251809.5</v>
      </c>
      <c r="BF39" s="58">
        <v>3578215.26</v>
      </c>
      <c r="BG39" s="58">
        <v>73104.570000000007</v>
      </c>
      <c r="BH39" s="58">
        <v>82503.009999999995</v>
      </c>
      <c r="BI39" s="58">
        <v>32695.82</v>
      </c>
      <c r="BJ39" s="58">
        <v>1075385.49</v>
      </c>
      <c r="BK39" s="58">
        <v>879797.95</v>
      </c>
      <c r="BL39" s="58">
        <v>6189.3</v>
      </c>
      <c r="BM39" s="58">
        <v>34511</v>
      </c>
      <c r="BN39" s="58">
        <v>762241.01</v>
      </c>
      <c r="BO39" s="58">
        <v>312975.74</v>
      </c>
      <c r="BP39" s="58">
        <v>152623.35</v>
      </c>
      <c r="BQ39" s="58">
        <v>960501.75</v>
      </c>
      <c r="BR39" s="58">
        <v>346436.22</v>
      </c>
      <c r="BS39" s="58">
        <v>142200.91</v>
      </c>
      <c r="BT39" s="58">
        <v>74281.77</v>
      </c>
      <c r="BU39" s="58">
        <v>152760.56</v>
      </c>
      <c r="BV39" s="58">
        <v>338241.75</v>
      </c>
      <c r="BW39" s="58">
        <v>440119.44</v>
      </c>
      <c r="BX39" s="58">
        <v>56803.59</v>
      </c>
      <c r="BY39" s="58">
        <v>160256.75</v>
      </c>
      <c r="BZ39" s="58">
        <v>92081.279999999999</v>
      </c>
      <c r="CA39" s="58">
        <v>209391.03</v>
      </c>
      <c r="CB39" s="58">
        <v>13717723.02</v>
      </c>
      <c r="CC39" s="58">
        <v>60285</v>
      </c>
      <c r="CD39" s="58">
        <v>52050.15</v>
      </c>
      <c r="CE39" s="58">
        <v>63894.400000000001</v>
      </c>
      <c r="CF39" s="58">
        <v>49348.76</v>
      </c>
      <c r="CG39" s="58">
        <v>47262.74</v>
      </c>
      <c r="CH39" s="58">
        <v>42074.18</v>
      </c>
      <c r="CI39" s="58">
        <v>292086.63</v>
      </c>
      <c r="CJ39" s="58">
        <v>198583.94</v>
      </c>
      <c r="CK39" s="58">
        <v>1000813.62</v>
      </c>
      <c r="CL39" s="58">
        <v>161222.85</v>
      </c>
      <c r="CM39" s="58">
        <v>98530.91</v>
      </c>
      <c r="CN39" s="58">
        <v>4636164.28</v>
      </c>
      <c r="CO39" s="58">
        <v>2315270.83</v>
      </c>
      <c r="CP39" s="58">
        <v>530938.07999999996</v>
      </c>
      <c r="CQ39" s="58">
        <v>209545.5</v>
      </c>
      <c r="CR39" s="58">
        <v>77266.080000000002</v>
      </c>
      <c r="CS39" s="58">
        <v>141189</v>
      </c>
      <c r="CT39" s="58">
        <v>54513.15</v>
      </c>
      <c r="CU39" s="58">
        <v>31606.41</v>
      </c>
      <c r="CV39" s="58">
        <v>16976.3</v>
      </c>
      <c r="CW39" s="58">
        <v>95559.08</v>
      </c>
      <c r="CX39" s="58">
        <v>99505.87</v>
      </c>
      <c r="CY39" s="58">
        <v>19168.32</v>
      </c>
      <c r="CZ39" s="58">
        <v>495569.54</v>
      </c>
      <c r="DA39" s="58">
        <v>27159.33</v>
      </c>
      <c r="DB39" s="58">
        <v>45103.89</v>
      </c>
      <c r="DC39" s="58">
        <v>116655.36</v>
      </c>
      <c r="DD39" s="58">
        <v>92962.04</v>
      </c>
      <c r="DE39" s="58">
        <v>300303.95</v>
      </c>
      <c r="DF39" s="58">
        <v>5204269.53</v>
      </c>
      <c r="DG39" s="58">
        <v>79220.72</v>
      </c>
      <c r="DH39" s="58">
        <v>673755.39</v>
      </c>
      <c r="DI39" s="58">
        <v>772334.83</v>
      </c>
      <c r="DJ39" s="58">
        <v>103045.06</v>
      </c>
      <c r="DK39" s="58">
        <v>63098.21</v>
      </c>
      <c r="DL39" s="58">
        <v>1205799.72</v>
      </c>
      <c r="DM39" s="58">
        <v>95476.800000000003</v>
      </c>
      <c r="DN39" s="58">
        <v>548470.91</v>
      </c>
      <c r="DO39" s="58">
        <v>592966</v>
      </c>
      <c r="DP39" s="58">
        <v>41432.32</v>
      </c>
      <c r="DQ39" s="58">
        <v>119188.52</v>
      </c>
      <c r="DR39" s="58">
        <v>283242.19</v>
      </c>
      <c r="DS39" s="58">
        <v>137505.72</v>
      </c>
      <c r="DT39" s="58">
        <v>28929.37</v>
      </c>
      <c r="DU39" s="58">
        <v>76341.320000000007</v>
      </c>
      <c r="DV39" s="58">
        <v>21718.58</v>
      </c>
      <c r="DW39" s="58">
        <v>65200.74</v>
      </c>
      <c r="DX39" s="58">
        <v>55150.36</v>
      </c>
      <c r="DY39" s="58">
        <v>105308.43</v>
      </c>
      <c r="DZ39" s="58">
        <v>193476.91</v>
      </c>
      <c r="EA39" s="58">
        <v>420193.95</v>
      </c>
      <c r="EB39" s="58">
        <v>185291.33</v>
      </c>
      <c r="EC39" s="58">
        <v>75973.240000000005</v>
      </c>
      <c r="ED39" s="58">
        <v>356731.89</v>
      </c>
      <c r="EE39" s="58">
        <v>41068.15</v>
      </c>
      <c r="EF39" s="58">
        <v>235831.67</v>
      </c>
      <c r="EG39" s="58">
        <v>64235.62</v>
      </c>
      <c r="EH39" s="58">
        <v>36642.01</v>
      </c>
      <c r="EI39" s="58">
        <v>1995815.15</v>
      </c>
      <c r="EJ39" s="58">
        <v>1323945.4099999999</v>
      </c>
      <c r="EK39" s="58">
        <v>138252.93</v>
      </c>
      <c r="EL39" s="58">
        <v>50043.42</v>
      </c>
      <c r="EM39" s="58">
        <v>149514.06</v>
      </c>
      <c r="EN39" s="58">
        <v>159330.1</v>
      </c>
      <c r="EO39" s="58">
        <v>102420.24</v>
      </c>
      <c r="EP39" s="58">
        <v>137545.47</v>
      </c>
      <c r="EQ39" s="58">
        <v>570091.98</v>
      </c>
      <c r="ER39" s="58">
        <v>170988.97</v>
      </c>
      <c r="ES39" s="58">
        <v>35201.49</v>
      </c>
      <c r="ET39" s="58">
        <v>56643.65</v>
      </c>
      <c r="EU39" s="58">
        <v>73932.800000000003</v>
      </c>
      <c r="EV39" s="58">
        <v>29483.21</v>
      </c>
      <c r="EW39" s="58">
        <v>163412.57999999999</v>
      </c>
      <c r="EX39" s="58">
        <v>9750.7800000000007</v>
      </c>
      <c r="EY39" s="58">
        <v>75785.570000000007</v>
      </c>
      <c r="EZ39" s="58">
        <v>52040.12</v>
      </c>
      <c r="FA39" s="58">
        <v>906922.42</v>
      </c>
      <c r="FB39" s="58">
        <v>149914.07999999999</v>
      </c>
      <c r="FC39" s="58">
        <v>485296.29</v>
      </c>
      <c r="FD39" s="58">
        <v>105175.05</v>
      </c>
      <c r="FE39" s="58">
        <v>55103.18</v>
      </c>
      <c r="FF39" s="58">
        <v>37327.06</v>
      </c>
      <c r="FG39" s="58">
        <v>19367.46</v>
      </c>
      <c r="FH39" s="58">
        <v>61491.44</v>
      </c>
      <c r="FI39" s="58">
        <v>427750.63</v>
      </c>
      <c r="FJ39" s="58">
        <v>470940.78</v>
      </c>
      <c r="FK39" s="58">
        <v>412618.83</v>
      </c>
      <c r="FL39" s="58">
        <v>1047768.49</v>
      </c>
      <c r="FM39" s="58">
        <v>424235.74</v>
      </c>
      <c r="FN39" s="58">
        <v>2065158.38</v>
      </c>
      <c r="FO39" s="58">
        <v>441033.1</v>
      </c>
      <c r="FP39" s="58">
        <v>395696.07</v>
      </c>
      <c r="FQ39" s="58">
        <v>210216.3</v>
      </c>
      <c r="FR39" s="58">
        <v>36270.800000000003</v>
      </c>
      <c r="FS39" s="58">
        <v>47362.86</v>
      </c>
      <c r="FT39" s="58">
        <v>97729.45</v>
      </c>
      <c r="FU39" s="58">
        <v>219417.59</v>
      </c>
      <c r="FV39" s="58">
        <v>155909.01999999999</v>
      </c>
      <c r="FW39" s="58">
        <v>39866.54</v>
      </c>
      <c r="FX39" s="58">
        <v>39160.17</v>
      </c>
      <c r="FY39" s="57"/>
      <c r="FZ39" s="59">
        <f>SUM(C39:FX39)</f>
        <v>135444801.12999997</v>
      </c>
      <c r="GA39" s="59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</row>
    <row r="40" spans="1:256" s="15" customFormat="1" x14ac:dyDescent="0.2">
      <c r="A40" s="4" t="s">
        <v>283</v>
      </c>
      <c r="B40" s="2" t="s">
        <v>284</v>
      </c>
      <c r="C40" s="61">
        <v>465766025.39999998</v>
      </c>
      <c r="D40" s="61">
        <v>1800143892.52</v>
      </c>
      <c r="E40" s="61">
        <v>633465285</v>
      </c>
      <c r="F40" s="61">
        <v>841530080.29999995</v>
      </c>
      <c r="G40" s="61">
        <v>105928196.34</v>
      </c>
      <c r="H40" s="61">
        <v>90392237.860000014</v>
      </c>
      <c r="I40" s="61">
        <v>550315269.9000001</v>
      </c>
      <c r="J40" s="61">
        <v>126600021.95999998</v>
      </c>
      <c r="K40" s="61">
        <v>32375255.384</v>
      </c>
      <c r="L40" s="61">
        <v>412089579.89999998</v>
      </c>
      <c r="M40" s="61">
        <v>144495907.96000001</v>
      </c>
      <c r="N40" s="61">
        <v>4461720321.6000004</v>
      </c>
      <c r="O40" s="61">
        <v>1306870948</v>
      </c>
      <c r="P40" s="61">
        <v>32018911.715999991</v>
      </c>
      <c r="Q40" s="61">
        <v>1808828955.2</v>
      </c>
      <c r="R40" s="61">
        <v>53066023.899999999</v>
      </c>
      <c r="S40" s="61">
        <v>265558481.822</v>
      </c>
      <c r="T40" s="61">
        <v>28416205.41</v>
      </c>
      <c r="U40" s="61">
        <v>11594190.630000001</v>
      </c>
      <c r="V40" s="61">
        <v>23990629.055</v>
      </c>
      <c r="W40" s="61">
        <v>6748789.4199999999</v>
      </c>
      <c r="X40" s="61">
        <v>13023065.322799999</v>
      </c>
      <c r="Y40" s="61">
        <v>57360501.460000001</v>
      </c>
      <c r="Z40" s="61">
        <v>20853587.445999999</v>
      </c>
      <c r="AA40" s="61">
        <v>2476391886.9000001</v>
      </c>
      <c r="AB40" s="61">
        <v>4978559899.9599991</v>
      </c>
      <c r="AC40" s="61">
        <v>168960029.31999999</v>
      </c>
      <c r="AD40" s="61">
        <v>200359382.664</v>
      </c>
      <c r="AE40" s="61">
        <v>57128791.160000004</v>
      </c>
      <c r="AF40" s="61">
        <v>114596023.928</v>
      </c>
      <c r="AG40" s="61">
        <v>594728812.39999998</v>
      </c>
      <c r="AH40" s="61">
        <v>28158199.800000004</v>
      </c>
      <c r="AI40" s="61">
        <v>7671860.8680000007</v>
      </c>
      <c r="AJ40" s="61">
        <v>27807856.199999999</v>
      </c>
      <c r="AK40" s="61">
        <v>57399894.542000003</v>
      </c>
      <c r="AL40" s="61">
        <v>62441815.080000006</v>
      </c>
      <c r="AM40" s="61">
        <v>36602309.475999996</v>
      </c>
      <c r="AN40" s="61">
        <v>97816697.25</v>
      </c>
      <c r="AO40" s="61">
        <v>415378865.19999999</v>
      </c>
      <c r="AP40" s="61">
        <v>10645815127.299999</v>
      </c>
      <c r="AQ40" s="61">
        <v>117798929.413</v>
      </c>
      <c r="AR40" s="61">
        <v>4804680329.010005</v>
      </c>
      <c r="AS40" s="61">
        <v>2453454202.1999998</v>
      </c>
      <c r="AT40" s="61">
        <v>156025855.5</v>
      </c>
      <c r="AU40" s="61">
        <v>28361839.078999996</v>
      </c>
      <c r="AV40" s="61">
        <v>14764948.98</v>
      </c>
      <c r="AW40" s="61">
        <v>18345087.48</v>
      </c>
      <c r="AX40" s="61">
        <v>13739497.903999999</v>
      </c>
      <c r="AY40" s="61">
        <v>21437555.700000003</v>
      </c>
      <c r="AZ40" s="61">
        <v>555073701.03999996</v>
      </c>
      <c r="BA40" s="61">
        <v>308420043.60000002</v>
      </c>
      <c r="BB40" s="61">
        <v>134432083.80000001</v>
      </c>
      <c r="BC40" s="61">
        <v>2354290436.5</v>
      </c>
      <c r="BD40" s="61">
        <v>367292658.25</v>
      </c>
      <c r="BE40" s="61">
        <v>111707717.52000001</v>
      </c>
      <c r="BF40" s="61">
        <v>1306127538.73</v>
      </c>
      <c r="BG40" s="61">
        <v>27649488.079999998</v>
      </c>
      <c r="BH40" s="61">
        <v>38076290.719999999</v>
      </c>
      <c r="BI40" s="61">
        <v>33236884.649999999</v>
      </c>
      <c r="BJ40" s="61">
        <v>434163397.80000001</v>
      </c>
      <c r="BK40" s="61">
        <v>681422607.4000001</v>
      </c>
      <c r="BL40" s="61">
        <v>3284703.67</v>
      </c>
      <c r="BM40" s="61">
        <v>14784277.684</v>
      </c>
      <c r="BN40" s="61">
        <v>224860268.40000001</v>
      </c>
      <c r="BO40" s="61">
        <v>161468746.44999999</v>
      </c>
      <c r="BP40" s="61">
        <v>53786135.349999994</v>
      </c>
      <c r="BQ40" s="61">
        <v>876731984</v>
      </c>
      <c r="BR40" s="61">
        <v>1144900065.8</v>
      </c>
      <c r="BS40" s="61">
        <v>921905367.91999996</v>
      </c>
      <c r="BT40" s="61">
        <v>295283791.19</v>
      </c>
      <c r="BU40" s="61">
        <v>201736207.521</v>
      </c>
      <c r="BV40" s="61">
        <v>505220852.70000005</v>
      </c>
      <c r="BW40" s="61">
        <v>457798135.26000011</v>
      </c>
      <c r="BX40" s="61">
        <v>56917810.439999998</v>
      </c>
      <c r="BY40" s="61">
        <v>87819961.252499998</v>
      </c>
      <c r="BZ40" s="61">
        <v>37748107.549999997</v>
      </c>
      <c r="CA40" s="61">
        <v>45405816.640000001</v>
      </c>
      <c r="CB40" s="61">
        <v>7097978411</v>
      </c>
      <c r="CC40" s="61">
        <v>22772417.240000002</v>
      </c>
      <c r="CD40" s="61">
        <v>20307409.699999999</v>
      </c>
      <c r="CE40" s="61">
        <v>22395217.219999999</v>
      </c>
      <c r="CF40" s="61">
        <v>16872478.490000002</v>
      </c>
      <c r="CG40" s="61">
        <v>16969636.414999999</v>
      </c>
      <c r="CH40" s="61">
        <v>15765845.432</v>
      </c>
      <c r="CI40" s="61">
        <v>78464282.088</v>
      </c>
      <c r="CJ40" s="61">
        <v>238114433.10499999</v>
      </c>
      <c r="CK40" s="61">
        <v>1300669642.1999998</v>
      </c>
      <c r="CL40" s="61">
        <v>240721800.89000002</v>
      </c>
      <c r="CM40" s="61">
        <v>360092361.35899997</v>
      </c>
      <c r="CN40" s="61">
        <v>2460036225.3499999</v>
      </c>
      <c r="CO40" s="61">
        <v>1330071234.2</v>
      </c>
      <c r="CP40" s="61">
        <v>342074492.54999995</v>
      </c>
      <c r="CQ40" s="61">
        <v>113529527</v>
      </c>
      <c r="CR40" s="61">
        <v>147898903.528</v>
      </c>
      <c r="CS40" s="61">
        <v>44124440.343999997</v>
      </c>
      <c r="CT40" s="61">
        <v>31286826.424000002</v>
      </c>
      <c r="CU40" s="61">
        <v>14612152.300000001</v>
      </c>
      <c r="CV40" s="61">
        <v>13860143.216</v>
      </c>
      <c r="CW40" s="61">
        <v>60366957.608000003</v>
      </c>
      <c r="CX40" s="61">
        <v>61450380.800000004</v>
      </c>
      <c r="CY40" s="61">
        <v>7403571.6047999999</v>
      </c>
      <c r="CZ40" s="61">
        <v>181767409.52000001</v>
      </c>
      <c r="DA40" s="61">
        <v>10138282.199999999</v>
      </c>
      <c r="DB40" s="61">
        <v>18415588.048</v>
      </c>
      <c r="DC40" s="61">
        <v>58709017.807999998</v>
      </c>
      <c r="DD40" s="61">
        <v>430636881.98800427</v>
      </c>
      <c r="DE40" s="61">
        <v>148992914.5400002</v>
      </c>
      <c r="DF40" s="61">
        <v>1632958058.6799998</v>
      </c>
      <c r="DG40" s="61">
        <v>39987921.560000002</v>
      </c>
      <c r="DH40" s="61">
        <v>467413203.48000002</v>
      </c>
      <c r="DI40" s="61">
        <v>599544860.39761901</v>
      </c>
      <c r="DJ40" s="61">
        <v>55063633.50999999</v>
      </c>
      <c r="DK40" s="61">
        <v>47862101.981653258</v>
      </c>
      <c r="DL40" s="61">
        <v>459769066.37</v>
      </c>
      <c r="DM40" s="61">
        <v>43321333.810000002</v>
      </c>
      <c r="DN40" s="61">
        <v>185809160.28</v>
      </c>
      <c r="DO40" s="61">
        <v>205160616.31999999</v>
      </c>
      <c r="DP40" s="61">
        <v>17643065.32</v>
      </c>
      <c r="DQ40" s="61">
        <v>88475872.729999989</v>
      </c>
      <c r="DR40" s="61">
        <v>57863485.399999999</v>
      </c>
      <c r="DS40" s="61">
        <v>37249504.699999996</v>
      </c>
      <c r="DT40" s="61">
        <v>8144261.2560000001</v>
      </c>
      <c r="DU40" s="61">
        <v>20581384.776000001</v>
      </c>
      <c r="DV40" s="61">
        <v>4468993.3499999996</v>
      </c>
      <c r="DW40" s="61">
        <v>15597998.42</v>
      </c>
      <c r="DX40" s="61">
        <v>52092793.100000009</v>
      </c>
      <c r="DY40" s="61">
        <v>96985493.839999974</v>
      </c>
      <c r="DZ40" s="61">
        <v>107109198.92</v>
      </c>
      <c r="EA40" s="61">
        <v>290239296.62800002</v>
      </c>
      <c r="EB40" s="61">
        <v>66177435.200000003</v>
      </c>
      <c r="EC40" s="61">
        <v>25651822.778000001</v>
      </c>
      <c r="ED40" s="61">
        <v>2435811490.2750001</v>
      </c>
      <c r="EE40" s="61">
        <v>12909108.42</v>
      </c>
      <c r="EF40" s="61">
        <v>86427583.799999997</v>
      </c>
      <c r="EG40" s="61">
        <v>19476027.464000002</v>
      </c>
      <c r="EH40" s="61">
        <v>10794470.131999999</v>
      </c>
      <c r="EI40" s="61">
        <v>1011022193.165</v>
      </c>
      <c r="EJ40" s="61">
        <v>635499910.20000005</v>
      </c>
      <c r="EK40" s="61">
        <v>822257193.5</v>
      </c>
      <c r="EL40" s="61">
        <v>424335991.38000011</v>
      </c>
      <c r="EM40" s="61">
        <v>91210424</v>
      </c>
      <c r="EN40" s="61">
        <v>48882259.5</v>
      </c>
      <c r="EO40" s="61">
        <v>33234762.832000002</v>
      </c>
      <c r="EP40" s="61">
        <v>111000910.59999999</v>
      </c>
      <c r="EQ40" s="61">
        <v>774437002.4000001</v>
      </c>
      <c r="ER40" s="61">
        <v>107791809.28</v>
      </c>
      <c r="ES40" s="61">
        <v>17512432.167999998</v>
      </c>
      <c r="ET40" s="61">
        <v>26453024.23</v>
      </c>
      <c r="EU40" s="61">
        <v>28843168.682</v>
      </c>
      <c r="EV40" s="61">
        <v>43801172.060000002</v>
      </c>
      <c r="EW40" s="61">
        <v>684843159.5</v>
      </c>
      <c r="EX40" s="61">
        <v>61086399.039999999</v>
      </c>
      <c r="EY40" s="61">
        <v>31337686.215999998</v>
      </c>
      <c r="EZ40" s="61">
        <v>26268250.748</v>
      </c>
      <c r="FA40" s="61">
        <v>1559966700.335</v>
      </c>
      <c r="FB40" s="61">
        <v>315064398.60000002</v>
      </c>
      <c r="FC40" s="61">
        <v>233963130.80000001</v>
      </c>
      <c r="FD40" s="61">
        <v>45278326.556000002</v>
      </c>
      <c r="FE40" s="61">
        <v>40330978.876000002</v>
      </c>
      <c r="FF40" s="61">
        <v>17470301.739999998</v>
      </c>
      <c r="FG40" s="61">
        <v>8017522.7439999999</v>
      </c>
      <c r="FH40" s="61">
        <v>28541276.100000001</v>
      </c>
      <c r="FI40" s="61">
        <v>1200002784.2399993</v>
      </c>
      <c r="FJ40" s="61">
        <v>456215523.51999998</v>
      </c>
      <c r="FK40" s="61">
        <v>858938419.44000018</v>
      </c>
      <c r="FL40" s="61">
        <v>493689495.4000001</v>
      </c>
      <c r="FM40" s="61">
        <v>331822624.25000006</v>
      </c>
      <c r="FN40" s="61">
        <v>1000889704.4000001</v>
      </c>
      <c r="FO40" s="61">
        <v>1212775952.4400003</v>
      </c>
      <c r="FP40" s="61">
        <v>609253472.33999991</v>
      </c>
      <c r="FQ40" s="61">
        <v>165893932.19999999</v>
      </c>
      <c r="FR40" s="61">
        <v>188120517.53199989</v>
      </c>
      <c r="FS40" s="61">
        <v>131436547.65120003</v>
      </c>
      <c r="FT40" s="61">
        <v>245662181.3000001</v>
      </c>
      <c r="FU40" s="61">
        <v>112123152.7</v>
      </c>
      <c r="FV40" s="61">
        <v>85827778.349999994</v>
      </c>
      <c r="FW40" s="61">
        <v>17107487.82</v>
      </c>
      <c r="FX40" s="61">
        <v>21606425.260000002</v>
      </c>
      <c r="FY40" s="60"/>
      <c r="FZ40" s="60">
        <f>SUM(C40:FX40)</f>
        <v>88790027651.898621</v>
      </c>
      <c r="GA40" s="60"/>
      <c r="GB40" s="60"/>
      <c r="GC40" s="60"/>
      <c r="GD40" s="60"/>
      <c r="GE40" s="60"/>
      <c r="GF40" s="60"/>
      <c r="GG40" s="62"/>
      <c r="GH40" s="20"/>
      <c r="GI40" s="20"/>
      <c r="GJ40" s="20"/>
      <c r="GK40" s="20"/>
      <c r="GL40" s="20"/>
      <c r="GM40" s="20"/>
    </row>
    <row r="41" spans="1:256" s="15" customFormat="1" x14ac:dyDescent="0.2">
      <c r="A41" s="4" t="s">
        <v>285</v>
      </c>
      <c r="B41" s="34" t="s">
        <v>286</v>
      </c>
      <c r="C41" s="43">
        <v>2.6079999999999999E-2</v>
      </c>
      <c r="D41" s="43">
        <v>2.7E-2</v>
      </c>
      <c r="E41" s="43">
        <v>2.4688000000000002E-2</v>
      </c>
      <c r="F41" s="43">
        <v>2.6262000000000001E-2</v>
      </c>
      <c r="G41" s="43">
        <v>2.2284999999999999E-2</v>
      </c>
      <c r="H41" s="43">
        <v>2.7E-2</v>
      </c>
      <c r="I41" s="43">
        <v>2.7E-2</v>
      </c>
      <c r="J41" s="43">
        <v>2.7E-2</v>
      </c>
      <c r="K41" s="43">
        <v>2.7E-2</v>
      </c>
      <c r="L41" s="43">
        <v>2.1895000000000001E-2</v>
      </c>
      <c r="M41" s="43">
        <v>2.0947E-2</v>
      </c>
      <c r="N41" s="43">
        <v>2.5711999999999999E-2</v>
      </c>
      <c r="O41" s="43">
        <v>2.5353000000000001E-2</v>
      </c>
      <c r="P41" s="43">
        <v>2.7E-2</v>
      </c>
      <c r="Q41" s="43">
        <v>2.6009999999999998E-2</v>
      </c>
      <c r="R41" s="43">
        <v>2.3909E-2</v>
      </c>
      <c r="S41" s="43">
        <v>2.1014000000000001E-2</v>
      </c>
      <c r="T41" s="43">
        <v>1.9300999999999999E-2</v>
      </c>
      <c r="U41" s="43">
        <v>1.8800999999999998E-2</v>
      </c>
      <c r="V41" s="43">
        <v>2.7E-2</v>
      </c>
      <c r="W41" s="43">
        <v>2.7E-2</v>
      </c>
      <c r="X41" s="43">
        <v>1.0756E-2</v>
      </c>
      <c r="Y41" s="43">
        <v>1.9498000000000001E-2</v>
      </c>
      <c r="Z41" s="43">
        <v>1.8915000000000001E-2</v>
      </c>
      <c r="AA41" s="43">
        <v>2.4995E-2</v>
      </c>
      <c r="AB41" s="43">
        <v>2.5023E-2</v>
      </c>
      <c r="AC41" s="43">
        <v>1.5982E-2</v>
      </c>
      <c r="AD41" s="43">
        <v>1.4692999999999999E-2</v>
      </c>
      <c r="AE41" s="43">
        <v>7.8139999999999998E-3</v>
      </c>
      <c r="AF41" s="43">
        <v>6.6740000000000002E-3</v>
      </c>
      <c r="AG41" s="43">
        <v>1.2480999999999999E-2</v>
      </c>
      <c r="AH41" s="43">
        <v>1.7122999999999999E-2</v>
      </c>
      <c r="AI41" s="43">
        <v>2.7E-2</v>
      </c>
      <c r="AJ41" s="43">
        <v>1.8787999999999999E-2</v>
      </c>
      <c r="AK41" s="43">
        <v>1.6279999999999999E-2</v>
      </c>
      <c r="AL41" s="43">
        <v>2.7E-2</v>
      </c>
      <c r="AM41" s="43">
        <v>1.6448999999999998E-2</v>
      </c>
      <c r="AN41" s="43">
        <v>2.2903E-2</v>
      </c>
      <c r="AO41" s="43">
        <v>2.2655999999999999E-2</v>
      </c>
      <c r="AP41" s="43">
        <v>2.5541000000000001E-2</v>
      </c>
      <c r="AQ41" s="43">
        <v>1.5559E-2</v>
      </c>
      <c r="AR41" s="43">
        <v>2.5440000000000001E-2</v>
      </c>
      <c r="AS41" s="43">
        <v>1.1618E-2</v>
      </c>
      <c r="AT41" s="43">
        <v>2.6714000000000002E-2</v>
      </c>
      <c r="AU41" s="43">
        <v>1.9188E-2</v>
      </c>
      <c r="AV41" s="43">
        <v>2.5359E-2</v>
      </c>
      <c r="AW41" s="43">
        <v>2.0596E-2</v>
      </c>
      <c r="AX41" s="43">
        <v>1.6798E-2</v>
      </c>
      <c r="AY41" s="43">
        <v>2.7E-2</v>
      </c>
      <c r="AZ41" s="43">
        <v>1.8092E-2</v>
      </c>
      <c r="BA41" s="63">
        <v>2.1894E-2</v>
      </c>
      <c r="BB41" s="63">
        <v>1.9684E-2</v>
      </c>
      <c r="BC41" s="43">
        <v>2.4025999999999999E-2</v>
      </c>
      <c r="BD41" s="63">
        <v>2.7E-2</v>
      </c>
      <c r="BE41" s="63">
        <v>2.2815999999999999E-2</v>
      </c>
      <c r="BF41" s="63">
        <v>2.6952E-2</v>
      </c>
      <c r="BG41" s="63">
        <v>2.7E-2</v>
      </c>
      <c r="BH41" s="63">
        <v>2.1419000000000001E-2</v>
      </c>
      <c r="BI41" s="63">
        <v>8.4329999999999995E-3</v>
      </c>
      <c r="BJ41" s="63">
        <v>2.3164000000000001E-2</v>
      </c>
      <c r="BK41" s="63">
        <v>2.4459000000000002E-2</v>
      </c>
      <c r="BL41" s="63">
        <v>2.7E-2</v>
      </c>
      <c r="BM41" s="63">
        <v>2.0833999999999998E-2</v>
      </c>
      <c r="BN41" s="63">
        <v>2.7E-2</v>
      </c>
      <c r="BO41" s="63">
        <v>1.5203E-2</v>
      </c>
      <c r="BP41" s="63">
        <v>2.1701999999999999E-2</v>
      </c>
      <c r="BQ41" s="63">
        <v>2.1759000000000001E-2</v>
      </c>
      <c r="BR41" s="63">
        <v>4.7000000000000002E-3</v>
      </c>
      <c r="BS41" s="63">
        <v>2.2309999999999999E-3</v>
      </c>
      <c r="BT41" s="63">
        <v>4.0749999999999996E-3</v>
      </c>
      <c r="BU41" s="63">
        <v>1.3811E-2</v>
      </c>
      <c r="BV41" s="63">
        <v>1.1775000000000001E-2</v>
      </c>
      <c r="BW41" s="63">
        <v>1.55E-2</v>
      </c>
      <c r="BX41" s="63">
        <v>1.6598999999999999E-2</v>
      </c>
      <c r="BY41" s="63">
        <v>2.3781E-2</v>
      </c>
      <c r="BZ41" s="63">
        <v>2.6311999999999999E-2</v>
      </c>
      <c r="CA41" s="63">
        <v>2.3040999999999999E-2</v>
      </c>
      <c r="CB41" s="63">
        <v>2.6252000000000001E-2</v>
      </c>
      <c r="CC41" s="63">
        <v>2.2199E-2</v>
      </c>
      <c r="CD41" s="63">
        <v>1.9519999999999999E-2</v>
      </c>
      <c r="CE41" s="63">
        <v>2.7E-2</v>
      </c>
      <c r="CF41" s="63">
        <v>2.2463E-2</v>
      </c>
      <c r="CG41" s="63">
        <v>2.7E-2</v>
      </c>
      <c r="CH41" s="63">
        <v>2.2187999999999999E-2</v>
      </c>
      <c r="CI41" s="63">
        <v>2.418E-2</v>
      </c>
      <c r="CJ41" s="63">
        <v>2.3469E-2</v>
      </c>
      <c r="CK41" s="63">
        <v>6.6010000000000001E-3</v>
      </c>
      <c r="CL41" s="63">
        <v>8.2290000000000002E-3</v>
      </c>
      <c r="CM41" s="63">
        <v>2.274E-3</v>
      </c>
      <c r="CN41" s="63">
        <v>2.7E-2</v>
      </c>
      <c r="CO41" s="63">
        <v>2.2360000000000001E-2</v>
      </c>
      <c r="CP41" s="63">
        <v>2.0549000000000001E-2</v>
      </c>
      <c r="CQ41" s="63">
        <v>1.2427000000000001E-2</v>
      </c>
      <c r="CR41" s="63">
        <v>1.6800000000000001E-3</v>
      </c>
      <c r="CS41" s="63">
        <v>2.2658000000000001E-2</v>
      </c>
      <c r="CT41" s="63">
        <v>8.5199999999999998E-3</v>
      </c>
      <c r="CU41" s="63">
        <v>1.9616000000000001E-2</v>
      </c>
      <c r="CV41" s="63">
        <v>1.0978999999999999E-2</v>
      </c>
      <c r="CW41" s="63">
        <v>2.4152E-2</v>
      </c>
      <c r="CX41" s="63">
        <v>2.1824E-2</v>
      </c>
      <c r="CY41" s="63">
        <v>2.7E-2</v>
      </c>
      <c r="CZ41" s="63">
        <v>2.6651000000000001E-2</v>
      </c>
      <c r="DA41" s="63">
        <v>2.7E-2</v>
      </c>
      <c r="DB41" s="63">
        <v>2.7E-2</v>
      </c>
      <c r="DC41" s="63">
        <v>1.7417999999999999E-2</v>
      </c>
      <c r="DD41" s="63">
        <v>3.4299999999999999E-3</v>
      </c>
      <c r="DE41" s="63">
        <v>1.145E-2</v>
      </c>
      <c r="DF41" s="63">
        <v>2.4213999999999999E-2</v>
      </c>
      <c r="DG41" s="63">
        <v>2.0452999999999999E-2</v>
      </c>
      <c r="DH41" s="63">
        <v>2.0516E-2</v>
      </c>
      <c r="DI41" s="63">
        <v>1.8845000000000001E-2</v>
      </c>
      <c r="DJ41" s="63">
        <v>2.0882999999999999E-2</v>
      </c>
      <c r="DK41" s="63">
        <v>1.5657999999999998E-2</v>
      </c>
      <c r="DL41" s="63">
        <v>2.1967E-2</v>
      </c>
      <c r="DM41" s="63">
        <v>1.9899E-2</v>
      </c>
      <c r="DN41" s="63">
        <v>2.7E-2</v>
      </c>
      <c r="DO41" s="63">
        <v>2.7E-2</v>
      </c>
      <c r="DP41" s="63">
        <v>2.7E-2</v>
      </c>
      <c r="DQ41" s="63">
        <v>2.5884999999999998E-2</v>
      </c>
      <c r="DR41" s="63">
        <v>2.4417000000000001E-2</v>
      </c>
      <c r="DS41" s="63">
        <v>2.5923999999999999E-2</v>
      </c>
      <c r="DT41" s="63">
        <v>2.1728999999999998E-2</v>
      </c>
      <c r="DU41" s="63">
        <v>2.7E-2</v>
      </c>
      <c r="DV41" s="63">
        <v>2.7E-2</v>
      </c>
      <c r="DW41" s="63">
        <v>2.1996999999999999E-2</v>
      </c>
      <c r="DX41" s="63">
        <v>1.8931E-2</v>
      </c>
      <c r="DY41" s="63">
        <v>1.2928E-2</v>
      </c>
      <c r="DZ41" s="63">
        <v>1.7662000000000001E-2</v>
      </c>
      <c r="EA41" s="63">
        <v>1.2173E-2</v>
      </c>
      <c r="EB41" s="63">
        <v>2.7E-2</v>
      </c>
      <c r="EC41" s="63">
        <v>2.6620999999999999E-2</v>
      </c>
      <c r="ED41" s="63">
        <v>4.4120000000000001E-3</v>
      </c>
      <c r="EE41" s="63">
        <v>2.7E-2</v>
      </c>
      <c r="EF41" s="63">
        <v>1.9595000000000001E-2</v>
      </c>
      <c r="EG41" s="63">
        <v>2.6536000000000001E-2</v>
      </c>
      <c r="EH41" s="63">
        <v>2.5052999999999999E-2</v>
      </c>
      <c r="EI41" s="63">
        <v>2.7E-2</v>
      </c>
      <c r="EJ41" s="63">
        <v>2.7E-2</v>
      </c>
      <c r="EK41" s="63">
        <v>5.7670000000000004E-3</v>
      </c>
      <c r="EL41" s="63">
        <v>2.1159999999999998E-3</v>
      </c>
      <c r="EM41" s="63">
        <v>1.6308E-2</v>
      </c>
      <c r="EN41" s="63">
        <v>2.7E-2</v>
      </c>
      <c r="EO41" s="63">
        <v>2.7E-2</v>
      </c>
      <c r="EP41" s="63">
        <v>2.0586E-2</v>
      </c>
      <c r="EQ41" s="43">
        <v>1.0265E-2</v>
      </c>
      <c r="ER41" s="63">
        <v>2.1283E-2</v>
      </c>
      <c r="ES41" s="63">
        <v>2.3557999999999999E-2</v>
      </c>
      <c r="ET41" s="63">
        <v>2.7E-2</v>
      </c>
      <c r="EU41" s="63">
        <v>2.7E-2</v>
      </c>
      <c r="EV41" s="63">
        <v>1.0965000000000001E-2</v>
      </c>
      <c r="EW41" s="63">
        <v>6.0530000000000002E-3</v>
      </c>
      <c r="EX41" s="63">
        <v>3.9100000000000003E-3</v>
      </c>
      <c r="EY41" s="63">
        <v>2.7E-2</v>
      </c>
      <c r="EZ41" s="63">
        <v>2.2942000000000001E-2</v>
      </c>
      <c r="FA41" s="63">
        <v>1.0666E-2</v>
      </c>
      <c r="FB41" s="63">
        <v>1.1505E-2</v>
      </c>
      <c r="FC41" s="63">
        <v>2.2550000000000001E-2</v>
      </c>
      <c r="FD41" s="63">
        <v>2.4438000000000001E-2</v>
      </c>
      <c r="FE41" s="63">
        <v>1.4180999999999999E-2</v>
      </c>
      <c r="FF41" s="63">
        <v>2.7E-2</v>
      </c>
      <c r="FG41" s="63">
        <v>2.7E-2</v>
      </c>
      <c r="FH41" s="63">
        <v>1.9772000000000001E-2</v>
      </c>
      <c r="FI41" s="63">
        <v>6.1999999999999998E-3</v>
      </c>
      <c r="FJ41" s="63">
        <v>1.9438E-2</v>
      </c>
      <c r="FK41" s="63">
        <v>1.0845E-2</v>
      </c>
      <c r="FL41" s="63">
        <v>2.7E-2</v>
      </c>
      <c r="FM41" s="63">
        <v>1.8414E-2</v>
      </c>
      <c r="FN41" s="63">
        <v>2.7E-2</v>
      </c>
      <c r="FO41" s="63">
        <v>8.3470000000000003E-3</v>
      </c>
      <c r="FP41" s="63">
        <v>1.2142999999999999E-2</v>
      </c>
      <c r="FQ41" s="63">
        <v>1.6879999999999999E-2</v>
      </c>
      <c r="FR41" s="63">
        <v>1.1565000000000001E-2</v>
      </c>
      <c r="FS41" s="63">
        <v>1.8298999999999999E-2</v>
      </c>
      <c r="FT41" s="43">
        <v>5.1840000000000002E-3</v>
      </c>
      <c r="FU41" s="63">
        <v>1.8345E-2</v>
      </c>
      <c r="FV41" s="63">
        <v>1.5032E-2</v>
      </c>
      <c r="FW41" s="63">
        <v>2.1498E-2</v>
      </c>
      <c r="FX41" s="63">
        <v>1.9675000000000002E-2</v>
      </c>
      <c r="FY41" s="43"/>
      <c r="FZ41" s="47"/>
      <c r="GA41" s="47"/>
      <c r="GB41" s="47"/>
      <c r="GC41" s="47"/>
      <c r="GD41" s="47"/>
      <c r="GE41" s="2"/>
      <c r="GF41" s="2"/>
      <c r="GG41" s="64"/>
      <c r="GH41" s="34"/>
      <c r="GI41" s="34"/>
      <c r="GJ41" s="34"/>
      <c r="GK41" s="34"/>
      <c r="GL41" s="34"/>
      <c r="GM41" s="34"/>
    </row>
    <row r="42" spans="1:256" s="15" customFormat="1" x14ac:dyDescent="0.2">
      <c r="A42" s="4" t="s">
        <v>287</v>
      </c>
      <c r="B42" s="2" t="s">
        <v>288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113686490.02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9916206.75</v>
      </c>
      <c r="BA42" s="2">
        <v>999999999</v>
      </c>
      <c r="BB42" s="2">
        <v>999999999</v>
      </c>
      <c r="BC42" s="2">
        <v>55347262.810000002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7817705.5899999999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47"/>
      <c r="FZ42" s="60">
        <f>SUM(C42:FX42)</f>
        <v>174186767491.17001</v>
      </c>
      <c r="GA42" s="60"/>
      <c r="GB42" s="60"/>
      <c r="GC42" s="60"/>
      <c r="GD42" s="60"/>
      <c r="GE42" s="57"/>
      <c r="GF42" s="57"/>
      <c r="GG42" s="20"/>
      <c r="GH42" s="20"/>
      <c r="GI42" s="20"/>
      <c r="GJ42" s="20"/>
      <c r="GK42" s="20"/>
      <c r="GL42" s="20"/>
      <c r="GM42" s="20"/>
    </row>
    <row r="43" spans="1:256" s="15" customFormat="1" x14ac:dyDescent="0.2">
      <c r="A43" s="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 t="s">
        <v>64</v>
      </c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65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 t="s">
        <v>64</v>
      </c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20"/>
      <c r="GF43" s="20"/>
      <c r="GG43" s="20"/>
      <c r="GH43" s="20"/>
      <c r="GI43" s="20"/>
      <c r="GJ43" s="20"/>
      <c r="GK43" s="20"/>
      <c r="GL43" s="20"/>
      <c r="GM43" s="20"/>
    </row>
    <row r="44" spans="1:256" s="15" customFormat="1" ht="15.75" x14ac:dyDescent="0.25">
      <c r="A44" s="2"/>
      <c r="B44" s="44" t="s">
        <v>289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2"/>
      <c r="GF44" s="2"/>
      <c r="GG44" s="47"/>
      <c r="GH44" s="47"/>
      <c r="GI44" s="47"/>
      <c r="GJ44" s="47"/>
      <c r="GK44" s="47"/>
      <c r="GL44" s="20"/>
      <c r="GM44" s="20"/>
    </row>
    <row r="45" spans="1:256" s="15" customFormat="1" x14ac:dyDescent="0.2">
      <c r="A45" s="4" t="s">
        <v>290</v>
      </c>
      <c r="B45" s="2" t="s">
        <v>291</v>
      </c>
      <c r="C45" s="2">
        <v>65213811.119999997</v>
      </c>
      <c r="D45" s="2">
        <v>324390661.34000003</v>
      </c>
      <c r="E45" s="2">
        <v>64263918.5</v>
      </c>
      <c r="F45" s="2">
        <v>126050624.52</v>
      </c>
      <c r="G45" s="2">
        <v>8215004.7599999998</v>
      </c>
      <c r="H45" s="2">
        <v>7994242.0199999996</v>
      </c>
      <c r="I45" s="2">
        <v>83871620.620000005</v>
      </c>
      <c r="J45" s="2">
        <v>16046083.129999999</v>
      </c>
      <c r="K45" s="2">
        <v>3160881.3</v>
      </c>
      <c r="L45" s="2">
        <v>22222753.520000003</v>
      </c>
      <c r="M45" s="2">
        <v>13486545.800000001</v>
      </c>
      <c r="N45" s="2">
        <v>398364715.59000003</v>
      </c>
      <c r="O45" s="2">
        <v>112465258.19999999</v>
      </c>
      <c r="P45" s="2">
        <v>2335216.67</v>
      </c>
      <c r="Q45" s="2">
        <v>312638191.57999998</v>
      </c>
      <c r="R45" s="2">
        <v>4961926.1400000006</v>
      </c>
      <c r="S45" s="2">
        <v>11201557.359999999</v>
      </c>
      <c r="T45" s="2">
        <v>1913910.29</v>
      </c>
      <c r="U45" s="2">
        <v>885238.32</v>
      </c>
      <c r="V45" s="2">
        <v>2838146.66</v>
      </c>
      <c r="W45" s="2">
        <v>1371155.7100000002</v>
      </c>
      <c r="X45" s="2">
        <v>787510.37</v>
      </c>
      <c r="Y45" s="2">
        <v>4228220.05</v>
      </c>
      <c r="Z45" s="2">
        <v>2751874.7399999998</v>
      </c>
      <c r="AA45" s="2">
        <v>216382104.34999999</v>
      </c>
      <c r="AB45" s="2">
        <v>224570306.78</v>
      </c>
      <c r="AC45" s="2">
        <v>7395046.7199999997</v>
      </c>
      <c r="AD45" s="2">
        <v>8590748.1300000008</v>
      </c>
      <c r="AE45" s="2">
        <v>1556846.66</v>
      </c>
      <c r="AF45" s="2">
        <v>2256563.5100000002</v>
      </c>
      <c r="AG45" s="2">
        <v>7313622.7999999998</v>
      </c>
      <c r="AH45" s="2">
        <v>7923034.8300000001</v>
      </c>
      <c r="AI45" s="2">
        <v>3477302.81</v>
      </c>
      <c r="AJ45" s="2">
        <v>2737623.1999999997</v>
      </c>
      <c r="AK45" s="2">
        <v>2626852.87</v>
      </c>
      <c r="AL45" s="2">
        <v>2936205.04</v>
      </c>
      <c r="AM45" s="2">
        <v>4038140.46</v>
      </c>
      <c r="AN45" s="2">
        <v>3736937.57</v>
      </c>
      <c r="AO45" s="2">
        <v>37190897.649999999</v>
      </c>
      <c r="AP45" s="2">
        <v>667742576.75</v>
      </c>
      <c r="AQ45" s="2">
        <v>2950065.12</v>
      </c>
      <c r="AR45" s="2">
        <v>473461790.69999999</v>
      </c>
      <c r="AS45" s="2">
        <v>52722372.159999996</v>
      </c>
      <c r="AT45" s="2">
        <v>19231798.689999998</v>
      </c>
      <c r="AU45" s="2">
        <v>3540534.8499999996</v>
      </c>
      <c r="AV45" s="2">
        <v>3242282.14</v>
      </c>
      <c r="AW45" s="2">
        <v>2587955.2600000002</v>
      </c>
      <c r="AX45" s="2">
        <v>832530.67999999993</v>
      </c>
      <c r="AY45" s="2">
        <v>4872936.6300000008</v>
      </c>
      <c r="AZ45" s="2">
        <v>86474256.969999999</v>
      </c>
      <c r="BA45" s="2">
        <v>64897431.25999999</v>
      </c>
      <c r="BB45" s="2">
        <v>56481759.560000002</v>
      </c>
      <c r="BC45" s="2">
        <v>234144454.31</v>
      </c>
      <c r="BD45" s="2">
        <v>36122029.5</v>
      </c>
      <c r="BE45" s="2">
        <v>11316760.779999999</v>
      </c>
      <c r="BF45" s="2">
        <v>173243531.88499999</v>
      </c>
      <c r="BG45" s="2">
        <v>7849368.04</v>
      </c>
      <c r="BH45" s="2">
        <v>5426320.1100000003</v>
      </c>
      <c r="BI45" s="2">
        <v>2851026.27</v>
      </c>
      <c r="BJ45" s="2">
        <v>43849832.040000007</v>
      </c>
      <c r="BK45" s="2">
        <v>136230587.67000002</v>
      </c>
      <c r="BL45" s="2">
        <v>2374129.9099999997</v>
      </c>
      <c r="BM45" s="2">
        <v>3147078.56</v>
      </c>
      <c r="BN45" s="2">
        <v>27683084.069999997</v>
      </c>
      <c r="BO45" s="2">
        <v>11909843.57</v>
      </c>
      <c r="BP45" s="2">
        <v>2562144.2999999998</v>
      </c>
      <c r="BQ45" s="2">
        <v>45468075.219999999</v>
      </c>
      <c r="BR45" s="2">
        <v>35204314.07</v>
      </c>
      <c r="BS45" s="2">
        <v>8668010.25</v>
      </c>
      <c r="BT45" s="2">
        <v>3762120.5300000003</v>
      </c>
      <c r="BU45" s="2">
        <v>4101766.75</v>
      </c>
      <c r="BV45" s="2">
        <v>9751754.9900000002</v>
      </c>
      <c r="BW45" s="2">
        <v>14205242.960000001</v>
      </c>
      <c r="BX45" s="2">
        <v>1250934.3900000001</v>
      </c>
      <c r="BY45" s="2">
        <v>4513956.2699999996</v>
      </c>
      <c r="BZ45" s="2">
        <v>2496618.0299999998</v>
      </c>
      <c r="CA45" s="2">
        <v>2537709.42</v>
      </c>
      <c r="CB45" s="2">
        <v>620018948.29000008</v>
      </c>
      <c r="CC45" s="2">
        <v>2122938.31</v>
      </c>
      <c r="CD45" s="2">
        <v>1098032.8799999999</v>
      </c>
      <c r="CE45" s="2">
        <v>2128786.5299999998</v>
      </c>
      <c r="CF45" s="2">
        <v>1583022.31</v>
      </c>
      <c r="CG45" s="2">
        <v>2115400.56</v>
      </c>
      <c r="CH45" s="2">
        <v>1785238.53</v>
      </c>
      <c r="CI45" s="2">
        <v>5717958.3500000006</v>
      </c>
      <c r="CJ45" s="2">
        <v>8844722.8900000006</v>
      </c>
      <c r="CK45" s="2">
        <v>37045553.079999998</v>
      </c>
      <c r="CL45" s="2">
        <v>10630559.789999999</v>
      </c>
      <c r="CM45" s="2">
        <v>6511411.96</v>
      </c>
      <c r="CN45" s="2">
        <v>209147700.37</v>
      </c>
      <c r="CO45" s="2">
        <v>112773995.44</v>
      </c>
      <c r="CP45" s="2">
        <v>8977121.5999999996</v>
      </c>
      <c r="CQ45" s="2">
        <v>10263390.630000001</v>
      </c>
      <c r="CR45" s="2">
        <v>2393320.9299999997</v>
      </c>
      <c r="CS45" s="2">
        <v>3426450.19</v>
      </c>
      <c r="CT45" s="2">
        <v>1371681.33</v>
      </c>
      <c r="CU45" s="2">
        <v>3424717.0900000003</v>
      </c>
      <c r="CV45" s="2">
        <v>766444.82</v>
      </c>
      <c r="CW45" s="2">
        <v>2147064.5700000003</v>
      </c>
      <c r="CX45" s="2">
        <v>3972879.1999999997</v>
      </c>
      <c r="CY45" s="2">
        <v>1074947.5</v>
      </c>
      <c r="CZ45" s="2">
        <v>16750620.43</v>
      </c>
      <c r="DA45" s="2">
        <v>2390742.9099999997</v>
      </c>
      <c r="DB45" s="2">
        <v>3180058.68</v>
      </c>
      <c r="DC45" s="2">
        <v>2333589.1100000003</v>
      </c>
      <c r="DD45" s="2">
        <v>1884038.45</v>
      </c>
      <c r="DE45" s="2">
        <v>3872052.11</v>
      </c>
      <c r="DF45" s="2">
        <v>161266402.19499996</v>
      </c>
      <c r="DG45" s="2">
        <v>1347505.25</v>
      </c>
      <c r="DH45" s="2">
        <v>16180926.060000001</v>
      </c>
      <c r="DI45" s="2">
        <v>20611174.48</v>
      </c>
      <c r="DJ45" s="2">
        <v>5907479.96</v>
      </c>
      <c r="DK45" s="2">
        <v>3655891.25</v>
      </c>
      <c r="DL45" s="2">
        <v>46332588.68</v>
      </c>
      <c r="DM45" s="2">
        <v>3288695.5300000003</v>
      </c>
      <c r="DN45" s="2">
        <v>11784547.299999999</v>
      </c>
      <c r="DO45" s="2">
        <v>23521241.380000003</v>
      </c>
      <c r="DP45" s="2">
        <v>2557372.34</v>
      </c>
      <c r="DQ45" s="2">
        <v>4379634.21</v>
      </c>
      <c r="DR45" s="2">
        <v>10786196.26</v>
      </c>
      <c r="DS45" s="2">
        <v>6923198.1200000001</v>
      </c>
      <c r="DT45" s="2">
        <v>2135974.69</v>
      </c>
      <c r="DU45" s="2">
        <v>3696095.15</v>
      </c>
      <c r="DV45" s="2">
        <v>2599219.3199999998</v>
      </c>
      <c r="DW45" s="2">
        <v>3412501.6199999996</v>
      </c>
      <c r="DX45" s="2">
        <v>2696701.37</v>
      </c>
      <c r="DY45" s="2">
        <v>3579110.1799999997</v>
      </c>
      <c r="DZ45" s="2">
        <v>8513234.3300000001</v>
      </c>
      <c r="EA45" s="2">
        <v>4759274.09</v>
      </c>
      <c r="EB45" s="2">
        <v>4790717.46</v>
      </c>
      <c r="EC45" s="2">
        <v>2912628.67</v>
      </c>
      <c r="ED45" s="2">
        <v>16744272.93</v>
      </c>
      <c r="EE45" s="2">
        <v>2523846.1399999997</v>
      </c>
      <c r="EF45" s="2">
        <v>12255243.25</v>
      </c>
      <c r="EG45" s="2">
        <v>2793880.31</v>
      </c>
      <c r="EH45" s="2">
        <v>2509109.52</v>
      </c>
      <c r="EI45" s="2">
        <v>132643158.64</v>
      </c>
      <c r="EJ45" s="2">
        <v>65815416.780000001</v>
      </c>
      <c r="EK45" s="2">
        <v>5284514.3899999997</v>
      </c>
      <c r="EL45" s="2">
        <v>3987813.94</v>
      </c>
      <c r="EM45" s="2">
        <v>4501255.4300000006</v>
      </c>
      <c r="EN45" s="2">
        <v>8747084.120000001</v>
      </c>
      <c r="EO45" s="2">
        <v>3828308.9600000004</v>
      </c>
      <c r="EP45" s="2">
        <v>3818107.94</v>
      </c>
      <c r="EQ45" s="2">
        <v>18380570.010000002</v>
      </c>
      <c r="ER45" s="2">
        <v>3842299.0100000002</v>
      </c>
      <c r="ES45" s="2">
        <v>1794849.1300000001</v>
      </c>
      <c r="ET45" s="2">
        <v>2735235.5</v>
      </c>
      <c r="EU45" s="2">
        <v>5620472.29</v>
      </c>
      <c r="EV45" s="2">
        <v>1091146.52</v>
      </c>
      <c r="EW45" s="2">
        <v>8555524.5800000001</v>
      </c>
      <c r="EX45" s="2">
        <v>3090386.99</v>
      </c>
      <c r="EY45" s="2">
        <v>6967636.04</v>
      </c>
      <c r="EZ45" s="2">
        <v>1736862.41</v>
      </c>
      <c r="FA45" s="2">
        <v>24998806.300000001</v>
      </c>
      <c r="FB45" s="2">
        <v>3616436.48</v>
      </c>
      <c r="FC45" s="2">
        <v>19158404.099999998</v>
      </c>
      <c r="FD45" s="2">
        <v>3430561.13</v>
      </c>
      <c r="FE45" s="2">
        <v>1615638.8399999999</v>
      </c>
      <c r="FF45" s="2">
        <v>2443829.11</v>
      </c>
      <c r="FG45" s="2">
        <v>1724351.42</v>
      </c>
      <c r="FH45" s="2">
        <v>1329086.17</v>
      </c>
      <c r="FI45" s="2">
        <v>14063296.859999999</v>
      </c>
      <c r="FJ45" s="2">
        <v>13809144.119999999</v>
      </c>
      <c r="FK45" s="2">
        <v>16633347.810000001</v>
      </c>
      <c r="FL45" s="2">
        <v>34093070.920000002</v>
      </c>
      <c r="FM45" s="2">
        <v>24792247.16</v>
      </c>
      <c r="FN45" s="2">
        <v>153855125.92000002</v>
      </c>
      <c r="FO45" s="2">
        <v>8723250.7200000007</v>
      </c>
      <c r="FP45" s="2">
        <v>17985942.169999998</v>
      </c>
      <c r="FQ45" s="2">
        <v>6652337.8600000003</v>
      </c>
      <c r="FR45" s="2">
        <v>2100946.12</v>
      </c>
      <c r="FS45" s="2">
        <v>2346698.6300000004</v>
      </c>
      <c r="FT45" s="2">
        <v>1314696.1300000001</v>
      </c>
      <c r="FU45" s="2">
        <v>6774823.75</v>
      </c>
      <c r="FV45" s="2">
        <v>5672333.1299999999</v>
      </c>
      <c r="FW45" s="2">
        <v>2161969.6999999997</v>
      </c>
      <c r="FX45" s="2">
        <v>1180492.6800000002</v>
      </c>
      <c r="FY45" s="47"/>
      <c r="FZ45" s="47">
        <f>SUM(C45:FX45)</f>
        <v>6531235817.1500006</v>
      </c>
      <c r="GA45" s="47"/>
      <c r="GB45" s="47"/>
      <c r="GC45" s="47"/>
      <c r="GD45" s="47"/>
      <c r="GE45" s="20"/>
      <c r="GF45" s="20"/>
      <c r="GG45" s="20"/>
      <c r="GH45" s="20"/>
      <c r="GI45" s="20"/>
      <c r="GJ45" s="20"/>
      <c r="GK45" s="20"/>
      <c r="GL45" s="20"/>
      <c r="GM45" s="20"/>
    </row>
    <row r="46" spans="1:256" s="15" customFormat="1" x14ac:dyDescent="0.2">
      <c r="A46" s="4" t="s">
        <v>292</v>
      </c>
      <c r="B46" s="2" t="s">
        <v>293</v>
      </c>
      <c r="C46" s="47">
        <f t="shared" ref="C46:BN46" si="9">ROUND(C45/C16,2)</f>
        <v>7909.31</v>
      </c>
      <c r="D46" s="47">
        <f t="shared" si="9"/>
        <v>7660.79</v>
      </c>
      <c r="E46" s="47">
        <f t="shared" si="9"/>
        <v>8306.27</v>
      </c>
      <c r="F46" s="47">
        <f t="shared" si="9"/>
        <v>7581.13</v>
      </c>
      <c r="G46" s="47">
        <f t="shared" si="9"/>
        <v>8178.2</v>
      </c>
      <c r="H46" s="47">
        <f t="shared" si="9"/>
        <v>8056.28</v>
      </c>
      <c r="I46" s="47">
        <f t="shared" si="9"/>
        <v>8171.75</v>
      </c>
      <c r="J46" s="47">
        <f t="shared" si="9"/>
        <v>7707.79</v>
      </c>
      <c r="K46" s="47">
        <f t="shared" si="9"/>
        <v>10245.969999999999</v>
      </c>
      <c r="L46" s="47">
        <f t="shared" si="9"/>
        <v>8088.35</v>
      </c>
      <c r="M46" s="47">
        <f t="shared" si="9"/>
        <v>9181.39</v>
      </c>
      <c r="N46" s="47">
        <f t="shared" si="9"/>
        <v>7780.94</v>
      </c>
      <c r="O46" s="47">
        <f t="shared" si="9"/>
        <v>7569.54</v>
      </c>
      <c r="P46" s="47">
        <f t="shared" si="9"/>
        <v>14696.14</v>
      </c>
      <c r="Q46" s="47">
        <f t="shared" si="9"/>
        <v>8189.24</v>
      </c>
      <c r="R46" s="47">
        <f t="shared" si="9"/>
        <v>8572.7800000000007</v>
      </c>
      <c r="S46" s="47">
        <f t="shared" si="9"/>
        <v>7935.92</v>
      </c>
      <c r="T46" s="47">
        <f t="shared" si="9"/>
        <v>13516.32</v>
      </c>
      <c r="U46" s="47">
        <f t="shared" si="9"/>
        <v>15640.25</v>
      </c>
      <c r="V46" s="47">
        <f t="shared" si="9"/>
        <v>10621.81</v>
      </c>
      <c r="W46" s="47">
        <f t="shared" si="9"/>
        <v>10728.92</v>
      </c>
      <c r="X46" s="47">
        <f t="shared" si="9"/>
        <v>15750.21</v>
      </c>
      <c r="Y46" s="47">
        <f t="shared" si="9"/>
        <v>8400.99</v>
      </c>
      <c r="Z46" s="47">
        <f t="shared" si="9"/>
        <v>10596.36</v>
      </c>
      <c r="AA46" s="47">
        <f t="shared" si="9"/>
        <v>7724.68</v>
      </c>
      <c r="AB46" s="47">
        <f t="shared" si="9"/>
        <v>7754.71</v>
      </c>
      <c r="AC46" s="47">
        <f t="shared" si="9"/>
        <v>8100.61</v>
      </c>
      <c r="AD46" s="47">
        <f t="shared" si="9"/>
        <v>7803.39</v>
      </c>
      <c r="AE46" s="47">
        <f t="shared" si="9"/>
        <v>14076.37</v>
      </c>
      <c r="AF46" s="47">
        <f t="shared" si="9"/>
        <v>13281.72</v>
      </c>
      <c r="AG46" s="47">
        <f t="shared" si="9"/>
        <v>8323.23</v>
      </c>
      <c r="AH46" s="47">
        <f t="shared" si="9"/>
        <v>7746.42</v>
      </c>
      <c r="AI46" s="47">
        <f t="shared" si="9"/>
        <v>9325.0300000000007</v>
      </c>
      <c r="AJ46" s="47">
        <f t="shared" si="9"/>
        <v>11970.37</v>
      </c>
      <c r="AK46" s="47">
        <f t="shared" si="9"/>
        <v>12373.31</v>
      </c>
      <c r="AL46" s="47">
        <f t="shared" si="9"/>
        <v>11054.99</v>
      </c>
      <c r="AM46" s="47">
        <f t="shared" si="9"/>
        <v>8589.9599999999991</v>
      </c>
      <c r="AN46" s="47">
        <f t="shared" si="9"/>
        <v>9190.7000000000007</v>
      </c>
      <c r="AO46" s="47">
        <f t="shared" si="9"/>
        <v>7501.19</v>
      </c>
      <c r="AP46" s="47">
        <f t="shared" si="9"/>
        <v>8292.25</v>
      </c>
      <c r="AQ46" s="47">
        <f t="shared" si="9"/>
        <v>11003.6</v>
      </c>
      <c r="AR46" s="47">
        <f t="shared" si="9"/>
        <v>7562.06</v>
      </c>
      <c r="AS46" s="47">
        <f t="shared" si="9"/>
        <v>8160.85</v>
      </c>
      <c r="AT46" s="47">
        <f t="shared" si="9"/>
        <v>7716.18</v>
      </c>
      <c r="AU46" s="47">
        <f t="shared" si="9"/>
        <v>10419.469999999999</v>
      </c>
      <c r="AV46" s="47">
        <f t="shared" si="9"/>
        <v>10883.79</v>
      </c>
      <c r="AW46" s="47">
        <f t="shared" si="9"/>
        <v>12913.95</v>
      </c>
      <c r="AX46" s="47">
        <f t="shared" si="9"/>
        <v>16650.61</v>
      </c>
      <c r="AY46" s="47">
        <f t="shared" si="9"/>
        <v>8851.84</v>
      </c>
      <c r="AZ46" s="47">
        <f t="shared" si="9"/>
        <v>7969.32</v>
      </c>
      <c r="BA46" s="47">
        <f t="shared" si="9"/>
        <v>7462.13</v>
      </c>
      <c r="BB46" s="47">
        <f t="shared" si="9"/>
        <v>7462.15</v>
      </c>
      <c r="BC46" s="47">
        <f t="shared" si="9"/>
        <v>7722.39</v>
      </c>
      <c r="BD46" s="47">
        <f t="shared" si="9"/>
        <v>7462.15</v>
      </c>
      <c r="BE46" s="47">
        <f t="shared" si="9"/>
        <v>7956.66</v>
      </c>
      <c r="BF46" s="47">
        <f t="shared" si="9"/>
        <v>7458.58</v>
      </c>
      <c r="BG46" s="47">
        <f t="shared" si="9"/>
        <v>8449.27</v>
      </c>
      <c r="BH46" s="47">
        <f t="shared" si="9"/>
        <v>8600.92</v>
      </c>
      <c r="BI46" s="47">
        <f t="shared" si="9"/>
        <v>12592.87</v>
      </c>
      <c r="BJ46" s="47">
        <f t="shared" si="9"/>
        <v>7462.15</v>
      </c>
      <c r="BK46" s="47">
        <f t="shared" si="9"/>
        <v>7452.72</v>
      </c>
      <c r="BL46" s="47">
        <f t="shared" si="9"/>
        <v>13174.97</v>
      </c>
      <c r="BM46" s="47">
        <f t="shared" si="9"/>
        <v>11023.04</v>
      </c>
      <c r="BN46" s="47">
        <f t="shared" si="9"/>
        <v>7462.15</v>
      </c>
      <c r="BO46" s="47">
        <f t="shared" ref="BO46:DZ46" si="10">ROUND(BO45/BO16,2)</f>
        <v>7633.54</v>
      </c>
      <c r="BP46" s="47">
        <f t="shared" si="10"/>
        <v>12449.68</v>
      </c>
      <c r="BQ46" s="47">
        <f t="shared" si="10"/>
        <v>8113.21</v>
      </c>
      <c r="BR46" s="47">
        <f t="shared" si="10"/>
        <v>7600.08</v>
      </c>
      <c r="BS46" s="47">
        <f t="shared" si="10"/>
        <v>8215.34</v>
      </c>
      <c r="BT46" s="47">
        <f t="shared" si="10"/>
        <v>10086.11</v>
      </c>
      <c r="BU46" s="47">
        <f t="shared" si="10"/>
        <v>9296.84</v>
      </c>
      <c r="BV46" s="47">
        <f t="shared" si="10"/>
        <v>7910.89</v>
      </c>
      <c r="BW46" s="47">
        <f t="shared" si="10"/>
        <v>7829.6</v>
      </c>
      <c r="BX46" s="47">
        <f t="shared" si="10"/>
        <v>16373.49</v>
      </c>
      <c r="BY46" s="47">
        <f t="shared" si="10"/>
        <v>8573.52</v>
      </c>
      <c r="BZ46" s="47">
        <f t="shared" si="10"/>
        <v>11770.95</v>
      </c>
      <c r="CA46" s="47">
        <f t="shared" si="10"/>
        <v>13169.22</v>
      </c>
      <c r="CB46" s="47">
        <f t="shared" si="10"/>
        <v>7664.02</v>
      </c>
      <c r="CC46" s="47">
        <f t="shared" si="10"/>
        <v>12735.08</v>
      </c>
      <c r="CD46" s="47">
        <f t="shared" si="10"/>
        <v>14699.24</v>
      </c>
      <c r="CE46" s="47">
        <f t="shared" si="10"/>
        <v>12940.95</v>
      </c>
      <c r="CF46" s="47">
        <f t="shared" si="10"/>
        <v>13634.99</v>
      </c>
      <c r="CG46" s="47">
        <f t="shared" si="10"/>
        <v>12836.17</v>
      </c>
      <c r="CH46" s="47">
        <f t="shared" si="10"/>
        <v>14270.49</v>
      </c>
      <c r="CI46" s="47">
        <f t="shared" si="10"/>
        <v>7830.67</v>
      </c>
      <c r="CJ46" s="47">
        <f t="shared" si="10"/>
        <v>8389.19</v>
      </c>
      <c r="CK46" s="47">
        <f t="shared" si="10"/>
        <v>7725.71</v>
      </c>
      <c r="CL46" s="47">
        <f t="shared" si="10"/>
        <v>8082.23</v>
      </c>
      <c r="CM46" s="47">
        <f t="shared" si="10"/>
        <v>8701.61</v>
      </c>
      <c r="CN46" s="47">
        <f t="shared" si="10"/>
        <v>7455.5</v>
      </c>
      <c r="CO46" s="47">
        <f t="shared" si="10"/>
        <v>7460.77</v>
      </c>
      <c r="CP46" s="47">
        <f t="shared" si="10"/>
        <v>8246.48</v>
      </c>
      <c r="CQ46" s="47">
        <f t="shared" si="10"/>
        <v>8001.4</v>
      </c>
      <c r="CR46" s="47">
        <f t="shared" si="10"/>
        <v>12710.15</v>
      </c>
      <c r="CS46" s="47">
        <f t="shared" si="10"/>
        <v>9531.15</v>
      </c>
      <c r="CT46" s="47">
        <f t="shared" si="10"/>
        <v>14438.75</v>
      </c>
      <c r="CU46" s="47">
        <f t="shared" si="10"/>
        <v>7344.45</v>
      </c>
      <c r="CV46" s="47">
        <f t="shared" si="10"/>
        <v>14969.63</v>
      </c>
      <c r="CW46" s="47">
        <f t="shared" si="10"/>
        <v>13427.55</v>
      </c>
      <c r="CX46" s="47">
        <f t="shared" si="10"/>
        <v>8586.2999999999993</v>
      </c>
      <c r="CY46" s="47">
        <f t="shared" si="10"/>
        <v>10121.92</v>
      </c>
      <c r="CZ46" s="47">
        <f t="shared" si="10"/>
        <v>7523.63</v>
      </c>
      <c r="DA46" s="47">
        <f t="shared" si="10"/>
        <v>12569.63</v>
      </c>
      <c r="DB46" s="47">
        <f t="shared" si="10"/>
        <v>10121.129999999999</v>
      </c>
      <c r="DC46" s="47">
        <f t="shared" si="10"/>
        <v>12814.88</v>
      </c>
      <c r="DD46" s="47">
        <f t="shared" si="10"/>
        <v>14219.16</v>
      </c>
      <c r="DE46" s="47">
        <f t="shared" si="10"/>
        <v>8610.2999999999993</v>
      </c>
      <c r="DF46" s="47">
        <f t="shared" si="10"/>
        <v>7461.96</v>
      </c>
      <c r="DG46" s="47">
        <f t="shared" si="10"/>
        <v>15797.25</v>
      </c>
      <c r="DH46" s="47">
        <f t="shared" si="10"/>
        <v>7462.15</v>
      </c>
      <c r="DI46" s="47">
        <f t="shared" si="10"/>
        <v>7534.7</v>
      </c>
      <c r="DJ46" s="47">
        <f t="shared" si="10"/>
        <v>8297.02</v>
      </c>
      <c r="DK46" s="47">
        <f t="shared" si="10"/>
        <v>9525.51</v>
      </c>
      <c r="DL46" s="47">
        <f t="shared" si="10"/>
        <v>7791.44</v>
      </c>
      <c r="DM46" s="47">
        <f t="shared" si="10"/>
        <v>11427.02</v>
      </c>
      <c r="DN46" s="47">
        <f t="shared" si="10"/>
        <v>7973.85</v>
      </c>
      <c r="DO46" s="47">
        <f t="shared" si="10"/>
        <v>7890.92</v>
      </c>
      <c r="DP46" s="47">
        <f t="shared" si="10"/>
        <v>12851.12</v>
      </c>
      <c r="DQ46" s="47">
        <f t="shared" si="10"/>
        <v>8734.81</v>
      </c>
      <c r="DR46" s="47">
        <f t="shared" si="10"/>
        <v>8204.2999999999993</v>
      </c>
      <c r="DS46" s="47">
        <f t="shared" si="10"/>
        <v>8572.56</v>
      </c>
      <c r="DT46" s="47">
        <f t="shared" si="10"/>
        <v>14117.48</v>
      </c>
      <c r="DU46" s="47">
        <f t="shared" si="10"/>
        <v>9030.2800000000007</v>
      </c>
      <c r="DV46" s="47">
        <f t="shared" si="10"/>
        <v>12214.38</v>
      </c>
      <c r="DW46" s="47">
        <f t="shared" si="10"/>
        <v>9775.14</v>
      </c>
      <c r="DX46" s="47">
        <f t="shared" si="10"/>
        <v>14268.26</v>
      </c>
      <c r="DY46" s="47">
        <f t="shared" si="10"/>
        <v>11022.82</v>
      </c>
      <c r="DZ46" s="47">
        <f t="shared" si="10"/>
        <v>8233.2999999999993</v>
      </c>
      <c r="EA46" s="47">
        <f t="shared" ref="EA46:FX46" si="11">ROUND(EA45/EA16,2)</f>
        <v>8983.15</v>
      </c>
      <c r="EB46" s="47">
        <f t="shared" si="11"/>
        <v>8242.7999999999993</v>
      </c>
      <c r="EC46" s="47">
        <f t="shared" si="11"/>
        <v>9917.02</v>
      </c>
      <c r="ED46" s="47">
        <f t="shared" si="11"/>
        <v>10169.620000000001</v>
      </c>
      <c r="EE46" s="47">
        <f t="shared" si="11"/>
        <v>11777.16</v>
      </c>
      <c r="EF46" s="47">
        <f t="shared" si="11"/>
        <v>7823.33</v>
      </c>
      <c r="EG46" s="47">
        <f t="shared" si="11"/>
        <v>10166.959999999999</v>
      </c>
      <c r="EH46" s="47">
        <f t="shared" si="11"/>
        <v>11589.42</v>
      </c>
      <c r="EI46" s="47">
        <f t="shared" si="11"/>
        <v>7774.96</v>
      </c>
      <c r="EJ46" s="47">
        <f t="shared" si="11"/>
        <v>7462.15</v>
      </c>
      <c r="EK46" s="47">
        <f t="shared" si="11"/>
        <v>8142.55</v>
      </c>
      <c r="EL46" s="47">
        <f t="shared" si="11"/>
        <v>8217.2099999999991</v>
      </c>
      <c r="EM46" s="47">
        <f t="shared" si="11"/>
        <v>8559.15</v>
      </c>
      <c r="EN46" s="47">
        <f t="shared" si="11"/>
        <v>7993.31</v>
      </c>
      <c r="EO46" s="47">
        <f t="shared" si="11"/>
        <v>8300.76</v>
      </c>
      <c r="EP46" s="47">
        <f t="shared" si="11"/>
        <v>10244.450000000001</v>
      </c>
      <c r="EQ46" s="47">
        <f t="shared" si="11"/>
        <v>7845.22</v>
      </c>
      <c r="ER46" s="47">
        <f t="shared" si="11"/>
        <v>10180.969999999999</v>
      </c>
      <c r="ES46" s="47">
        <f t="shared" si="11"/>
        <v>14486.27</v>
      </c>
      <c r="ET46" s="47">
        <f t="shared" si="11"/>
        <v>14128.28</v>
      </c>
      <c r="EU46" s="47">
        <f t="shared" si="11"/>
        <v>8995.6299999999992</v>
      </c>
      <c r="EV46" s="47">
        <f t="shared" si="11"/>
        <v>16582.77</v>
      </c>
      <c r="EW46" s="47">
        <f t="shared" si="11"/>
        <v>10647.82</v>
      </c>
      <c r="EX46" s="47">
        <f t="shared" si="11"/>
        <v>12081.26</v>
      </c>
      <c r="EY46" s="47">
        <f t="shared" si="11"/>
        <v>7653.38</v>
      </c>
      <c r="EZ46" s="47">
        <f t="shared" si="11"/>
        <v>14318.73</v>
      </c>
      <c r="FA46" s="47">
        <f t="shared" si="11"/>
        <v>8199.02</v>
      </c>
      <c r="FB46" s="47">
        <f t="shared" si="11"/>
        <v>9792.68</v>
      </c>
      <c r="FC46" s="47">
        <f t="shared" si="11"/>
        <v>7545.65</v>
      </c>
      <c r="FD46" s="47">
        <f t="shared" si="11"/>
        <v>9782.0400000000009</v>
      </c>
      <c r="FE46" s="47">
        <f t="shared" si="11"/>
        <v>14741.23</v>
      </c>
      <c r="FF46" s="47">
        <f t="shared" si="11"/>
        <v>12675.46</v>
      </c>
      <c r="FG46" s="47">
        <f t="shared" si="11"/>
        <v>14763.28</v>
      </c>
      <c r="FH46" s="47">
        <f t="shared" si="11"/>
        <v>14950.35</v>
      </c>
      <c r="FI46" s="47">
        <f t="shared" si="11"/>
        <v>7806.87</v>
      </c>
      <c r="FJ46" s="47">
        <f t="shared" si="11"/>
        <v>7574.96</v>
      </c>
      <c r="FK46" s="47">
        <f t="shared" si="11"/>
        <v>7665.49</v>
      </c>
      <c r="FL46" s="47">
        <f t="shared" si="11"/>
        <v>7462.15</v>
      </c>
      <c r="FM46" s="47">
        <f t="shared" si="11"/>
        <v>7462.15</v>
      </c>
      <c r="FN46" s="47">
        <f t="shared" si="11"/>
        <v>7745.46</v>
      </c>
      <c r="FO46" s="47">
        <f t="shared" si="11"/>
        <v>7949.02</v>
      </c>
      <c r="FP46" s="47">
        <f t="shared" si="11"/>
        <v>8005.85</v>
      </c>
      <c r="FQ46" s="47">
        <f t="shared" si="11"/>
        <v>8338.35</v>
      </c>
      <c r="FR46" s="47">
        <f t="shared" si="11"/>
        <v>13776.7</v>
      </c>
      <c r="FS46" s="47">
        <f t="shared" si="11"/>
        <v>12712.34</v>
      </c>
      <c r="FT46" s="47">
        <f t="shared" si="11"/>
        <v>15726.03</v>
      </c>
      <c r="FU46" s="47">
        <f t="shared" si="11"/>
        <v>8773.41</v>
      </c>
      <c r="FV46" s="47">
        <f t="shared" si="11"/>
        <v>8397.24</v>
      </c>
      <c r="FW46" s="47">
        <f t="shared" si="11"/>
        <v>13912.29</v>
      </c>
      <c r="FX46" s="47">
        <f t="shared" si="11"/>
        <v>16104.95</v>
      </c>
      <c r="FY46" s="47"/>
      <c r="FZ46" s="47">
        <f>FZ45/FZ16</f>
        <v>7861.0693330067479</v>
      </c>
      <c r="GA46" s="47"/>
      <c r="GB46" s="47"/>
      <c r="GC46" s="47"/>
      <c r="GD46" s="47"/>
      <c r="GE46" s="2"/>
      <c r="GF46" s="2"/>
      <c r="GG46" s="20"/>
      <c r="GH46" s="47"/>
      <c r="GI46" s="47"/>
      <c r="GJ46" s="47"/>
      <c r="GK46" s="47"/>
      <c r="GL46" s="47"/>
      <c r="GM46" s="47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9"/>
      <c r="B47" s="20"/>
      <c r="C47" s="6" t="s">
        <v>64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20"/>
      <c r="FU47" s="6"/>
      <c r="FV47" s="6"/>
      <c r="FW47" s="6"/>
      <c r="FX47" s="6"/>
      <c r="FY47" s="6"/>
      <c r="FZ47" s="46"/>
      <c r="GA47" s="46"/>
      <c r="GB47" s="47"/>
      <c r="GC47" s="47"/>
      <c r="GD47" s="47"/>
      <c r="GE47" s="20"/>
      <c r="GF47" s="20"/>
      <c r="GG47" s="20"/>
      <c r="GH47" s="20"/>
      <c r="GI47" s="20"/>
      <c r="GJ47" s="20"/>
      <c r="GK47" s="20"/>
      <c r="GL47" s="20"/>
      <c r="GM47" s="20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5.75" x14ac:dyDescent="0.25">
      <c r="A48" s="2"/>
      <c r="B48" s="44" t="s">
        <v>294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2"/>
      <c r="FU48" s="9"/>
      <c r="FV48" s="9"/>
      <c r="FW48" s="9"/>
      <c r="FX48" s="9"/>
      <c r="FY48" s="9"/>
      <c r="FZ48" s="46"/>
      <c r="GA48" s="46"/>
      <c r="GB48" s="46"/>
      <c r="GC48" s="46"/>
      <c r="GD48" s="46"/>
      <c r="GE48" s="6"/>
      <c r="GF48" s="6"/>
      <c r="GG48" s="6"/>
      <c r="GH48" s="6"/>
      <c r="GI48" s="6"/>
      <c r="GJ48" s="6"/>
      <c r="GK48" s="6"/>
      <c r="GL48" s="6"/>
      <c r="GM48" s="6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x14ac:dyDescent="0.2">
      <c r="A49" s="67" t="s">
        <v>295</v>
      </c>
      <c r="B49" s="47" t="s">
        <v>296</v>
      </c>
      <c r="C49" s="9">
        <v>478466.97</v>
      </c>
      <c r="D49" s="9">
        <v>1623565.52</v>
      </c>
      <c r="E49" s="9">
        <v>469214.09</v>
      </c>
      <c r="F49" s="9">
        <v>1198258.31</v>
      </c>
      <c r="G49" s="9">
        <v>124829.26999999999</v>
      </c>
      <c r="H49" s="9">
        <v>83311.850000000006</v>
      </c>
      <c r="I49" s="9">
        <v>505185.03</v>
      </c>
      <c r="J49" s="9">
        <v>113029.5</v>
      </c>
      <c r="K49" s="9">
        <v>39011.93</v>
      </c>
      <c r="L49" s="9">
        <v>128008.31</v>
      </c>
      <c r="M49" s="9">
        <v>134251.60999999999</v>
      </c>
      <c r="N49" s="9">
        <v>4267367.83</v>
      </c>
      <c r="O49" s="9">
        <v>922877.13</v>
      </c>
      <c r="P49" s="9">
        <v>25867.17</v>
      </c>
      <c r="Q49" s="9">
        <v>1348091.0499999998</v>
      </c>
      <c r="R49" s="9">
        <v>71235.239999999991</v>
      </c>
      <c r="S49" s="9">
        <v>139643.28</v>
      </c>
      <c r="T49" s="9">
        <v>30514.059999999998</v>
      </c>
      <c r="U49" s="9">
        <v>17232.27</v>
      </c>
      <c r="V49" s="9">
        <v>22587.38</v>
      </c>
      <c r="W49" s="2">
        <v>22726.23</v>
      </c>
      <c r="X49" s="9">
        <v>14635.14</v>
      </c>
      <c r="Y49" s="9">
        <v>23968.05</v>
      </c>
      <c r="Z49" s="9">
        <v>31784.879999999997</v>
      </c>
      <c r="AA49" s="9">
        <v>1562545.72</v>
      </c>
      <c r="AB49" s="9">
        <v>3054596.54</v>
      </c>
      <c r="AC49" s="9">
        <v>87040.37</v>
      </c>
      <c r="AD49" s="9">
        <v>49882.14</v>
      </c>
      <c r="AE49" s="9">
        <v>47667</v>
      </c>
      <c r="AF49" s="9">
        <v>39944.229999999996</v>
      </c>
      <c r="AG49" s="9">
        <v>202292.03</v>
      </c>
      <c r="AH49" s="9">
        <v>105329.95999999999</v>
      </c>
      <c r="AI49" s="9">
        <v>39011.39</v>
      </c>
      <c r="AJ49" s="9">
        <v>26102.79</v>
      </c>
      <c r="AK49" s="9">
        <v>30336.22</v>
      </c>
      <c r="AL49" s="9">
        <v>31431.49</v>
      </c>
      <c r="AM49" s="9">
        <v>31213.69</v>
      </c>
      <c r="AN49" s="9">
        <v>57287.990000000005</v>
      </c>
      <c r="AO49" s="9">
        <v>291824.51</v>
      </c>
      <c r="AP49" s="9">
        <v>4794715.29</v>
      </c>
      <c r="AQ49" s="9">
        <v>40737.279999999999</v>
      </c>
      <c r="AR49" s="9">
        <v>4523979.59</v>
      </c>
      <c r="AS49" s="9">
        <v>440062</v>
      </c>
      <c r="AT49" s="9">
        <v>242023.13</v>
      </c>
      <c r="AU49" s="9">
        <v>35060.949999999997</v>
      </c>
      <c r="AV49" s="9">
        <v>57081.399999999994</v>
      </c>
      <c r="AW49" s="9">
        <v>25382.98</v>
      </c>
      <c r="AX49" s="9">
        <v>17925.38</v>
      </c>
      <c r="AY49" s="9">
        <v>62765.56</v>
      </c>
      <c r="AZ49" s="9">
        <v>602116.33000000007</v>
      </c>
      <c r="BA49" s="9">
        <v>575174.49</v>
      </c>
      <c r="BB49" s="9">
        <v>544069.47</v>
      </c>
      <c r="BC49" s="9">
        <v>991213.39999999991</v>
      </c>
      <c r="BD49" s="9">
        <v>39238.39</v>
      </c>
      <c r="BE49" s="9">
        <v>101151.28</v>
      </c>
      <c r="BF49" s="9">
        <v>1526951.56</v>
      </c>
      <c r="BG49" s="9">
        <v>144600.13</v>
      </c>
      <c r="BH49" s="9">
        <v>92042.82</v>
      </c>
      <c r="BI49" s="9">
        <v>76122.62</v>
      </c>
      <c r="BJ49" s="9">
        <v>481373.28</v>
      </c>
      <c r="BK49" s="9">
        <v>791881.84</v>
      </c>
      <c r="BL49" s="9">
        <v>35733.090000000004</v>
      </c>
      <c r="BM49" s="9">
        <v>58933.87</v>
      </c>
      <c r="BN49" s="9">
        <v>74042.7</v>
      </c>
      <c r="BO49" s="9">
        <v>172321.94</v>
      </c>
      <c r="BP49" s="9">
        <v>49275.32</v>
      </c>
      <c r="BQ49" s="9">
        <v>263420.15000000002</v>
      </c>
      <c r="BR49" s="9">
        <v>300924.21999999997</v>
      </c>
      <c r="BS49" s="9">
        <v>68164.760000000009</v>
      </c>
      <c r="BT49" s="9">
        <v>52839.520000000004</v>
      </c>
      <c r="BU49" s="9">
        <v>46590.990000000005</v>
      </c>
      <c r="BV49" s="9">
        <v>85183.709999999992</v>
      </c>
      <c r="BW49" s="9">
        <v>115878.03</v>
      </c>
      <c r="BX49" s="9">
        <v>10948.91</v>
      </c>
      <c r="BY49" s="9">
        <v>54827.42</v>
      </c>
      <c r="BZ49" s="9">
        <v>25175.909999999996</v>
      </c>
      <c r="CA49" s="9">
        <v>36902.06</v>
      </c>
      <c r="CB49" s="9">
        <v>4973547.04</v>
      </c>
      <c r="CC49" s="9">
        <v>27822.86</v>
      </c>
      <c r="CD49" s="9">
        <v>21157.58</v>
      </c>
      <c r="CE49" s="9">
        <v>50963.08</v>
      </c>
      <c r="CF49" s="9">
        <v>28471.370000000003</v>
      </c>
      <c r="CG49" s="9">
        <v>19871.8</v>
      </c>
      <c r="CH49" s="9">
        <v>17891.559999999998</v>
      </c>
      <c r="CI49" s="9">
        <v>44775.78</v>
      </c>
      <c r="CJ49" s="9">
        <v>55594.68</v>
      </c>
      <c r="CK49" s="9">
        <v>291013.42000000004</v>
      </c>
      <c r="CL49" s="9">
        <v>121264.01</v>
      </c>
      <c r="CM49" s="9">
        <v>105027.3</v>
      </c>
      <c r="CN49" s="9">
        <v>1703395.06</v>
      </c>
      <c r="CO49" s="9">
        <v>988272.78</v>
      </c>
      <c r="CP49" s="9">
        <v>75699.12</v>
      </c>
      <c r="CQ49" s="9">
        <v>69035.14</v>
      </c>
      <c r="CR49" s="9">
        <v>57354.36</v>
      </c>
      <c r="CS49" s="9">
        <v>46273.54</v>
      </c>
      <c r="CT49" s="9">
        <v>31446.51</v>
      </c>
      <c r="CU49" s="9">
        <v>26063.079999999998</v>
      </c>
      <c r="CV49" s="9">
        <v>26367.22</v>
      </c>
      <c r="CW49" s="9">
        <v>43126.590000000004</v>
      </c>
      <c r="CX49" s="9">
        <v>18994.189999999999</v>
      </c>
      <c r="CY49" s="9">
        <v>33754.630000000005</v>
      </c>
      <c r="CZ49" s="9">
        <v>162972.93</v>
      </c>
      <c r="DA49" s="9">
        <v>27080.39</v>
      </c>
      <c r="DB49" s="9">
        <v>28285.52</v>
      </c>
      <c r="DC49" s="9">
        <v>42569.43</v>
      </c>
      <c r="DD49" s="9">
        <v>14451.23</v>
      </c>
      <c r="DE49" s="9">
        <v>19469.77</v>
      </c>
      <c r="DF49" s="9">
        <v>1320170.3500000001</v>
      </c>
      <c r="DG49" s="9">
        <v>26831.93</v>
      </c>
      <c r="DH49" s="9">
        <v>135486.69</v>
      </c>
      <c r="DI49" s="9">
        <v>258784.55</v>
      </c>
      <c r="DJ49" s="9">
        <v>54785.19</v>
      </c>
      <c r="DK49" s="9">
        <v>27101.27</v>
      </c>
      <c r="DL49" s="9">
        <v>392222.19</v>
      </c>
      <c r="DM49" s="9">
        <v>47817.909999999996</v>
      </c>
      <c r="DN49" s="9">
        <v>106197.61</v>
      </c>
      <c r="DO49" s="9">
        <v>142710.85999999999</v>
      </c>
      <c r="DP49" s="9">
        <v>35594.11</v>
      </c>
      <c r="DQ49" s="9">
        <v>50026.240000000005</v>
      </c>
      <c r="DR49" s="9">
        <v>47060.01</v>
      </c>
      <c r="DS49" s="9">
        <v>32710.489999999998</v>
      </c>
      <c r="DT49" s="9">
        <v>5345.8600000000006</v>
      </c>
      <c r="DU49" s="9">
        <v>34752.630000000005</v>
      </c>
      <c r="DV49" s="9">
        <v>22524.98</v>
      </c>
      <c r="DW49" s="9">
        <v>18352.989999999998</v>
      </c>
      <c r="DX49" s="9">
        <v>8773.7999999999993</v>
      </c>
      <c r="DY49" s="9">
        <v>22112.07</v>
      </c>
      <c r="DZ49" s="9">
        <v>183693.59</v>
      </c>
      <c r="EA49" s="9">
        <v>46701.56</v>
      </c>
      <c r="EB49" s="9">
        <v>65246.340000000004</v>
      </c>
      <c r="EC49" s="9">
        <v>27520.589999999997</v>
      </c>
      <c r="ED49" s="9">
        <v>128073.87</v>
      </c>
      <c r="EE49" s="9">
        <v>17592.490000000002</v>
      </c>
      <c r="EF49" s="9">
        <v>44676.41</v>
      </c>
      <c r="EG49" s="9">
        <v>31746.79</v>
      </c>
      <c r="EH49" s="9">
        <v>9085.27</v>
      </c>
      <c r="EI49" s="9">
        <v>401355.35000000003</v>
      </c>
      <c r="EJ49" s="9">
        <v>704864.75</v>
      </c>
      <c r="EK49" s="9">
        <v>65779.429999999993</v>
      </c>
      <c r="EL49" s="9">
        <v>54113.32</v>
      </c>
      <c r="EM49" s="9">
        <v>30636.7</v>
      </c>
      <c r="EN49" s="9">
        <v>48993.22</v>
      </c>
      <c r="EO49" s="9">
        <v>31345.23</v>
      </c>
      <c r="EP49" s="9">
        <v>38888.229999999996</v>
      </c>
      <c r="EQ49" s="9">
        <v>135141.35999999999</v>
      </c>
      <c r="ER49" s="9">
        <v>37804.559999999998</v>
      </c>
      <c r="ES49" s="9">
        <v>26061.85</v>
      </c>
      <c r="ET49" s="9">
        <v>22369.040000000001</v>
      </c>
      <c r="EU49" s="9">
        <v>33195.69</v>
      </c>
      <c r="EV49" s="9">
        <v>0</v>
      </c>
      <c r="EW49" s="9">
        <v>35653.19</v>
      </c>
      <c r="EX49" s="9">
        <v>21881.510000000002</v>
      </c>
      <c r="EY49" s="9">
        <v>10012.02</v>
      </c>
      <c r="EZ49" s="9">
        <v>14161.470000000001</v>
      </c>
      <c r="FA49" s="9">
        <v>262176.28000000003</v>
      </c>
      <c r="FB49" s="9">
        <v>51659.44</v>
      </c>
      <c r="FC49" s="9">
        <v>252824.58999999997</v>
      </c>
      <c r="FD49" s="9">
        <v>60179.67</v>
      </c>
      <c r="FE49" s="9">
        <v>56582.09</v>
      </c>
      <c r="FF49" s="9">
        <v>29886.14</v>
      </c>
      <c r="FG49" s="9">
        <v>12221.83</v>
      </c>
      <c r="FH49" s="9">
        <v>31704.979999999996</v>
      </c>
      <c r="FI49" s="9">
        <v>112916.07</v>
      </c>
      <c r="FJ49" s="9">
        <v>85425.84</v>
      </c>
      <c r="FK49" s="9">
        <v>289725.64</v>
      </c>
      <c r="FL49" s="9">
        <v>207181.6</v>
      </c>
      <c r="FM49" s="9">
        <v>177943.31</v>
      </c>
      <c r="FN49" s="9">
        <v>953012.07000000007</v>
      </c>
      <c r="FO49" s="9">
        <v>130080.63</v>
      </c>
      <c r="FP49" s="9">
        <v>190439.22</v>
      </c>
      <c r="FQ49" s="9">
        <v>117860.82</v>
      </c>
      <c r="FR49" s="9">
        <v>35336.06</v>
      </c>
      <c r="FS49" s="9">
        <v>41567.9</v>
      </c>
      <c r="FT49" s="2">
        <v>29594.120000000003</v>
      </c>
      <c r="FU49" s="9">
        <v>86167.92</v>
      </c>
      <c r="FV49" s="9">
        <v>93380.4</v>
      </c>
      <c r="FW49" s="9">
        <v>59665.240000000005</v>
      </c>
      <c r="FX49" s="9">
        <v>24041.119999999999</v>
      </c>
      <c r="FY49" s="9">
        <v>244787.71000000002</v>
      </c>
      <c r="FZ49" s="47">
        <f>SUM(C49:FY49)</f>
        <v>53013328.159999996</v>
      </c>
      <c r="GA49" s="47"/>
      <c r="GB49" s="46"/>
      <c r="GC49" s="46"/>
      <c r="GD49" s="46"/>
      <c r="GE49" s="6"/>
      <c r="GF49" s="6"/>
      <c r="GG49" s="6"/>
      <c r="GH49" s="6"/>
      <c r="GI49" s="6"/>
      <c r="GJ49" s="6"/>
      <c r="GK49" s="6"/>
      <c r="GL49" s="6"/>
      <c r="GM49" s="6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x14ac:dyDescent="0.2">
      <c r="A50" s="4" t="s">
        <v>297</v>
      </c>
      <c r="B50" s="2" t="s">
        <v>298</v>
      </c>
      <c r="C50" s="68">
        <v>0</v>
      </c>
      <c r="D50" s="68">
        <v>1599244.3971745363</v>
      </c>
      <c r="E50" s="68">
        <v>105520.91224996683</v>
      </c>
      <c r="F50" s="68">
        <v>621110.08487814374</v>
      </c>
      <c r="G50" s="68">
        <v>24564.796596127526</v>
      </c>
      <c r="H50" s="68">
        <v>5140.5211765837021</v>
      </c>
      <c r="I50" s="68">
        <v>56664.488815021512</v>
      </c>
      <c r="J50" s="68">
        <v>47185.127904548674</v>
      </c>
      <c r="K50" s="68">
        <v>54792.09227390997</v>
      </c>
      <c r="L50" s="68">
        <v>95525.967200636631</v>
      </c>
      <c r="M50" s="68">
        <v>79129.340054859174</v>
      </c>
      <c r="N50" s="68">
        <v>1494867.2241043116</v>
      </c>
      <c r="O50" s="68">
        <v>377992.24341661506</v>
      </c>
      <c r="P50" s="68">
        <v>26829.476106696828</v>
      </c>
      <c r="Q50" s="68">
        <v>1202967.9941209941</v>
      </c>
      <c r="R50" s="68">
        <v>21315.413770761617</v>
      </c>
      <c r="S50" s="68">
        <v>44227.56019294187</v>
      </c>
      <c r="T50" s="68">
        <v>18522.440299469941</v>
      </c>
      <c r="U50" s="68">
        <v>14747.868465620793</v>
      </c>
      <c r="V50" s="68">
        <v>18699.750635953445</v>
      </c>
      <c r="W50" s="69">
        <v>0</v>
      </c>
      <c r="X50" s="68">
        <v>0</v>
      </c>
      <c r="Y50" s="68">
        <v>24660.37100402818</v>
      </c>
      <c r="Z50" s="68">
        <v>21218.727717963506</v>
      </c>
      <c r="AA50" s="68">
        <v>677984.89470876416</v>
      </c>
      <c r="AB50" s="68">
        <v>1014119.2852127189</v>
      </c>
      <c r="AC50" s="68">
        <v>0</v>
      </c>
      <c r="AD50" s="68">
        <v>22211.438680972155</v>
      </c>
      <c r="AE50" s="68">
        <v>17852.464136522936</v>
      </c>
      <c r="AF50" s="68">
        <v>41064.870899688438</v>
      </c>
      <c r="AG50" s="68">
        <v>0</v>
      </c>
      <c r="AH50" s="68">
        <v>283760.22044424457</v>
      </c>
      <c r="AI50" s="68">
        <v>9575.0613440757297</v>
      </c>
      <c r="AJ50" s="68">
        <v>18653.118160964452</v>
      </c>
      <c r="AK50" s="68">
        <v>0</v>
      </c>
      <c r="AL50" s="68">
        <v>6302.7544476652638</v>
      </c>
      <c r="AM50" s="68">
        <v>17610.969545827895</v>
      </c>
      <c r="AN50" s="68">
        <v>4587.2413317006822</v>
      </c>
      <c r="AO50" s="68">
        <v>100528.99448520542</v>
      </c>
      <c r="AP50" s="68">
        <v>1172436.6960256901</v>
      </c>
      <c r="AQ50" s="68">
        <v>19355.405483224829</v>
      </c>
      <c r="AR50" s="68">
        <v>594171.75530906278</v>
      </c>
      <c r="AS50" s="68">
        <v>52388.919631485827</v>
      </c>
      <c r="AT50" s="68">
        <v>51221.291055170957</v>
      </c>
      <c r="AU50" s="68">
        <v>0</v>
      </c>
      <c r="AV50" s="68">
        <v>54820.907514987783</v>
      </c>
      <c r="AW50" s="68">
        <v>0</v>
      </c>
      <c r="AX50" s="68">
        <v>0</v>
      </c>
      <c r="AY50" s="68">
        <v>15569.468311298073</v>
      </c>
      <c r="AZ50" s="68">
        <v>142654.01485890715</v>
      </c>
      <c r="BA50" s="68">
        <v>146492.6949491667</v>
      </c>
      <c r="BB50" s="68">
        <v>129843.76440103939</v>
      </c>
      <c r="BC50" s="68">
        <v>207160.6741272565</v>
      </c>
      <c r="BD50" s="68">
        <v>13052.534736472398</v>
      </c>
      <c r="BE50" s="68">
        <v>46336.824469138824</v>
      </c>
      <c r="BF50" s="68">
        <v>1068309.0625190744</v>
      </c>
      <c r="BG50" s="68">
        <v>0</v>
      </c>
      <c r="BH50" s="68">
        <v>0</v>
      </c>
      <c r="BI50" s="68">
        <v>2252.763782653587</v>
      </c>
      <c r="BJ50" s="68">
        <v>13750.956741055332</v>
      </c>
      <c r="BK50" s="68">
        <v>828782.95646490331</v>
      </c>
      <c r="BL50" s="68">
        <v>1869.7563889596402</v>
      </c>
      <c r="BM50" s="68">
        <v>66422.633708052468</v>
      </c>
      <c r="BN50" s="68">
        <v>66987.951342260247</v>
      </c>
      <c r="BO50" s="68">
        <v>60997.415529610502</v>
      </c>
      <c r="BP50" s="68">
        <v>0</v>
      </c>
      <c r="BQ50" s="68">
        <v>7937.4320894901412</v>
      </c>
      <c r="BR50" s="68">
        <v>68085.455100555249</v>
      </c>
      <c r="BS50" s="68">
        <v>0</v>
      </c>
      <c r="BT50" s="68">
        <v>0</v>
      </c>
      <c r="BU50" s="68">
        <v>17749.734340100695</v>
      </c>
      <c r="BV50" s="68">
        <v>24571.013300130347</v>
      </c>
      <c r="BW50" s="68">
        <v>23454.258291555256</v>
      </c>
      <c r="BX50" s="68">
        <v>0</v>
      </c>
      <c r="BY50" s="68">
        <v>18340.143773971704</v>
      </c>
      <c r="BZ50" s="68">
        <v>8916.970226292151</v>
      </c>
      <c r="CA50" s="68">
        <v>23541.461296869777</v>
      </c>
      <c r="CB50" s="68">
        <v>4521659.3471563552</v>
      </c>
      <c r="CC50" s="68">
        <v>28507.120079665579</v>
      </c>
      <c r="CD50" s="68">
        <v>0</v>
      </c>
      <c r="CE50" s="68">
        <v>18958.956175529882</v>
      </c>
      <c r="CF50" s="68">
        <v>0</v>
      </c>
      <c r="CG50" s="68">
        <v>40751.244446803074</v>
      </c>
      <c r="CH50" s="68">
        <v>0</v>
      </c>
      <c r="CI50" s="68">
        <v>16903.316112682522</v>
      </c>
      <c r="CJ50" s="68">
        <v>10036.074309297823</v>
      </c>
      <c r="CK50" s="68">
        <v>40090.657536804269</v>
      </c>
      <c r="CL50" s="68">
        <v>78183.724549446735</v>
      </c>
      <c r="CM50" s="68">
        <v>68531.10631298981</v>
      </c>
      <c r="CN50" s="68">
        <v>720076.19917255524</v>
      </c>
      <c r="CO50" s="68">
        <v>326139.79416443477</v>
      </c>
      <c r="CP50" s="68">
        <v>0</v>
      </c>
      <c r="CQ50" s="68">
        <v>75008.244327776236</v>
      </c>
      <c r="CR50" s="68">
        <v>12338.091505189252</v>
      </c>
      <c r="CS50" s="68">
        <v>12143.407105052127</v>
      </c>
      <c r="CT50" s="68">
        <v>0</v>
      </c>
      <c r="CU50" s="68">
        <v>9714.9169330463883</v>
      </c>
      <c r="CV50" s="68">
        <v>19474.412982917518</v>
      </c>
      <c r="CW50" s="68">
        <v>12243.234200677001</v>
      </c>
      <c r="CX50" s="68">
        <v>41025.711356534703</v>
      </c>
      <c r="CY50" s="68">
        <v>21057.049688275776</v>
      </c>
      <c r="CZ50" s="68">
        <v>111390.13314533034</v>
      </c>
      <c r="DA50" s="68">
        <v>28358.504319917291</v>
      </c>
      <c r="DB50" s="68">
        <v>43218.720553572661</v>
      </c>
      <c r="DC50" s="68">
        <v>50325.422018398764</v>
      </c>
      <c r="DD50" s="68">
        <v>0</v>
      </c>
      <c r="DE50" s="68">
        <v>6009.1997405239217</v>
      </c>
      <c r="DF50" s="68">
        <v>2064397.7630154118</v>
      </c>
      <c r="DG50" s="68">
        <v>10666.067104308577</v>
      </c>
      <c r="DH50" s="68">
        <v>55143.979733867018</v>
      </c>
      <c r="DI50" s="68">
        <v>190941.31612127979</v>
      </c>
      <c r="DJ50" s="68">
        <v>43925.743346191841</v>
      </c>
      <c r="DK50" s="68">
        <v>0</v>
      </c>
      <c r="DL50" s="68">
        <v>104177.60550387064</v>
      </c>
      <c r="DM50" s="68">
        <v>0</v>
      </c>
      <c r="DN50" s="68">
        <v>52768.704949448111</v>
      </c>
      <c r="DO50" s="68">
        <v>90844.558961117044</v>
      </c>
      <c r="DP50" s="68">
        <v>20327.307779183113</v>
      </c>
      <c r="DQ50" s="68">
        <v>38438.938817505747</v>
      </c>
      <c r="DR50" s="68">
        <v>53113.04551713547</v>
      </c>
      <c r="DS50" s="68">
        <v>47997.672472623017</v>
      </c>
      <c r="DT50" s="68">
        <v>6576.5305330225319</v>
      </c>
      <c r="DU50" s="68">
        <v>37712.034300874329</v>
      </c>
      <c r="DV50" s="68">
        <v>9129.8515976031413</v>
      </c>
      <c r="DW50" s="68">
        <v>16391.465795326105</v>
      </c>
      <c r="DX50" s="68">
        <v>18497.307294007616</v>
      </c>
      <c r="DY50" s="68">
        <v>0</v>
      </c>
      <c r="DZ50" s="68">
        <v>23726.987928834224</v>
      </c>
      <c r="EA50" s="68">
        <v>0</v>
      </c>
      <c r="EB50" s="68">
        <v>28390.920947543862</v>
      </c>
      <c r="EC50" s="68">
        <v>67059.080613918501</v>
      </c>
      <c r="ED50" s="68">
        <v>15812.711028837113</v>
      </c>
      <c r="EE50" s="68">
        <v>13615.61622640823</v>
      </c>
      <c r="EF50" s="68">
        <v>33561.884229647178</v>
      </c>
      <c r="EG50" s="68">
        <v>9762.5150661570406</v>
      </c>
      <c r="EH50" s="68">
        <v>13126.429414984896</v>
      </c>
      <c r="EI50" s="68">
        <v>229300.6692003613</v>
      </c>
      <c r="EJ50" s="68">
        <v>209332.09284872308</v>
      </c>
      <c r="EK50" s="68">
        <v>21441.155465670134</v>
      </c>
      <c r="EL50" s="68">
        <v>41086.376600851661</v>
      </c>
      <c r="EM50" s="68">
        <v>15168.949629295656</v>
      </c>
      <c r="EN50" s="68">
        <v>20230.033012616579</v>
      </c>
      <c r="EO50" s="68">
        <v>49783.113123623654</v>
      </c>
      <c r="EP50" s="68">
        <v>24991.277050298893</v>
      </c>
      <c r="EQ50" s="68">
        <v>107766.66460562935</v>
      </c>
      <c r="ER50" s="68">
        <v>24081.944935319818</v>
      </c>
      <c r="ES50" s="68">
        <v>11950.133463336098</v>
      </c>
      <c r="ET50" s="68">
        <v>0</v>
      </c>
      <c r="EU50" s="68">
        <v>34381.123008147391</v>
      </c>
      <c r="EV50" s="68">
        <v>0</v>
      </c>
      <c r="EW50" s="68">
        <v>44354.562905217623</v>
      </c>
      <c r="EX50" s="68">
        <v>0</v>
      </c>
      <c r="EY50" s="68">
        <v>0</v>
      </c>
      <c r="EZ50" s="68">
        <v>4878.8777662740649</v>
      </c>
      <c r="FA50" s="68">
        <v>37729.809334533042</v>
      </c>
      <c r="FB50" s="68">
        <v>0</v>
      </c>
      <c r="FC50" s="68">
        <v>55260.169288021098</v>
      </c>
      <c r="FD50" s="68">
        <v>21969.553501773527</v>
      </c>
      <c r="FE50" s="68">
        <v>12604.331014012778</v>
      </c>
      <c r="FF50" s="68">
        <v>24376.071175605204</v>
      </c>
      <c r="FG50" s="68">
        <v>20324.363353134169</v>
      </c>
      <c r="FH50" s="68">
        <v>4480.974373442481</v>
      </c>
      <c r="FI50" s="68">
        <v>96711.821576003334</v>
      </c>
      <c r="FJ50" s="68">
        <v>69894.624419811094</v>
      </c>
      <c r="FK50" s="68">
        <v>95993.887380016167</v>
      </c>
      <c r="FL50" s="68">
        <v>92024.447607150869</v>
      </c>
      <c r="FM50" s="68">
        <v>53545.272397861161</v>
      </c>
      <c r="FN50" s="68">
        <v>251241.93180525786</v>
      </c>
      <c r="FO50" s="68">
        <v>79528.631633686207</v>
      </c>
      <c r="FP50" s="68">
        <v>66478.609051480467</v>
      </c>
      <c r="FQ50" s="68">
        <v>9895.2167690067163</v>
      </c>
      <c r="FR50" s="68">
        <v>43990.920126342171</v>
      </c>
      <c r="FS50" s="68">
        <v>28244.422564144177</v>
      </c>
      <c r="FT50" s="69">
        <v>30437.515860768461</v>
      </c>
      <c r="FU50" s="68">
        <v>39837.055009340278</v>
      </c>
      <c r="FV50" s="68">
        <v>0</v>
      </c>
      <c r="FW50" s="68">
        <v>27802.217593534097</v>
      </c>
      <c r="FX50" s="68">
        <v>13951.534183871552</v>
      </c>
      <c r="FY50" s="9">
        <v>18333</v>
      </c>
      <c r="FZ50" s="47">
        <f t="shared" ref="FZ50:FZ55" si="12">SUM(C50:FY50)</f>
        <v>24528307.007153515</v>
      </c>
      <c r="GA50" s="47"/>
      <c r="GB50" s="9"/>
      <c r="GC50" s="9"/>
      <c r="GD50" s="9"/>
      <c r="GE50" s="9"/>
      <c r="GF50" s="9"/>
      <c r="GG50" s="6"/>
      <c r="GH50" s="9"/>
      <c r="GI50" s="9"/>
      <c r="GJ50" s="9"/>
      <c r="GK50" s="9"/>
      <c r="GL50" s="9"/>
      <c r="GM50" s="9"/>
    </row>
    <row r="51" spans="1:256" x14ac:dyDescent="0.2">
      <c r="A51" s="4" t="s">
        <v>299</v>
      </c>
      <c r="B51" s="2" t="s">
        <v>300</v>
      </c>
      <c r="C51" s="9">
        <v>231023</v>
      </c>
      <c r="D51" s="9">
        <v>852344</v>
      </c>
      <c r="E51" s="9">
        <v>398892</v>
      </c>
      <c r="F51" s="9">
        <v>277971</v>
      </c>
      <c r="G51" s="9">
        <v>7927</v>
      </c>
      <c r="H51" s="9">
        <v>5388</v>
      </c>
      <c r="I51" s="9">
        <v>480839</v>
      </c>
      <c r="J51" s="9">
        <v>18339</v>
      </c>
      <c r="K51" s="9">
        <v>5284</v>
      </c>
      <c r="L51" s="9">
        <v>55510</v>
      </c>
      <c r="M51" s="9">
        <v>60820</v>
      </c>
      <c r="N51" s="9">
        <v>379287</v>
      </c>
      <c r="O51" s="9">
        <v>63924</v>
      </c>
      <c r="P51" s="9">
        <v>3511</v>
      </c>
      <c r="Q51" s="9">
        <v>2681777</v>
      </c>
      <c r="R51" s="9">
        <v>69</v>
      </c>
      <c r="S51" s="9">
        <v>23917</v>
      </c>
      <c r="T51" s="9">
        <v>103</v>
      </c>
      <c r="U51" s="9">
        <v>0</v>
      </c>
      <c r="V51" s="9">
        <v>34</v>
      </c>
      <c r="W51" s="2">
        <v>34</v>
      </c>
      <c r="X51" s="9">
        <v>0</v>
      </c>
      <c r="Y51" s="9">
        <v>869</v>
      </c>
      <c r="Z51" s="9">
        <v>4346</v>
      </c>
      <c r="AA51" s="9">
        <v>349014</v>
      </c>
      <c r="AB51" s="9">
        <v>270115</v>
      </c>
      <c r="AC51" s="9">
        <v>869</v>
      </c>
      <c r="AD51" s="9">
        <v>4553</v>
      </c>
      <c r="AE51" s="9">
        <v>0</v>
      </c>
      <c r="AF51" s="9">
        <v>1007</v>
      </c>
      <c r="AG51" s="9">
        <v>34</v>
      </c>
      <c r="AH51" s="9">
        <v>0</v>
      </c>
      <c r="AI51" s="9">
        <v>34</v>
      </c>
      <c r="AJ51" s="9">
        <v>2117</v>
      </c>
      <c r="AK51" s="9">
        <v>34</v>
      </c>
      <c r="AL51" s="9">
        <v>8796</v>
      </c>
      <c r="AM51" s="9">
        <v>34</v>
      </c>
      <c r="AN51" s="9">
        <v>0</v>
      </c>
      <c r="AO51" s="9">
        <v>40345</v>
      </c>
      <c r="AP51" s="9">
        <v>3478817</v>
      </c>
      <c r="AQ51" s="9">
        <v>1</v>
      </c>
      <c r="AR51" s="9">
        <v>332725</v>
      </c>
      <c r="AS51" s="9">
        <v>327797</v>
      </c>
      <c r="AT51" s="9">
        <v>6326</v>
      </c>
      <c r="AU51" s="9">
        <v>0</v>
      </c>
      <c r="AV51" s="9">
        <v>0</v>
      </c>
      <c r="AW51" s="9">
        <v>938</v>
      </c>
      <c r="AX51" s="9">
        <v>0</v>
      </c>
      <c r="AY51" s="9">
        <v>0</v>
      </c>
      <c r="AZ51" s="9">
        <v>294531</v>
      </c>
      <c r="BA51" s="9">
        <v>35242</v>
      </c>
      <c r="BB51" s="9">
        <v>55801</v>
      </c>
      <c r="BC51" s="9">
        <v>407697</v>
      </c>
      <c r="BD51" s="9">
        <v>13467</v>
      </c>
      <c r="BE51" s="9">
        <v>904</v>
      </c>
      <c r="BF51" s="9">
        <v>76973</v>
      </c>
      <c r="BG51" s="9">
        <v>11016</v>
      </c>
      <c r="BH51" s="9">
        <v>1876</v>
      </c>
      <c r="BI51" s="9">
        <v>1945</v>
      </c>
      <c r="BJ51" s="9">
        <v>26024</v>
      </c>
      <c r="BK51" s="9">
        <v>88942</v>
      </c>
      <c r="BL51" s="9">
        <v>0</v>
      </c>
      <c r="BM51" s="9">
        <v>69</v>
      </c>
      <c r="BN51" s="9">
        <v>1007</v>
      </c>
      <c r="BO51" s="9">
        <v>1945</v>
      </c>
      <c r="BP51" s="9">
        <v>0</v>
      </c>
      <c r="BQ51" s="9">
        <v>255364</v>
      </c>
      <c r="BR51" s="9">
        <v>111355</v>
      </c>
      <c r="BS51" s="9">
        <v>30552</v>
      </c>
      <c r="BT51" s="9">
        <v>0</v>
      </c>
      <c r="BU51" s="9">
        <v>2745</v>
      </c>
      <c r="BV51" s="9">
        <v>15362</v>
      </c>
      <c r="BW51" s="9">
        <v>21688</v>
      </c>
      <c r="BX51" s="9">
        <v>0</v>
      </c>
      <c r="BY51" s="9">
        <v>1007</v>
      </c>
      <c r="BZ51" s="9">
        <v>869</v>
      </c>
      <c r="CA51" s="9">
        <v>3511</v>
      </c>
      <c r="CB51" s="9">
        <v>788954</v>
      </c>
      <c r="CC51" s="9">
        <v>869</v>
      </c>
      <c r="CD51" s="9">
        <v>0</v>
      </c>
      <c r="CE51" s="9">
        <v>0</v>
      </c>
      <c r="CF51" s="9">
        <v>34</v>
      </c>
      <c r="CG51" s="9">
        <v>0</v>
      </c>
      <c r="CH51" s="9">
        <v>2745</v>
      </c>
      <c r="CI51" s="9">
        <v>20224</v>
      </c>
      <c r="CJ51" s="9">
        <v>51061</v>
      </c>
      <c r="CK51" s="9">
        <v>29226</v>
      </c>
      <c r="CL51" s="9">
        <v>2677</v>
      </c>
      <c r="CM51" s="9">
        <v>4415</v>
      </c>
      <c r="CN51" s="9">
        <v>272834</v>
      </c>
      <c r="CO51" s="9">
        <v>75484</v>
      </c>
      <c r="CP51" s="9">
        <v>23185</v>
      </c>
      <c r="CQ51" s="9">
        <v>4621</v>
      </c>
      <c r="CR51" s="9">
        <v>0</v>
      </c>
      <c r="CS51" s="9">
        <v>2608</v>
      </c>
      <c r="CT51" s="9">
        <v>0</v>
      </c>
      <c r="CU51" s="9">
        <v>0</v>
      </c>
      <c r="CV51" s="9">
        <v>0</v>
      </c>
      <c r="CW51" s="9">
        <v>0</v>
      </c>
      <c r="CX51" s="9">
        <v>5491</v>
      </c>
      <c r="CY51" s="9">
        <v>0</v>
      </c>
      <c r="CZ51" s="9">
        <v>11404</v>
      </c>
      <c r="DA51" s="9">
        <v>0</v>
      </c>
      <c r="DB51" s="9">
        <v>0</v>
      </c>
      <c r="DC51" s="9">
        <v>0</v>
      </c>
      <c r="DD51" s="9">
        <v>869</v>
      </c>
      <c r="DE51" s="9">
        <v>869</v>
      </c>
      <c r="DF51" s="9">
        <v>109082</v>
      </c>
      <c r="DG51" s="9">
        <v>0</v>
      </c>
      <c r="DH51" s="9">
        <v>20396</v>
      </c>
      <c r="DI51" s="9">
        <v>12582</v>
      </c>
      <c r="DJ51" s="9">
        <v>275</v>
      </c>
      <c r="DK51" s="9">
        <v>1248</v>
      </c>
      <c r="DL51" s="9">
        <v>122321</v>
      </c>
      <c r="DM51" s="9">
        <v>0</v>
      </c>
      <c r="DN51" s="9">
        <v>10446</v>
      </c>
      <c r="DO51" s="9">
        <v>123869</v>
      </c>
      <c r="DP51" s="9">
        <v>0</v>
      </c>
      <c r="DQ51" s="9">
        <v>15190</v>
      </c>
      <c r="DR51" s="9">
        <v>1179</v>
      </c>
      <c r="DS51" s="9">
        <v>7160</v>
      </c>
      <c r="DT51" s="9">
        <v>2711</v>
      </c>
      <c r="DU51" s="9">
        <v>0</v>
      </c>
      <c r="DV51" s="9">
        <v>0</v>
      </c>
      <c r="DW51" s="9">
        <v>0</v>
      </c>
      <c r="DX51" s="9">
        <v>103</v>
      </c>
      <c r="DY51" s="9">
        <v>1842</v>
      </c>
      <c r="DZ51" s="9">
        <v>34</v>
      </c>
      <c r="EA51" s="9">
        <v>103</v>
      </c>
      <c r="EB51" s="9">
        <v>24821</v>
      </c>
      <c r="EC51" s="9">
        <v>138</v>
      </c>
      <c r="ED51" s="9">
        <v>17513</v>
      </c>
      <c r="EE51" s="9">
        <v>972</v>
      </c>
      <c r="EF51" s="9">
        <v>17135</v>
      </c>
      <c r="EG51" s="9">
        <v>3089</v>
      </c>
      <c r="EH51" s="9">
        <v>103</v>
      </c>
      <c r="EI51" s="9">
        <v>138396</v>
      </c>
      <c r="EJ51" s="9">
        <v>16988</v>
      </c>
      <c r="EK51" s="9">
        <v>7160</v>
      </c>
      <c r="EL51" s="9">
        <v>34</v>
      </c>
      <c r="EM51" s="9">
        <v>275</v>
      </c>
      <c r="EN51" s="9">
        <v>17732</v>
      </c>
      <c r="EO51" s="9">
        <v>2714</v>
      </c>
      <c r="EP51" s="9">
        <v>1742</v>
      </c>
      <c r="EQ51" s="9">
        <v>37475</v>
      </c>
      <c r="ER51" s="9">
        <v>5287</v>
      </c>
      <c r="ES51" s="9">
        <v>2611</v>
      </c>
      <c r="ET51" s="9">
        <v>69</v>
      </c>
      <c r="EU51" s="9">
        <v>35036</v>
      </c>
      <c r="EV51" s="9">
        <v>972</v>
      </c>
      <c r="EW51" s="9">
        <v>3708</v>
      </c>
      <c r="EX51" s="9">
        <v>869</v>
      </c>
      <c r="EY51" s="9">
        <v>275</v>
      </c>
      <c r="EZ51" s="9">
        <v>0</v>
      </c>
      <c r="FA51" s="9">
        <v>127846</v>
      </c>
      <c r="FB51" s="9">
        <v>3580</v>
      </c>
      <c r="FC51" s="9">
        <v>9803</v>
      </c>
      <c r="FD51" s="9">
        <v>2642</v>
      </c>
      <c r="FE51" s="9">
        <v>4587</v>
      </c>
      <c r="FF51" s="9">
        <v>0</v>
      </c>
      <c r="FG51" s="9">
        <v>103</v>
      </c>
      <c r="FH51" s="9">
        <v>34</v>
      </c>
      <c r="FI51" s="9">
        <v>18898</v>
      </c>
      <c r="FJ51" s="9">
        <v>7367</v>
      </c>
      <c r="FK51" s="9">
        <v>47893</v>
      </c>
      <c r="FL51" s="9">
        <v>4828</v>
      </c>
      <c r="FM51" s="9">
        <v>14483</v>
      </c>
      <c r="FN51" s="9">
        <v>726930</v>
      </c>
      <c r="FO51" s="9">
        <v>3366</v>
      </c>
      <c r="FP51" s="9">
        <v>75119</v>
      </c>
      <c r="FQ51" s="9">
        <v>17766</v>
      </c>
      <c r="FR51" s="9">
        <v>907</v>
      </c>
      <c r="FS51" s="9">
        <v>0</v>
      </c>
      <c r="FT51" s="2">
        <v>0</v>
      </c>
      <c r="FU51" s="9">
        <v>41365</v>
      </c>
      <c r="FV51" s="9">
        <v>16966</v>
      </c>
      <c r="FW51" s="9">
        <v>1810</v>
      </c>
      <c r="FX51" s="9">
        <v>0</v>
      </c>
      <c r="FY51" s="9">
        <v>216866</v>
      </c>
      <c r="FZ51" s="47">
        <f t="shared" si="12"/>
        <v>15240040</v>
      </c>
      <c r="GA51" s="47"/>
      <c r="GB51" s="68"/>
      <c r="GC51" s="68"/>
      <c r="GD51" s="68"/>
      <c r="GE51" s="70"/>
      <c r="GF51" s="70"/>
      <c r="GG51" s="70"/>
      <c r="GH51" s="70"/>
      <c r="GI51" s="70"/>
      <c r="GJ51" s="70"/>
      <c r="GK51" s="70"/>
      <c r="GL51" s="70"/>
      <c r="GM51" s="70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x14ac:dyDescent="0.2">
      <c r="A52" s="4" t="s">
        <v>301</v>
      </c>
      <c r="B52" s="2" t="s">
        <v>302</v>
      </c>
      <c r="C52" s="9">
        <v>716297</v>
      </c>
      <c r="D52" s="9">
        <v>4772370</v>
      </c>
      <c r="E52" s="9">
        <v>991769</v>
      </c>
      <c r="F52" s="9">
        <v>1271512</v>
      </c>
      <c r="G52" s="9">
        <v>59250</v>
      </c>
      <c r="H52" s="9">
        <v>63585</v>
      </c>
      <c r="I52" s="9">
        <v>1485797</v>
      </c>
      <c r="J52" s="9">
        <v>136805</v>
      </c>
      <c r="K52" s="9">
        <v>12524</v>
      </c>
      <c r="L52" s="9">
        <v>652615</v>
      </c>
      <c r="M52" s="9">
        <v>314128</v>
      </c>
      <c r="N52" s="9">
        <v>7149487</v>
      </c>
      <c r="O52" s="9">
        <v>2389016</v>
      </c>
      <c r="P52" s="9">
        <v>8671</v>
      </c>
      <c r="Q52" s="9">
        <v>4803913</v>
      </c>
      <c r="R52" s="9">
        <v>29384</v>
      </c>
      <c r="S52" s="9">
        <v>77555</v>
      </c>
      <c r="T52" s="9">
        <v>6262</v>
      </c>
      <c r="U52" s="9">
        <v>5299</v>
      </c>
      <c r="V52" s="9">
        <v>19268</v>
      </c>
      <c r="W52" s="2">
        <v>17823</v>
      </c>
      <c r="X52" s="9">
        <v>2409</v>
      </c>
      <c r="Y52" s="9">
        <v>44799</v>
      </c>
      <c r="Z52" s="9">
        <v>8671</v>
      </c>
      <c r="AA52" s="9">
        <v>2534835</v>
      </c>
      <c r="AB52" s="9">
        <v>4370763</v>
      </c>
      <c r="AC52" s="9">
        <v>50579</v>
      </c>
      <c r="AD52" s="9">
        <v>63585</v>
      </c>
      <c r="AE52" s="9">
        <v>3372</v>
      </c>
      <c r="AF52" s="9">
        <v>16860</v>
      </c>
      <c r="AG52" s="9">
        <v>181068</v>
      </c>
      <c r="AH52" s="9">
        <v>42390</v>
      </c>
      <c r="AI52" s="9">
        <v>14451</v>
      </c>
      <c r="AJ52" s="9">
        <v>15415</v>
      </c>
      <c r="AK52" s="9">
        <v>9634</v>
      </c>
      <c r="AL52" s="9">
        <v>14451</v>
      </c>
      <c r="AM52" s="9">
        <v>32756</v>
      </c>
      <c r="AN52" s="9">
        <v>28902</v>
      </c>
      <c r="AO52" s="9">
        <v>834600</v>
      </c>
      <c r="AP52" s="9">
        <v>12595332</v>
      </c>
      <c r="AQ52" s="9">
        <v>14451</v>
      </c>
      <c r="AR52" s="9">
        <v>5216329</v>
      </c>
      <c r="AS52" s="9">
        <v>236037</v>
      </c>
      <c r="AT52" s="9">
        <v>368808</v>
      </c>
      <c r="AU52" s="9">
        <v>16378</v>
      </c>
      <c r="AV52" s="9">
        <v>19268</v>
      </c>
      <c r="AW52" s="9">
        <v>18305</v>
      </c>
      <c r="AX52" s="9">
        <v>8189</v>
      </c>
      <c r="AY52" s="9">
        <v>35165</v>
      </c>
      <c r="AZ52" s="9">
        <v>1773586</v>
      </c>
      <c r="BA52" s="9">
        <v>1554221</v>
      </c>
      <c r="BB52" s="9">
        <v>1014080</v>
      </c>
      <c r="BC52" s="9">
        <v>3936654</v>
      </c>
      <c r="BD52" s="9">
        <v>279065</v>
      </c>
      <c r="BE52" s="9">
        <v>55878</v>
      </c>
      <c r="BF52" s="9">
        <v>1977840</v>
      </c>
      <c r="BG52" s="9">
        <v>63585</v>
      </c>
      <c r="BH52" s="9">
        <v>32756</v>
      </c>
      <c r="BI52" s="9">
        <v>18787</v>
      </c>
      <c r="BJ52" s="9">
        <v>637610</v>
      </c>
      <c r="BK52" s="9">
        <v>1431412</v>
      </c>
      <c r="BL52" s="9">
        <v>13970</v>
      </c>
      <c r="BM52" s="9">
        <v>27457</v>
      </c>
      <c r="BN52" s="9">
        <v>813897</v>
      </c>
      <c r="BO52" s="9">
        <v>146921</v>
      </c>
      <c r="BP52" s="9">
        <v>21677</v>
      </c>
      <c r="BQ52" s="9">
        <v>183049</v>
      </c>
      <c r="BR52" s="9">
        <v>162817</v>
      </c>
      <c r="BS52" s="9">
        <v>52988</v>
      </c>
      <c r="BT52" s="9">
        <v>23604</v>
      </c>
      <c r="BU52" s="9">
        <v>73934.3</v>
      </c>
      <c r="BV52" s="9">
        <v>67439</v>
      </c>
      <c r="BW52" s="9">
        <v>178046.74</v>
      </c>
      <c r="BX52" s="9">
        <v>482</v>
      </c>
      <c r="BY52" s="9">
        <v>33238</v>
      </c>
      <c r="BZ52" s="9">
        <v>7226</v>
      </c>
      <c r="CA52" s="9">
        <v>24085</v>
      </c>
      <c r="CB52" s="9">
        <v>12085660</v>
      </c>
      <c r="CC52" s="9">
        <v>11079</v>
      </c>
      <c r="CD52" s="9">
        <v>482</v>
      </c>
      <c r="CE52" s="9">
        <v>10598</v>
      </c>
      <c r="CF52" s="9">
        <v>6744</v>
      </c>
      <c r="CG52" s="9">
        <v>11079</v>
      </c>
      <c r="CH52" s="9">
        <v>4335</v>
      </c>
      <c r="CI52" s="9">
        <v>38055</v>
      </c>
      <c r="CJ52" s="9">
        <v>92488</v>
      </c>
      <c r="CK52" s="9">
        <v>232183</v>
      </c>
      <c r="CL52" s="9">
        <v>49616</v>
      </c>
      <c r="CM52" s="9">
        <v>49134</v>
      </c>
      <c r="CN52" s="9">
        <v>3343733</v>
      </c>
      <c r="CO52" s="9">
        <v>2311252</v>
      </c>
      <c r="CP52" s="9">
        <v>165157</v>
      </c>
      <c r="CQ52" s="9">
        <v>95378</v>
      </c>
      <c r="CR52" s="9">
        <v>10598</v>
      </c>
      <c r="CS52" s="9">
        <v>19268</v>
      </c>
      <c r="CT52" s="9">
        <v>11561</v>
      </c>
      <c r="CU52" s="9">
        <v>25530</v>
      </c>
      <c r="CV52" s="9">
        <v>3372</v>
      </c>
      <c r="CW52" s="9">
        <v>22640</v>
      </c>
      <c r="CX52" s="9">
        <v>44799</v>
      </c>
      <c r="CY52" s="9">
        <v>6262</v>
      </c>
      <c r="CZ52" s="9">
        <v>527605</v>
      </c>
      <c r="DA52" s="9">
        <v>13488</v>
      </c>
      <c r="DB52" s="9">
        <v>17823</v>
      </c>
      <c r="DC52" s="9">
        <v>6744</v>
      </c>
      <c r="DD52" s="9">
        <v>22166.63</v>
      </c>
      <c r="DE52" s="9">
        <v>11561</v>
      </c>
      <c r="DF52" s="9">
        <v>3277264</v>
      </c>
      <c r="DG52" s="9">
        <v>4817</v>
      </c>
      <c r="DH52" s="9">
        <v>378487</v>
      </c>
      <c r="DI52" s="9">
        <v>217250</v>
      </c>
      <c r="DJ52" s="9">
        <v>42872</v>
      </c>
      <c r="DK52" s="9">
        <v>19750</v>
      </c>
      <c r="DL52" s="9">
        <v>884952</v>
      </c>
      <c r="DM52" s="9">
        <v>20232</v>
      </c>
      <c r="DN52" s="9">
        <v>77555</v>
      </c>
      <c r="DO52" s="9">
        <v>412652</v>
      </c>
      <c r="DP52" s="9">
        <v>9152</v>
      </c>
      <c r="DQ52" s="9">
        <v>24567</v>
      </c>
      <c r="DR52" s="9">
        <v>109348</v>
      </c>
      <c r="DS52" s="9">
        <v>48652</v>
      </c>
      <c r="DT52" s="9">
        <v>3372</v>
      </c>
      <c r="DU52" s="9">
        <v>14451</v>
      </c>
      <c r="DV52" s="9">
        <v>10116</v>
      </c>
      <c r="DW52" s="9">
        <v>14451</v>
      </c>
      <c r="DX52" s="9">
        <v>12524</v>
      </c>
      <c r="DY52" s="9">
        <v>15415</v>
      </c>
      <c r="DZ52" s="9">
        <v>75146</v>
      </c>
      <c r="EA52" s="9">
        <v>119290.87</v>
      </c>
      <c r="EB52" s="9">
        <v>44799</v>
      </c>
      <c r="EC52" s="9">
        <v>13488</v>
      </c>
      <c r="ED52" s="9">
        <v>154416.24</v>
      </c>
      <c r="EE52" s="9">
        <v>11079</v>
      </c>
      <c r="EF52" s="9">
        <v>115610</v>
      </c>
      <c r="EG52" s="9">
        <v>17823</v>
      </c>
      <c r="EH52" s="9">
        <v>9634</v>
      </c>
      <c r="EI52" s="9">
        <v>2767198</v>
      </c>
      <c r="EJ52" s="9">
        <v>1112063</v>
      </c>
      <c r="EK52" s="9">
        <v>119978</v>
      </c>
      <c r="EL52" s="9">
        <v>35646</v>
      </c>
      <c r="EM52" s="9">
        <v>46244</v>
      </c>
      <c r="EN52" s="9">
        <v>61177</v>
      </c>
      <c r="EO52" s="9">
        <v>11079</v>
      </c>
      <c r="EP52" s="9">
        <v>50098</v>
      </c>
      <c r="EQ52" s="9">
        <v>383320.11</v>
      </c>
      <c r="ER52" s="9">
        <v>84916.53</v>
      </c>
      <c r="ES52" s="9">
        <v>6744</v>
      </c>
      <c r="ET52" s="9">
        <v>9152</v>
      </c>
      <c r="EU52" s="9">
        <v>31793</v>
      </c>
      <c r="EV52" s="9">
        <v>3854</v>
      </c>
      <c r="EW52" s="9">
        <v>25530</v>
      </c>
      <c r="EX52" s="9">
        <v>17823</v>
      </c>
      <c r="EY52" s="9">
        <v>20713</v>
      </c>
      <c r="EZ52" s="9">
        <v>12524</v>
      </c>
      <c r="FA52" s="9">
        <v>427331.58</v>
      </c>
      <c r="FB52" s="9">
        <v>74106</v>
      </c>
      <c r="FC52" s="9">
        <v>165226</v>
      </c>
      <c r="FD52" s="9">
        <v>28902</v>
      </c>
      <c r="FE52" s="9">
        <v>7226</v>
      </c>
      <c r="FF52" s="9">
        <v>6262</v>
      </c>
      <c r="FG52" s="9">
        <v>2409</v>
      </c>
      <c r="FH52" s="9">
        <v>5780</v>
      </c>
      <c r="FI52" s="9">
        <v>138732</v>
      </c>
      <c r="FJ52" s="9">
        <v>70811</v>
      </c>
      <c r="FK52" s="9">
        <v>101640</v>
      </c>
      <c r="FL52" s="9">
        <v>409832</v>
      </c>
      <c r="FM52" s="9">
        <v>142585</v>
      </c>
      <c r="FN52" s="9">
        <v>2746840</v>
      </c>
      <c r="FO52" s="9">
        <v>189164</v>
      </c>
      <c r="FP52" s="9">
        <v>524436</v>
      </c>
      <c r="FQ52" s="9">
        <v>71293</v>
      </c>
      <c r="FR52" s="9">
        <v>8671</v>
      </c>
      <c r="FS52" s="9">
        <v>5000</v>
      </c>
      <c r="FT52" s="2">
        <v>6833.27</v>
      </c>
      <c r="FU52" s="9">
        <v>50098</v>
      </c>
      <c r="FV52" s="9">
        <v>56841</v>
      </c>
      <c r="FW52" s="9">
        <v>5299</v>
      </c>
      <c r="FX52" s="9">
        <v>2890</v>
      </c>
      <c r="FY52" s="9">
        <v>54094.022967342411</v>
      </c>
      <c r="FZ52" s="47">
        <f t="shared" si="12"/>
        <v>101899147.29296732</v>
      </c>
      <c r="GA52" s="47"/>
      <c r="GB52" s="9"/>
      <c r="GC52" s="9"/>
      <c r="GD52" s="9"/>
      <c r="GE52" s="6"/>
      <c r="GF52" s="6"/>
      <c r="GG52" s="6"/>
      <c r="GH52" s="6"/>
      <c r="GI52" s="6"/>
      <c r="GJ52" s="6"/>
      <c r="GK52" s="6"/>
      <c r="GL52" s="6"/>
      <c r="GM52" s="6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x14ac:dyDescent="0.2">
      <c r="A53" s="2"/>
      <c r="B53" s="2" t="s">
        <v>303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2"/>
      <c r="FU53" s="9"/>
      <c r="FV53" s="9"/>
      <c r="FW53" s="9">
        <v>0</v>
      </c>
      <c r="FX53" s="9"/>
      <c r="FY53" s="9"/>
      <c r="FZ53" s="47">
        <f t="shared" si="12"/>
        <v>0</v>
      </c>
      <c r="GA53" s="47"/>
      <c r="GB53" s="9"/>
      <c r="GC53" s="9"/>
      <c r="GD53" s="9"/>
      <c r="GE53" s="6"/>
      <c r="GF53" s="6"/>
      <c r="GG53" s="6"/>
      <c r="GH53" s="6"/>
      <c r="GI53" s="6"/>
      <c r="GJ53" s="6"/>
      <c r="GK53" s="6"/>
      <c r="GL53" s="6"/>
      <c r="GM53" s="6"/>
    </row>
    <row r="54" spans="1:256" x14ac:dyDescent="0.2">
      <c r="A54" s="67" t="s">
        <v>304</v>
      </c>
      <c r="B54" s="47" t="s">
        <v>305</v>
      </c>
      <c r="C54" s="9">
        <v>51732.130856164476</v>
      </c>
      <c r="D54" s="9">
        <v>382693.45822450251</v>
      </c>
      <c r="E54" s="9">
        <v>62805.293061605968</v>
      </c>
      <c r="F54" s="9">
        <v>125371.52821722227</v>
      </c>
      <c r="G54" s="9">
        <v>18462.202466837327</v>
      </c>
      <c r="H54" s="9">
        <v>16141.534558994646</v>
      </c>
      <c r="I54" s="9">
        <v>88336.677421302666</v>
      </c>
      <c r="J54" s="9">
        <v>34022.843093778531</v>
      </c>
      <c r="K54" s="9">
        <v>4784.7131863832001</v>
      </c>
      <c r="L54" s="9">
        <v>43133.454635349342</v>
      </c>
      <c r="M54" s="9">
        <v>29418.627089598813</v>
      </c>
      <c r="N54" s="9">
        <v>474300.44779974385</v>
      </c>
      <c r="O54" s="9">
        <v>146083.50519216724</v>
      </c>
      <c r="P54" s="9">
        <v>2595.7100302536655</v>
      </c>
      <c r="Q54" s="9">
        <v>327853.57459047233</v>
      </c>
      <c r="R54" s="9">
        <v>8302.8340702815913</v>
      </c>
      <c r="S54" s="9">
        <v>20075.60120240481</v>
      </c>
      <c r="T54" s="9">
        <v>2885.6622976098688</v>
      </c>
      <c r="U54" s="9">
        <v>1309.8041634541248</v>
      </c>
      <c r="V54" s="9">
        <v>5443.8735543562061</v>
      </c>
      <c r="W54" s="2">
        <v>9905.3939861218187</v>
      </c>
      <c r="X54" s="9">
        <v>982.35312259059356</v>
      </c>
      <c r="Y54" s="9">
        <v>9438.6302546793504</v>
      </c>
      <c r="Z54" s="9">
        <v>5259.6823438704696</v>
      </c>
      <c r="AA54" s="9">
        <v>236514.32986993942</v>
      </c>
      <c r="AB54" s="9">
        <v>270240.61924696196</v>
      </c>
      <c r="AC54" s="9">
        <v>8912.0892533312308</v>
      </c>
      <c r="AD54" s="9">
        <v>9849.1973507845159</v>
      </c>
      <c r="AE54" s="9">
        <v>1770.583663020712</v>
      </c>
      <c r="AF54" s="9">
        <v>2939.5126832673959</v>
      </c>
      <c r="AG54" s="9">
        <v>8732.7039949940354</v>
      </c>
      <c r="AH54" s="9">
        <v>17260.290856919262</v>
      </c>
      <c r="AI54" s="9">
        <v>5218.2274683709402</v>
      </c>
      <c r="AJ54" s="9">
        <v>4286.9745663232034</v>
      </c>
      <c r="AK54" s="9">
        <v>3452.0581713838528</v>
      </c>
      <c r="AL54" s="9">
        <v>3853.4602843354633</v>
      </c>
      <c r="AM54" s="9">
        <v>8157.6480206540446</v>
      </c>
      <c r="AN54" s="9">
        <v>8040.151032702237</v>
      </c>
      <c r="AO54" s="9">
        <v>50125.661727913903</v>
      </c>
      <c r="AP54" s="9">
        <v>672871.50683100289</v>
      </c>
      <c r="AQ54" s="9">
        <v>4250.3103288559514</v>
      </c>
      <c r="AR54" s="9">
        <v>547805.97273344744</v>
      </c>
      <c r="AS54" s="9">
        <v>55662.308523220061</v>
      </c>
      <c r="AT54" s="9">
        <v>46327.407493600185</v>
      </c>
      <c r="AU54" s="9">
        <v>6016.5464277402834</v>
      </c>
      <c r="AV54" s="9">
        <v>5705.7772411711439</v>
      </c>
      <c r="AW54" s="9">
        <v>5354.3344400845162</v>
      </c>
      <c r="AX54" s="9">
        <v>962.64742843844544</v>
      </c>
      <c r="AY54" s="9">
        <v>12424.53667370963</v>
      </c>
      <c r="AZ54" s="9">
        <v>99935.767019921434</v>
      </c>
      <c r="BA54" s="9">
        <v>78554.427908205398</v>
      </c>
      <c r="BB54" s="9">
        <v>62767.043796647624</v>
      </c>
      <c r="BC54" s="9">
        <v>273673.49077697366</v>
      </c>
      <c r="BD54" s="9">
        <v>43776.283744828281</v>
      </c>
      <c r="BE54" s="9">
        <v>19177.309476474486</v>
      </c>
      <c r="BF54" s="9">
        <v>206230.47433916808</v>
      </c>
      <c r="BG54" s="9">
        <v>16497.138545125264</v>
      </c>
      <c r="BH54" s="9">
        <v>12982.71053425898</v>
      </c>
      <c r="BI54" s="9">
        <v>5147.6033806217929</v>
      </c>
      <c r="BJ54" s="9">
        <v>70835.722235418332</v>
      </c>
      <c r="BK54" s="9">
        <v>128249.78540533788</v>
      </c>
      <c r="BL54" s="9">
        <v>3907.2170238454573</v>
      </c>
      <c r="BM54" s="9">
        <v>6470.6821611832183</v>
      </c>
      <c r="BN54" s="9">
        <v>36432.424872825628</v>
      </c>
      <c r="BO54" s="9">
        <v>27376.798192771083</v>
      </c>
      <c r="BP54" s="9">
        <v>3558.4802065404474</v>
      </c>
      <c r="BQ54" s="9">
        <v>49676.291492549084</v>
      </c>
      <c r="BR54" s="9">
        <v>45019.437987857767</v>
      </c>
      <c r="BS54" s="9">
        <v>12660.521643144368</v>
      </c>
      <c r="BT54" s="9">
        <v>5916.8215613382899</v>
      </c>
      <c r="BU54" s="9">
        <v>6769</v>
      </c>
      <c r="BV54" s="9">
        <v>21881.943123265955</v>
      </c>
      <c r="BW54" s="9">
        <v>31449.593099671412</v>
      </c>
      <c r="BX54" s="9">
        <v>1611.4069003285872</v>
      </c>
      <c r="BY54" s="9">
        <v>10876.864027538726</v>
      </c>
      <c r="BZ54" s="9">
        <v>4129.1798623063678</v>
      </c>
      <c r="CA54" s="9">
        <v>3090.4944510503369</v>
      </c>
      <c r="CB54" s="9">
        <v>795183.09385155747</v>
      </c>
      <c r="CC54" s="9">
        <v>3929.4124903623742</v>
      </c>
      <c r="CD54" s="9">
        <v>1453.0639938319198</v>
      </c>
      <c r="CE54" s="9">
        <v>2750.4212241098439</v>
      </c>
      <c r="CF54" s="9">
        <v>1942.4849895275775</v>
      </c>
      <c r="CG54" s="9">
        <v>3059.8436118222016</v>
      </c>
      <c r="CH54" s="9">
        <v>2080.0060507330695</v>
      </c>
      <c r="CI54" s="9">
        <v>12187.804049336746</v>
      </c>
      <c r="CJ54" s="9">
        <v>10805.430103287867</v>
      </c>
      <c r="CK54" s="9">
        <v>62346.260521042081</v>
      </c>
      <c r="CL54" s="9">
        <v>17706.022044088175</v>
      </c>
      <c r="CM54" s="9">
        <v>10702.599198396792</v>
      </c>
      <c r="CN54" s="9">
        <v>242022.22402394141</v>
      </c>
      <c r="CO54" s="9">
        <v>143310.43348268708</v>
      </c>
      <c r="CP54" s="9">
        <v>25883.534936457756</v>
      </c>
      <c r="CQ54" s="9">
        <v>25849.337349397589</v>
      </c>
      <c r="CR54" s="9">
        <v>3357.0567986230635</v>
      </c>
      <c r="CS54" s="9">
        <v>5421.6467297762474</v>
      </c>
      <c r="CT54" s="9">
        <v>2014.2340791738382</v>
      </c>
      <c r="CU54" s="9">
        <v>8560.4948364888114</v>
      </c>
      <c r="CV54" s="9">
        <v>1187.0100231303006</v>
      </c>
      <c r="CW54" s="9">
        <v>2836.3718873632765</v>
      </c>
      <c r="CX54" s="9">
        <v>7993.4116825692345</v>
      </c>
      <c r="CY54" s="9">
        <v>4349.103560623691</v>
      </c>
      <c r="CZ54" s="9">
        <v>34884.906278020215</v>
      </c>
      <c r="DA54" s="9">
        <v>3401.8268320180382</v>
      </c>
      <c r="DB54" s="9">
        <v>5618.7476888387819</v>
      </c>
      <c r="DC54" s="9">
        <v>2943.1535512965052</v>
      </c>
      <c r="DD54" s="9">
        <v>1367.4132791327913</v>
      </c>
      <c r="DE54" s="9">
        <v>4666.417344173442</v>
      </c>
      <c r="DF54" s="9">
        <v>205676.16937669375</v>
      </c>
      <c r="DG54" s="9">
        <v>1750.113212469023</v>
      </c>
      <c r="DH54" s="9">
        <v>41145.750645999811</v>
      </c>
      <c r="DI54" s="9">
        <v>48196.915238536356</v>
      </c>
      <c r="DJ54" s="9">
        <v>10906.456692913385</v>
      </c>
      <c r="DK54" s="9">
        <v>5902.3177396943029</v>
      </c>
      <c r="DL54" s="9">
        <v>59630.604070063157</v>
      </c>
      <c r="DM54" s="9">
        <v>7755.5799136069118</v>
      </c>
      <c r="DN54" s="9">
        <v>20975.664858021344</v>
      </c>
      <c r="DO54" s="9">
        <v>29375.435488010589</v>
      </c>
      <c r="DP54" s="9">
        <v>2846.5946825827455</v>
      </c>
      <c r="DQ54" s="9">
        <v>7188.3704105624893</v>
      </c>
      <c r="DR54" s="9">
        <v>23977.308376802703</v>
      </c>
      <c r="DS54" s="9">
        <v>14255.342129487573</v>
      </c>
      <c r="DT54" s="9">
        <v>2836.7129948364886</v>
      </c>
      <c r="DU54" s="9">
        <v>6848.3958691910493</v>
      </c>
      <c r="DV54" s="9">
        <v>3417.7404111690707</v>
      </c>
      <c r="DW54" s="9">
        <v>6622.9788278613078</v>
      </c>
      <c r="DX54" s="9">
        <v>5930.7375809935202</v>
      </c>
      <c r="DY54" s="9">
        <v>8693.3461123110155</v>
      </c>
      <c r="DZ54" s="9">
        <v>22155.824039653035</v>
      </c>
      <c r="EA54" s="9">
        <v>5516</v>
      </c>
      <c r="EB54" s="9">
        <v>10836.156257046223</v>
      </c>
      <c r="EC54" s="9">
        <v>4949.8491544532126</v>
      </c>
      <c r="ED54" s="9">
        <v>15538.782228179454</v>
      </c>
      <c r="EE54" s="9">
        <v>4870.8342328450262</v>
      </c>
      <c r="EF54" s="9">
        <v>32131.133384733999</v>
      </c>
      <c r="EG54" s="9">
        <v>5505.270624518118</v>
      </c>
      <c r="EH54" s="9">
        <v>4768.5057825751728</v>
      </c>
      <c r="EI54" s="9">
        <v>166164.36929529946</v>
      </c>
      <c r="EJ54" s="9">
        <v>82752.28473738399</v>
      </c>
      <c r="EK54" s="9">
        <v>6365.130440563953</v>
      </c>
      <c r="EL54" s="9">
        <v>11570.975438596492</v>
      </c>
      <c r="EM54" s="9">
        <v>9071.6877527064025</v>
      </c>
      <c r="EN54" s="9">
        <v>17966.758575714099</v>
      </c>
      <c r="EO54" s="9">
        <v>7482.1353854180243</v>
      </c>
      <c r="EP54" s="9">
        <v>6677.952833927864</v>
      </c>
      <c r="EQ54" s="9">
        <v>33265.52318668252</v>
      </c>
      <c r="ER54" s="9">
        <v>6180.9889021006738</v>
      </c>
      <c r="ES54" s="9">
        <v>1942.786226685796</v>
      </c>
      <c r="ET54" s="9">
        <v>3163.0486500586931</v>
      </c>
      <c r="EU54" s="9">
        <v>8846.9025694535012</v>
      </c>
      <c r="EV54" s="9">
        <v>842.51703406813624</v>
      </c>
      <c r="EW54" s="9">
        <v>17589.452483801295</v>
      </c>
      <c r="EX54" s="9">
        <v>6969.8839092872568</v>
      </c>
      <c r="EY54" s="9">
        <v>14849.547463359639</v>
      </c>
      <c r="EZ54" s="9">
        <v>2064.0297632468996</v>
      </c>
      <c r="FA54" s="9">
        <v>28017.619648348184</v>
      </c>
      <c r="FB54" s="9">
        <v>3432.9816539236199</v>
      </c>
      <c r="FC54" s="9">
        <v>39496.125469405786</v>
      </c>
      <c r="FD54" s="9">
        <v>7396.1066516347237</v>
      </c>
      <c r="FE54" s="9">
        <v>1804.9639283220852</v>
      </c>
      <c r="FF54" s="9">
        <v>3401.8268320180382</v>
      </c>
      <c r="FG54" s="9">
        <v>1911.1386696730551</v>
      </c>
      <c r="FH54" s="9">
        <v>1478.3514079590411</v>
      </c>
      <c r="FI54" s="9">
        <v>25432.454512570086</v>
      </c>
      <c r="FJ54" s="9">
        <v>24382.952432627961</v>
      </c>
      <c r="FK54" s="9">
        <v>19803.787583970348</v>
      </c>
      <c r="FL54" s="9">
        <v>36604.546565138196</v>
      </c>
      <c r="FM54" s="9">
        <v>42095.097124253938</v>
      </c>
      <c r="FN54" s="9">
        <v>175057.32339811517</v>
      </c>
      <c r="FO54" s="9">
        <v>9534.0365826472953</v>
      </c>
      <c r="FP54" s="9">
        <v>21477.212416029652</v>
      </c>
      <c r="FQ54" s="9">
        <v>12105.215771387231</v>
      </c>
      <c r="FR54" s="9">
        <v>2055.8739374208717</v>
      </c>
      <c r="FS54" s="9">
        <v>801.33</v>
      </c>
      <c r="FT54" s="2">
        <v>1452.0508229336228</v>
      </c>
      <c r="FU54" s="9">
        <v>15059.772717023676</v>
      </c>
      <c r="FV54" s="9">
        <v>12326.844419391206</v>
      </c>
      <c r="FW54" s="9">
        <v>2320.667907842681</v>
      </c>
      <c r="FX54" s="9">
        <v>1409.5908773562951</v>
      </c>
      <c r="FY54" s="9">
        <v>54094.022967342411</v>
      </c>
      <c r="FZ54" s="47">
        <f t="shared" si="12"/>
        <v>8173465.831274421</v>
      </c>
      <c r="GA54" s="47"/>
      <c r="GB54" s="9"/>
      <c r="GC54" s="9"/>
      <c r="GD54" s="9"/>
      <c r="GE54" s="6"/>
      <c r="GF54" s="6"/>
      <c r="GG54" s="6"/>
      <c r="GH54" s="6"/>
      <c r="GI54" s="6"/>
      <c r="GJ54" s="6"/>
      <c r="GK54" s="6"/>
      <c r="GL54" s="6"/>
      <c r="GM54" s="6"/>
    </row>
    <row r="55" spans="1:256" x14ac:dyDescent="0.2">
      <c r="A55" s="67" t="s">
        <v>306</v>
      </c>
      <c r="B55" s="47" t="s">
        <v>307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2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10697.43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83368.38</v>
      </c>
      <c r="BX55" s="9">
        <v>0</v>
      </c>
      <c r="BY55" s="9">
        <v>93305.95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96064.8</v>
      </c>
      <c r="CL55" s="9">
        <v>0</v>
      </c>
      <c r="CM55" s="9">
        <v>0</v>
      </c>
      <c r="CN55" s="9">
        <v>67739.05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169034.51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91797.75</v>
      </c>
      <c r="DG55" s="9">
        <v>0</v>
      </c>
      <c r="DH55" s="9">
        <v>34297.26</v>
      </c>
      <c r="DI55" s="9">
        <v>0</v>
      </c>
      <c r="DJ55" s="9">
        <v>0</v>
      </c>
      <c r="DK55" s="9">
        <v>0</v>
      </c>
      <c r="DL55" s="9">
        <v>0</v>
      </c>
      <c r="DM55" s="9">
        <v>65327.35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157145.55037853363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90600.97</v>
      </c>
      <c r="EK55" s="9">
        <v>0</v>
      </c>
      <c r="EL55" s="9"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9">
        <v>0</v>
      </c>
      <c r="FD55" s="9">
        <v>0</v>
      </c>
      <c r="FE55" s="9">
        <v>0</v>
      </c>
      <c r="FF55" s="9">
        <v>0</v>
      </c>
      <c r="FG55" s="9">
        <v>0</v>
      </c>
      <c r="FH55" s="9">
        <v>0</v>
      </c>
      <c r="FI55" s="9">
        <v>0</v>
      </c>
      <c r="FJ55" s="9">
        <v>0</v>
      </c>
      <c r="FK55" s="9">
        <v>0</v>
      </c>
      <c r="FL55" s="9">
        <v>0</v>
      </c>
      <c r="FM55" s="9">
        <v>0</v>
      </c>
      <c r="FN55" s="9">
        <v>0</v>
      </c>
      <c r="FO55" s="9">
        <v>0</v>
      </c>
      <c r="FP55" s="9">
        <v>0</v>
      </c>
      <c r="FQ55" s="9">
        <v>0</v>
      </c>
      <c r="FR55" s="9">
        <v>0</v>
      </c>
      <c r="FS55" s="9">
        <v>0</v>
      </c>
      <c r="FT55" s="2">
        <v>0</v>
      </c>
      <c r="FU55" s="9">
        <v>0</v>
      </c>
      <c r="FV55" s="9">
        <v>0</v>
      </c>
      <c r="FW55" s="9">
        <v>0</v>
      </c>
      <c r="FX55" s="9">
        <v>0</v>
      </c>
      <c r="FY55" s="9">
        <v>0</v>
      </c>
      <c r="FZ55" s="47">
        <f t="shared" si="12"/>
        <v>959379.00037853362</v>
      </c>
      <c r="GA55" s="47"/>
      <c r="GB55" s="9"/>
      <c r="GC55" s="9"/>
      <c r="GD55" s="9"/>
      <c r="GE55" s="9"/>
      <c r="GF55" s="9"/>
      <c r="GG55" s="6"/>
      <c r="GH55" s="9"/>
      <c r="GI55" s="9"/>
      <c r="GJ55" s="9"/>
      <c r="GK55" s="9"/>
      <c r="GL55" s="9"/>
      <c r="GM55" s="9"/>
    </row>
    <row r="56" spans="1:256" x14ac:dyDescent="0.2">
      <c r="A56" s="4" t="s">
        <v>308</v>
      </c>
      <c r="B56" s="2" t="s">
        <v>309</v>
      </c>
      <c r="C56" s="6">
        <f>ROUND(SUM(C49:C55),2)</f>
        <v>1477519.1</v>
      </c>
      <c r="D56" s="6">
        <f t="shared" ref="D56:BO56" si="13">ROUND(SUM(D49:D55),2)</f>
        <v>9230217.3800000008</v>
      </c>
      <c r="E56" s="6">
        <f t="shared" si="13"/>
        <v>2028201.3</v>
      </c>
      <c r="F56" s="6">
        <f t="shared" si="13"/>
        <v>3494222.92</v>
      </c>
      <c r="G56" s="6">
        <f t="shared" si="13"/>
        <v>235033.27</v>
      </c>
      <c r="H56" s="6">
        <f t="shared" si="13"/>
        <v>173566.91</v>
      </c>
      <c r="I56" s="6">
        <f t="shared" si="13"/>
        <v>2616822.2000000002</v>
      </c>
      <c r="J56" s="6">
        <f t="shared" si="13"/>
        <v>349381.47</v>
      </c>
      <c r="K56" s="6">
        <f t="shared" si="13"/>
        <v>116396.74</v>
      </c>
      <c r="L56" s="6">
        <f t="shared" si="13"/>
        <v>974792.73</v>
      </c>
      <c r="M56" s="6">
        <f t="shared" si="13"/>
        <v>617747.57999999996</v>
      </c>
      <c r="N56" s="6">
        <f t="shared" si="13"/>
        <v>13765309.5</v>
      </c>
      <c r="O56" s="6">
        <f t="shared" si="13"/>
        <v>3899892.88</v>
      </c>
      <c r="P56" s="6">
        <f t="shared" si="13"/>
        <v>67474.36</v>
      </c>
      <c r="Q56" s="6">
        <f t="shared" si="13"/>
        <v>10364602.619999999</v>
      </c>
      <c r="R56" s="6">
        <f t="shared" si="13"/>
        <v>130306.49</v>
      </c>
      <c r="S56" s="6">
        <f t="shared" si="13"/>
        <v>305418.44</v>
      </c>
      <c r="T56" s="6">
        <f t="shared" si="13"/>
        <v>58287.16</v>
      </c>
      <c r="U56" s="6">
        <f t="shared" si="13"/>
        <v>38588.94</v>
      </c>
      <c r="V56" s="6">
        <f t="shared" si="13"/>
        <v>66033</v>
      </c>
      <c r="W56" s="6">
        <f t="shared" si="13"/>
        <v>50488.62</v>
      </c>
      <c r="X56" s="6">
        <f t="shared" si="13"/>
        <v>18026.490000000002</v>
      </c>
      <c r="Y56" s="6">
        <f t="shared" si="13"/>
        <v>103735.05</v>
      </c>
      <c r="Z56" s="6">
        <f t="shared" si="13"/>
        <v>71280.289999999994</v>
      </c>
      <c r="AA56" s="6">
        <f t="shared" si="13"/>
        <v>5360893.9400000004</v>
      </c>
      <c r="AB56" s="6">
        <f t="shared" si="13"/>
        <v>8979834.4399999995</v>
      </c>
      <c r="AC56" s="6">
        <f t="shared" si="13"/>
        <v>147400.46</v>
      </c>
      <c r="AD56" s="6">
        <f t="shared" si="13"/>
        <v>150080.78</v>
      </c>
      <c r="AE56" s="6">
        <f t="shared" si="13"/>
        <v>70662.05</v>
      </c>
      <c r="AF56" s="6">
        <f t="shared" si="13"/>
        <v>101815.61</v>
      </c>
      <c r="AG56" s="6">
        <f t="shared" si="13"/>
        <v>392126.73</v>
      </c>
      <c r="AH56" s="6">
        <f t="shared" si="13"/>
        <v>448740.47</v>
      </c>
      <c r="AI56" s="6">
        <f t="shared" si="13"/>
        <v>68289.679999999993</v>
      </c>
      <c r="AJ56" s="6">
        <f t="shared" si="13"/>
        <v>66574.880000000005</v>
      </c>
      <c r="AK56" s="6">
        <f t="shared" si="13"/>
        <v>43456.28</v>
      </c>
      <c r="AL56" s="6">
        <f t="shared" si="13"/>
        <v>64834.7</v>
      </c>
      <c r="AM56" s="6">
        <f t="shared" si="13"/>
        <v>89772.31</v>
      </c>
      <c r="AN56" s="6">
        <f t="shared" si="13"/>
        <v>98817.38</v>
      </c>
      <c r="AO56" s="6">
        <f t="shared" si="13"/>
        <v>1317424.17</v>
      </c>
      <c r="AP56" s="6">
        <f t="shared" si="13"/>
        <v>22714172.489999998</v>
      </c>
      <c r="AQ56" s="6">
        <f t="shared" si="13"/>
        <v>89492.43</v>
      </c>
      <c r="AR56" s="6">
        <f t="shared" si="13"/>
        <v>11215011.32</v>
      </c>
      <c r="AS56" s="6">
        <f t="shared" si="13"/>
        <v>1111947.23</v>
      </c>
      <c r="AT56" s="6">
        <f t="shared" si="13"/>
        <v>714705.83</v>
      </c>
      <c r="AU56" s="6">
        <f t="shared" si="13"/>
        <v>57455.5</v>
      </c>
      <c r="AV56" s="6">
        <f t="shared" si="13"/>
        <v>136876.07999999999</v>
      </c>
      <c r="AW56" s="6">
        <f t="shared" si="13"/>
        <v>49980.31</v>
      </c>
      <c r="AX56" s="6">
        <f t="shared" si="13"/>
        <v>27077.03</v>
      </c>
      <c r="AY56" s="6">
        <f t="shared" si="13"/>
        <v>125924.56</v>
      </c>
      <c r="AZ56" s="6">
        <f t="shared" si="13"/>
        <v>2912823.11</v>
      </c>
      <c r="BA56" s="6">
        <f t="shared" si="13"/>
        <v>2389684.61</v>
      </c>
      <c r="BB56" s="6">
        <f t="shared" si="13"/>
        <v>1806561.28</v>
      </c>
      <c r="BC56" s="6">
        <f t="shared" si="13"/>
        <v>5816398.5599999996</v>
      </c>
      <c r="BD56" s="6">
        <f t="shared" si="13"/>
        <v>388599.21</v>
      </c>
      <c r="BE56" s="6">
        <f t="shared" si="13"/>
        <v>223447.41</v>
      </c>
      <c r="BF56" s="6">
        <f t="shared" si="13"/>
        <v>4856304.0999999996</v>
      </c>
      <c r="BG56" s="6">
        <f t="shared" si="13"/>
        <v>235698.27</v>
      </c>
      <c r="BH56" s="6">
        <f t="shared" si="13"/>
        <v>139657.53</v>
      </c>
      <c r="BI56" s="6">
        <f t="shared" si="13"/>
        <v>104254.99</v>
      </c>
      <c r="BJ56" s="6">
        <f t="shared" si="13"/>
        <v>1229593.96</v>
      </c>
      <c r="BK56" s="6">
        <f t="shared" si="13"/>
        <v>3269268.58</v>
      </c>
      <c r="BL56" s="6">
        <f t="shared" si="13"/>
        <v>55480.06</v>
      </c>
      <c r="BM56" s="6">
        <f t="shared" si="13"/>
        <v>159353.19</v>
      </c>
      <c r="BN56" s="6">
        <f t="shared" si="13"/>
        <v>992367.08</v>
      </c>
      <c r="BO56" s="6">
        <f t="shared" si="13"/>
        <v>409562.15</v>
      </c>
      <c r="BP56" s="6">
        <f t="shared" ref="BP56:EA56" si="14">ROUND(SUM(BP49:BP55),2)</f>
        <v>74510.8</v>
      </c>
      <c r="BQ56" s="6">
        <f t="shared" si="14"/>
        <v>759446.87</v>
      </c>
      <c r="BR56" s="6">
        <f t="shared" si="14"/>
        <v>688201.11</v>
      </c>
      <c r="BS56" s="6">
        <f t="shared" si="14"/>
        <v>164365.28</v>
      </c>
      <c r="BT56" s="6">
        <f t="shared" si="14"/>
        <v>82360.34</v>
      </c>
      <c r="BU56" s="6">
        <f t="shared" si="14"/>
        <v>147789.01999999999</v>
      </c>
      <c r="BV56" s="6">
        <f t="shared" si="14"/>
        <v>214437.67</v>
      </c>
      <c r="BW56" s="6">
        <f t="shared" si="14"/>
        <v>453885</v>
      </c>
      <c r="BX56" s="6">
        <f t="shared" si="14"/>
        <v>13042.32</v>
      </c>
      <c r="BY56" s="6">
        <f t="shared" si="14"/>
        <v>211595.38</v>
      </c>
      <c r="BZ56" s="6">
        <f t="shared" si="14"/>
        <v>46317.06</v>
      </c>
      <c r="CA56" s="6">
        <f t="shared" si="14"/>
        <v>91130.02</v>
      </c>
      <c r="CB56" s="6">
        <f t="shared" si="14"/>
        <v>23165003.48</v>
      </c>
      <c r="CC56" s="6">
        <f t="shared" si="14"/>
        <v>72207.39</v>
      </c>
      <c r="CD56" s="6">
        <f t="shared" si="14"/>
        <v>23092.639999999999</v>
      </c>
      <c r="CE56" s="6">
        <f t="shared" si="14"/>
        <v>83270.460000000006</v>
      </c>
      <c r="CF56" s="6">
        <f t="shared" si="14"/>
        <v>37191.85</v>
      </c>
      <c r="CG56" s="6">
        <f t="shared" si="14"/>
        <v>74761.89</v>
      </c>
      <c r="CH56" s="6">
        <f t="shared" si="14"/>
        <v>27051.57</v>
      </c>
      <c r="CI56" s="6">
        <f t="shared" si="14"/>
        <v>132145.9</v>
      </c>
      <c r="CJ56" s="6">
        <f t="shared" si="14"/>
        <v>219985.18</v>
      </c>
      <c r="CK56" s="6">
        <f t="shared" si="14"/>
        <v>750924.14</v>
      </c>
      <c r="CL56" s="6">
        <f t="shared" si="14"/>
        <v>269446.76</v>
      </c>
      <c r="CM56" s="6">
        <f t="shared" si="14"/>
        <v>237810.01</v>
      </c>
      <c r="CN56" s="6">
        <f t="shared" si="14"/>
        <v>6349799.5300000003</v>
      </c>
      <c r="CO56" s="6">
        <f t="shared" si="14"/>
        <v>3844459.01</v>
      </c>
      <c r="CP56" s="6">
        <f t="shared" si="14"/>
        <v>289924.65000000002</v>
      </c>
      <c r="CQ56" s="6">
        <f t="shared" si="14"/>
        <v>269891.71999999997</v>
      </c>
      <c r="CR56" s="6">
        <f t="shared" si="14"/>
        <v>83647.509999999995</v>
      </c>
      <c r="CS56" s="6">
        <f t="shared" si="14"/>
        <v>85714.59</v>
      </c>
      <c r="CT56" s="6">
        <f t="shared" si="14"/>
        <v>45021.74</v>
      </c>
      <c r="CU56" s="6">
        <f t="shared" si="14"/>
        <v>69868.490000000005</v>
      </c>
      <c r="CV56" s="6">
        <f t="shared" si="14"/>
        <v>50400.639999999999</v>
      </c>
      <c r="CW56" s="6">
        <f t="shared" si="14"/>
        <v>80846.2</v>
      </c>
      <c r="CX56" s="6">
        <f t="shared" si="14"/>
        <v>118303.31</v>
      </c>
      <c r="CY56" s="6">
        <f t="shared" si="14"/>
        <v>65422.78</v>
      </c>
      <c r="CZ56" s="6">
        <f t="shared" si="14"/>
        <v>1017291.48</v>
      </c>
      <c r="DA56" s="6">
        <f t="shared" si="14"/>
        <v>72328.72</v>
      </c>
      <c r="DB56" s="6">
        <f t="shared" si="14"/>
        <v>94945.99</v>
      </c>
      <c r="DC56" s="6">
        <f t="shared" si="14"/>
        <v>102582.01</v>
      </c>
      <c r="DD56" s="6">
        <f t="shared" si="14"/>
        <v>38854.269999999997</v>
      </c>
      <c r="DE56" s="6">
        <f t="shared" si="14"/>
        <v>42575.39</v>
      </c>
      <c r="DF56" s="6">
        <f t="shared" si="14"/>
        <v>7068388.0300000003</v>
      </c>
      <c r="DG56" s="6">
        <f t="shared" si="14"/>
        <v>44065.11</v>
      </c>
      <c r="DH56" s="6">
        <f t="shared" si="14"/>
        <v>664956.68000000005</v>
      </c>
      <c r="DI56" s="6">
        <f t="shared" si="14"/>
        <v>727754.78</v>
      </c>
      <c r="DJ56" s="6">
        <f t="shared" si="14"/>
        <v>152764.39000000001</v>
      </c>
      <c r="DK56" s="6">
        <f t="shared" si="14"/>
        <v>54001.59</v>
      </c>
      <c r="DL56" s="6">
        <f t="shared" si="14"/>
        <v>1563303.4</v>
      </c>
      <c r="DM56" s="6">
        <f t="shared" si="14"/>
        <v>141132.84</v>
      </c>
      <c r="DN56" s="6">
        <f t="shared" si="14"/>
        <v>267942.98</v>
      </c>
      <c r="DO56" s="6">
        <f t="shared" si="14"/>
        <v>799451.85</v>
      </c>
      <c r="DP56" s="6">
        <f t="shared" si="14"/>
        <v>67920.009999999995</v>
      </c>
      <c r="DQ56" s="6">
        <f t="shared" si="14"/>
        <v>135410.54999999999</v>
      </c>
      <c r="DR56" s="6">
        <f t="shared" si="14"/>
        <v>234677.36</v>
      </c>
      <c r="DS56" s="6">
        <f t="shared" si="14"/>
        <v>150775.5</v>
      </c>
      <c r="DT56" s="6">
        <f t="shared" si="14"/>
        <v>20842.099999999999</v>
      </c>
      <c r="DU56" s="6">
        <f t="shared" si="14"/>
        <v>93764.06</v>
      </c>
      <c r="DV56" s="6">
        <f t="shared" si="14"/>
        <v>45188.57</v>
      </c>
      <c r="DW56" s="6">
        <f t="shared" si="14"/>
        <v>55818.43</v>
      </c>
      <c r="DX56" s="6">
        <f t="shared" si="14"/>
        <v>45828.84</v>
      </c>
      <c r="DY56" s="6">
        <f t="shared" si="14"/>
        <v>48062.42</v>
      </c>
      <c r="DZ56" s="6">
        <f t="shared" si="14"/>
        <v>304756.40000000002</v>
      </c>
      <c r="EA56" s="6">
        <f t="shared" si="14"/>
        <v>328756.98</v>
      </c>
      <c r="EB56" s="6">
        <f t="shared" ref="EB56:FY56" si="15">ROUND(SUM(EB49:EB55),2)</f>
        <v>174093.42</v>
      </c>
      <c r="EC56" s="6">
        <f t="shared" si="15"/>
        <v>113155.52</v>
      </c>
      <c r="ED56" s="6">
        <f t="shared" si="15"/>
        <v>331354.59999999998</v>
      </c>
      <c r="EE56" s="6">
        <f t="shared" si="15"/>
        <v>48129.94</v>
      </c>
      <c r="EF56" s="6">
        <f t="shared" si="15"/>
        <v>243114.43</v>
      </c>
      <c r="EG56" s="6">
        <f t="shared" si="15"/>
        <v>67926.58</v>
      </c>
      <c r="EH56" s="6">
        <f t="shared" si="15"/>
        <v>36717.21</v>
      </c>
      <c r="EI56" s="6">
        <f t="shared" si="15"/>
        <v>3702414.39</v>
      </c>
      <c r="EJ56" s="6">
        <f t="shared" si="15"/>
        <v>2216601.1</v>
      </c>
      <c r="EK56" s="6">
        <f t="shared" si="15"/>
        <v>220723.72</v>
      </c>
      <c r="EL56" s="6">
        <f t="shared" si="15"/>
        <v>142450.67000000001</v>
      </c>
      <c r="EM56" s="6">
        <f t="shared" si="15"/>
        <v>101396.34</v>
      </c>
      <c r="EN56" s="6">
        <f t="shared" si="15"/>
        <v>166099.01</v>
      </c>
      <c r="EO56" s="6">
        <f t="shared" si="15"/>
        <v>102403.48</v>
      </c>
      <c r="EP56" s="6">
        <f t="shared" si="15"/>
        <v>122397.46</v>
      </c>
      <c r="EQ56" s="6">
        <f t="shared" si="15"/>
        <v>696968.66</v>
      </c>
      <c r="ER56" s="6">
        <f t="shared" si="15"/>
        <v>158271.01999999999</v>
      </c>
      <c r="ES56" s="6">
        <f t="shared" si="15"/>
        <v>49309.77</v>
      </c>
      <c r="ET56" s="6">
        <f t="shared" si="15"/>
        <v>34753.089999999997</v>
      </c>
      <c r="EU56" s="6">
        <f t="shared" si="15"/>
        <v>143252.72</v>
      </c>
      <c r="EV56" s="6">
        <f t="shared" si="15"/>
        <v>5668.52</v>
      </c>
      <c r="EW56" s="6">
        <f t="shared" si="15"/>
        <v>126835.21</v>
      </c>
      <c r="EX56" s="6">
        <f t="shared" si="15"/>
        <v>47543.39</v>
      </c>
      <c r="EY56" s="6">
        <f t="shared" si="15"/>
        <v>45849.57</v>
      </c>
      <c r="EZ56" s="6">
        <f t="shared" si="15"/>
        <v>33628.379999999997</v>
      </c>
      <c r="FA56" s="6">
        <f t="shared" si="15"/>
        <v>883101.29</v>
      </c>
      <c r="FB56" s="6">
        <f t="shared" si="15"/>
        <v>132778.42000000001</v>
      </c>
      <c r="FC56" s="6">
        <f t="shared" si="15"/>
        <v>522609.88</v>
      </c>
      <c r="FD56" s="6">
        <f t="shared" si="15"/>
        <v>121089.33</v>
      </c>
      <c r="FE56" s="6">
        <f t="shared" si="15"/>
        <v>82804.38</v>
      </c>
      <c r="FF56" s="6">
        <f t="shared" si="15"/>
        <v>63926.04</v>
      </c>
      <c r="FG56" s="6">
        <f t="shared" si="15"/>
        <v>36969.33</v>
      </c>
      <c r="FH56" s="6">
        <f t="shared" si="15"/>
        <v>43478.31</v>
      </c>
      <c r="FI56" s="6">
        <f t="shared" si="15"/>
        <v>392690.35</v>
      </c>
      <c r="FJ56" s="6">
        <f t="shared" si="15"/>
        <v>257881.42</v>
      </c>
      <c r="FK56" s="6">
        <f t="shared" si="15"/>
        <v>555056.31000000006</v>
      </c>
      <c r="FL56" s="6">
        <f t="shared" si="15"/>
        <v>750470.59</v>
      </c>
      <c r="FM56" s="6">
        <f t="shared" si="15"/>
        <v>430651.68</v>
      </c>
      <c r="FN56" s="6">
        <f t="shared" si="15"/>
        <v>4853081.33</v>
      </c>
      <c r="FO56" s="6">
        <f t="shared" si="15"/>
        <v>411673.3</v>
      </c>
      <c r="FP56" s="6">
        <f t="shared" si="15"/>
        <v>877950.04</v>
      </c>
      <c r="FQ56" s="6">
        <f t="shared" si="15"/>
        <v>228920.25</v>
      </c>
      <c r="FR56" s="6">
        <f t="shared" si="15"/>
        <v>90960.85</v>
      </c>
      <c r="FS56" s="6">
        <f t="shared" si="15"/>
        <v>75613.649999999994</v>
      </c>
      <c r="FT56" s="20">
        <f t="shared" si="15"/>
        <v>68316.960000000006</v>
      </c>
      <c r="FU56" s="6">
        <f t="shared" si="15"/>
        <v>232527.75</v>
      </c>
      <c r="FV56" s="6">
        <f t="shared" si="15"/>
        <v>179514.23999999999</v>
      </c>
      <c r="FW56" s="6">
        <f t="shared" si="15"/>
        <v>96897.13</v>
      </c>
      <c r="FX56" s="6">
        <f t="shared" si="15"/>
        <v>42292.25</v>
      </c>
      <c r="FY56" s="6">
        <f t="shared" si="15"/>
        <v>588174.76</v>
      </c>
      <c r="FZ56" s="46">
        <f>SUM(C56:FY56)</f>
        <v>203813667.26999983</v>
      </c>
      <c r="GA56" s="46"/>
      <c r="GB56" s="9"/>
      <c r="GC56" s="9"/>
      <c r="GD56" s="9"/>
      <c r="GE56" s="9"/>
      <c r="GF56" s="9"/>
      <c r="GG56" s="6"/>
      <c r="GH56" s="9"/>
      <c r="GI56" s="9"/>
      <c r="GJ56" s="9"/>
      <c r="GK56" s="9"/>
      <c r="GL56" s="9"/>
      <c r="GM56" s="9"/>
    </row>
    <row r="57" spans="1:256" x14ac:dyDescent="0.2">
      <c r="A57" s="9"/>
      <c r="B57" s="2" t="s">
        <v>310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7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6"/>
      <c r="GF57" s="6"/>
      <c r="GG57" s="6"/>
      <c r="GH57" s="6"/>
      <c r="GI57" s="6"/>
      <c r="GJ57" s="6"/>
      <c r="GK57" s="6"/>
      <c r="GL57" s="6"/>
      <c r="GM57" s="6"/>
    </row>
    <row r="58" spans="1:256" x14ac:dyDescent="0.2">
      <c r="A58" s="9"/>
      <c r="B58" s="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1"/>
      <c r="FU58" s="30"/>
      <c r="FV58" s="30"/>
      <c r="FW58" s="30"/>
      <c r="FX58" s="30"/>
      <c r="FY58" s="30"/>
      <c r="FZ58" s="46"/>
      <c r="GA58" s="46"/>
      <c r="GB58" s="46"/>
      <c r="GC58" s="46"/>
      <c r="GD58" s="46"/>
      <c r="GE58" s="6"/>
      <c r="GF58" s="6"/>
      <c r="GG58" s="6"/>
      <c r="GH58" s="6"/>
      <c r="GI58" s="6"/>
      <c r="GJ58" s="6"/>
      <c r="GK58" s="6"/>
      <c r="GL58" s="6"/>
      <c r="GM58" s="6"/>
    </row>
    <row r="59" spans="1:256" ht="15.75" x14ac:dyDescent="0.25">
      <c r="A59" s="9"/>
      <c r="B59" s="44" t="s">
        <v>311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7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6"/>
      <c r="GF59" s="6"/>
      <c r="GG59" s="6"/>
      <c r="GH59" s="6"/>
      <c r="GI59" s="6"/>
      <c r="GJ59" s="6"/>
      <c r="GK59" s="6"/>
      <c r="GL59" s="6"/>
      <c r="GM59" s="6"/>
    </row>
    <row r="60" spans="1:256" x14ac:dyDescent="0.2">
      <c r="A60" s="4" t="s">
        <v>312</v>
      </c>
      <c r="B60" s="2" t="s">
        <v>313</v>
      </c>
      <c r="C60" s="51">
        <v>2.8000000000000001E-2</v>
      </c>
      <c r="D60" s="51">
        <v>2.8000000000000001E-2</v>
      </c>
      <c r="E60" s="51">
        <v>2.8000000000000001E-2</v>
      </c>
      <c r="F60" s="51">
        <v>2.8000000000000001E-2</v>
      </c>
      <c r="G60" s="51">
        <v>2.8000000000000001E-2</v>
      </c>
      <c r="H60" s="51">
        <v>2.8000000000000001E-2</v>
      </c>
      <c r="I60" s="51">
        <v>2.8000000000000001E-2</v>
      </c>
      <c r="J60" s="51">
        <v>2.8000000000000001E-2</v>
      </c>
      <c r="K60" s="51">
        <v>2.8000000000000001E-2</v>
      </c>
      <c r="L60" s="51">
        <v>2.8000000000000001E-2</v>
      </c>
      <c r="M60" s="51">
        <v>2.8000000000000001E-2</v>
      </c>
      <c r="N60" s="51">
        <v>2.8000000000000001E-2</v>
      </c>
      <c r="O60" s="51">
        <v>2.8000000000000001E-2</v>
      </c>
      <c r="P60" s="51">
        <v>2.8000000000000001E-2</v>
      </c>
      <c r="Q60" s="51">
        <v>2.8000000000000001E-2</v>
      </c>
      <c r="R60" s="51">
        <v>2.8000000000000001E-2</v>
      </c>
      <c r="S60" s="51">
        <v>2.8000000000000001E-2</v>
      </c>
      <c r="T60" s="51">
        <v>2.8000000000000001E-2</v>
      </c>
      <c r="U60" s="51">
        <v>2.8000000000000001E-2</v>
      </c>
      <c r="V60" s="51">
        <v>2.8000000000000001E-2</v>
      </c>
      <c r="W60" s="51">
        <v>2.8000000000000001E-2</v>
      </c>
      <c r="X60" s="51">
        <v>2.8000000000000001E-2</v>
      </c>
      <c r="Y60" s="51">
        <v>2.8000000000000001E-2</v>
      </c>
      <c r="Z60" s="51">
        <v>2.8000000000000001E-2</v>
      </c>
      <c r="AA60" s="51">
        <v>2.8000000000000001E-2</v>
      </c>
      <c r="AB60" s="51">
        <v>2.8000000000000001E-2</v>
      </c>
      <c r="AC60" s="51">
        <v>2.8000000000000001E-2</v>
      </c>
      <c r="AD60" s="51">
        <v>2.8000000000000001E-2</v>
      </c>
      <c r="AE60" s="51">
        <v>2.8000000000000001E-2</v>
      </c>
      <c r="AF60" s="51">
        <v>2.8000000000000001E-2</v>
      </c>
      <c r="AG60" s="51">
        <v>2.8000000000000001E-2</v>
      </c>
      <c r="AH60" s="51">
        <v>2.8000000000000001E-2</v>
      </c>
      <c r="AI60" s="51">
        <v>2.8000000000000001E-2</v>
      </c>
      <c r="AJ60" s="51">
        <v>2.8000000000000001E-2</v>
      </c>
      <c r="AK60" s="51">
        <v>2.8000000000000001E-2</v>
      </c>
      <c r="AL60" s="51">
        <v>2.8000000000000001E-2</v>
      </c>
      <c r="AM60" s="51">
        <v>2.8000000000000001E-2</v>
      </c>
      <c r="AN60" s="51">
        <v>2.8000000000000001E-2</v>
      </c>
      <c r="AO60" s="51">
        <v>2.8000000000000001E-2</v>
      </c>
      <c r="AP60" s="51">
        <v>2.8000000000000001E-2</v>
      </c>
      <c r="AQ60" s="51">
        <v>2.8000000000000001E-2</v>
      </c>
      <c r="AR60" s="51">
        <v>2.8000000000000001E-2</v>
      </c>
      <c r="AS60" s="51">
        <v>2.8000000000000001E-2</v>
      </c>
      <c r="AT60" s="51">
        <v>2.8000000000000001E-2</v>
      </c>
      <c r="AU60" s="51">
        <v>2.8000000000000001E-2</v>
      </c>
      <c r="AV60" s="51">
        <v>2.8000000000000001E-2</v>
      </c>
      <c r="AW60" s="51">
        <v>2.8000000000000001E-2</v>
      </c>
      <c r="AX60" s="51">
        <v>2.8000000000000001E-2</v>
      </c>
      <c r="AY60" s="51">
        <v>2.8000000000000001E-2</v>
      </c>
      <c r="AZ60" s="51">
        <v>2.8000000000000001E-2</v>
      </c>
      <c r="BA60" s="51">
        <v>2.8000000000000001E-2</v>
      </c>
      <c r="BB60" s="51">
        <v>2.8000000000000001E-2</v>
      </c>
      <c r="BC60" s="51">
        <v>2.8000000000000001E-2</v>
      </c>
      <c r="BD60" s="51">
        <v>2.8000000000000001E-2</v>
      </c>
      <c r="BE60" s="51">
        <v>2.8000000000000001E-2</v>
      </c>
      <c r="BF60" s="51">
        <v>2.8000000000000001E-2</v>
      </c>
      <c r="BG60" s="51">
        <v>2.8000000000000001E-2</v>
      </c>
      <c r="BH60" s="51">
        <v>2.8000000000000001E-2</v>
      </c>
      <c r="BI60" s="51">
        <v>2.8000000000000001E-2</v>
      </c>
      <c r="BJ60" s="51">
        <v>2.8000000000000001E-2</v>
      </c>
      <c r="BK60" s="51">
        <v>2.8000000000000001E-2</v>
      </c>
      <c r="BL60" s="51">
        <v>2.8000000000000001E-2</v>
      </c>
      <c r="BM60" s="51">
        <v>2.8000000000000001E-2</v>
      </c>
      <c r="BN60" s="51">
        <v>2.8000000000000001E-2</v>
      </c>
      <c r="BO60" s="51">
        <v>2.8000000000000001E-2</v>
      </c>
      <c r="BP60" s="51">
        <v>2.8000000000000001E-2</v>
      </c>
      <c r="BQ60" s="51">
        <v>2.8000000000000001E-2</v>
      </c>
      <c r="BR60" s="51">
        <v>2.8000000000000001E-2</v>
      </c>
      <c r="BS60" s="51">
        <v>2.8000000000000001E-2</v>
      </c>
      <c r="BT60" s="51">
        <v>2.8000000000000001E-2</v>
      </c>
      <c r="BU60" s="51">
        <v>2.8000000000000001E-2</v>
      </c>
      <c r="BV60" s="51">
        <v>2.8000000000000001E-2</v>
      </c>
      <c r="BW60" s="51">
        <v>2.8000000000000001E-2</v>
      </c>
      <c r="BX60" s="51">
        <v>2.8000000000000001E-2</v>
      </c>
      <c r="BY60" s="51">
        <v>2.8000000000000001E-2</v>
      </c>
      <c r="BZ60" s="51">
        <v>2.8000000000000001E-2</v>
      </c>
      <c r="CA60" s="51">
        <v>2.8000000000000001E-2</v>
      </c>
      <c r="CB60" s="51">
        <v>2.8000000000000001E-2</v>
      </c>
      <c r="CC60" s="51">
        <v>2.8000000000000001E-2</v>
      </c>
      <c r="CD60" s="51">
        <v>2.8000000000000001E-2</v>
      </c>
      <c r="CE60" s="51">
        <v>2.8000000000000001E-2</v>
      </c>
      <c r="CF60" s="51">
        <v>2.8000000000000001E-2</v>
      </c>
      <c r="CG60" s="51">
        <v>2.8000000000000001E-2</v>
      </c>
      <c r="CH60" s="51">
        <v>2.8000000000000001E-2</v>
      </c>
      <c r="CI60" s="51">
        <v>2.8000000000000001E-2</v>
      </c>
      <c r="CJ60" s="51">
        <v>2.8000000000000001E-2</v>
      </c>
      <c r="CK60" s="51">
        <v>2.8000000000000001E-2</v>
      </c>
      <c r="CL60" s="51">
        <v>2.8000000000000001E-2</v>
      </c>
      <c r="CM60" s="51">
        <v>2.8000000000000001E-2</v>
      </c>
      <c r="CN60" s="51">
        <v>2.8000000000000001E-2</v>
      </c>
      <c r="CO60" s="51">
        <v>2.8000000000000001E-2</v>
      </c>
      <c r="CP60" s="51">
        <v>2.8000000000000001E-2</v>
      </c>
      <c r="CQ60" s="51">
        <v>2.8000000000000001E-2</v>
      </c>
      <c r="CR60" s="51">
        <v>2.8000000000000001E-2</v>
      </c>
      <c r="CS60" s="51">
        <v>2.8000000000000001E-2</v>
      </c>
      <c r="CT60" s="51">
        <v>2.8000000000000001E-2</v>
      </c>
      <c r="CU60" s="51">
        <v>2.8000000000000001E-2</v>
      </c>
      <c r="CV60" s="51">
        <v>2.8000000000000001E-2</v>
      </c>
      <c r="CW60" s="51">
        <v>2.8000000000000001E-2</v>
      </c>
      <c r="CX60" s="51">
        <v>2.8000000000000001E-2</v>
      </c>
      <c r="CY60" s="51">
        <v>2.8000000000000001E-2</v>
      </c>
      <c r="CZ60" s="51">
        <v>2.8000000000000001E-2</v>
      </c>
      <c r="DA60" s="51">
        <v>2.8000000000000001E-2</v>
      </c>
      <c r="DB60" s="51">
        <v>2.8000000000000001E-2</v>
      </c>
      <c r="DC60" s="51">
        <v>2.8000000000000001E-2</v>
      </c>
      <c r="DD60" s="51">
        <v>2.8000000000000001E-2</v>
      </c>
      <c r="DE60" s="51">
        <v>2.8000000000000001E-2</v>
      </c>
      <c r="DF60" s="51">
        <v>2.8000000000000001E-2</v>
      </c>
      <c r="DG60" s="51">
        <v>2.8000000000000001E-2</v>
      </c>
      <c r="DH60" s="51">
        <v>2.8000000000000001E-2</v>
      </c>
      <c r="DI60" s="51">
        <v>2.8000000000000001E-2</v>
      </c>
      <c r="DJ60" s="51">
        <v>2.8000000000000001E-2</v>
      </c>
      <c r="DK60" s="51">
        <v>2.8000000000000001E-2</v>
      </c>
      <c r="DL60" s="51">
        <v>2.8000000000000001E-2</v>
      </c>
      <c r="DM60" s="51">
        <v>2.8000000000000001E-2</v>
      </c>
      <c r="DN60" s="51">
        <v>2.8000000000000001E-2</v>
      </c>
      <c r="DO60" s="51">
        <v>2.8000000000000001E-2</v>
      </c>
      <c r="DP60" s="51">
        <v>2.8000000000000001E-2</v>
      </c>
      <c r="DQ60" s="51">
        <v>2.8000000000000001E-2</v>
      </c>
      <c r="DR60" s="51">
        <v>2.8000000000000001E-2</v>
      </c>
      <c r="DS60" s="51">
        <v>2.8000000000000001E-2</v>
      </c>
      <c r="DT60" s="51">
        <v>2.8000000000000001E-2</v>
      </c>
      <c r="DU60" s="51">
        <v>2.8000000000000001E-2</v>
      </c>
      <c r="DV60" s="51">
        <v>2.8000000000000001E-2</v>
      </c>
      <c r="DW60" s="51">
        <v>2.8000000000000001E-2</v>
      </c>
      <c r="DX60" s="51">
        <v>2.8000000000000001E-2</v>
      </c>
      <c r="DY60" s="51">
        <v>2.8000000000000001E-2</v>
      </c>
      <c r="DZ60" s="51">
        <v>2.8000000000000001E-2</v>
      </c>
      <c r="EA60" s="51">
        <v>2.8000000000000001E-2</v>
      </c>
      <c r="EB60" s="51">
        <v>2.8000000000000001E-2</v>
      </c>
      <c r="EC60" s="51">
        <v>2.8000000000000001E-2</v>
      </c>
      <c r="ED60" s="51">
        <v>2.8000000000000001E-2</v>
      </c>
      <c r="EE60" s="51">
        <v>2.8000000000000001E-2</v>
      </c>
      <c r="EF60" s="51">
        <v>2.8000000000000001E-2</v>
      </c>
      <c r="EG60" s="51">
        <v>2.8000000000000001E-2</v>
      </c>
      <c r="EH60" s="51">
        <v>2.8000000000000001E-2</v>
      </c>
      <c r="EI60" s="51">
        <v>2.8000000000000001E-2</v>
      </c>
      <c r="EJ60" s="51">
        <v>2.8000000000000001E-2</v>
      </c>
      <c r="EK60" s="51">
        <v>2.8000000000000001E-2</v>
      </c>
      <c r="EL60" s="51">
        <v>2.8000000000000001E-2</v>
      </c>
      <c r="EM60" s="51">
        <v>2.8000000000000001E-2</v>
      </c>
      <c r="EN60" s="51">
        <v>2.8000000000000001E-2</v>
      </c>
      <c r="EO60" s="51">
        <v>2.8000000000000001E-2</v>
      </c>
      <c r="EP60" s="51">
        <v>2.8000000000000001E-2</v>
      </c>
      <c r="EQ60" s="51">
        <v>2.8000000000000001E-2</v>
      </c>
      <c r="ER60" s="51">
        <v>2.8000000000000001E-2</v>
      </c>
      <c r="ES60" s="51">
        <v>2.8000000000000001E-2</v>
      </c>
      <c r="ET60" s="51">
        <v>2.8000000000000001E-2</v>
      </c>
      <c r="EU60" s="51">
        <v>2.8000000000000001E-2</v>
      </c>
      <c r="EV60" s="51">
        <v>2.8000000000000001E-2</v>
      </c>
      <c r="EW60" s="51">
        <v>2.8000000000000001E-2</v>
      </c>
      <c r="EX60" s="51">
        <v>2.8000000000000001E-2</v>
      </c>
      <c r="EY60" s="51">
        <v>2.8000000000000001E-2</v>
      </c>
      <c r="EZ60" s="51">
        <v>2.8000000000000001E-2</v>
      </c>
      <c r="FA60" s="51">
        <v>2.8000000000000001E-2</v>
      </c>
      <c r="FB60" s="51">
        <v>2.8000000000000001E-2</v>
      </c>
      <c r="FC60" s="51">
        <v>2.8000000000000001E-2</v>
      </c>
      <c r="FD60" s="51">
        <v>2.8000000000000001E-2</v>
      </c>
      <c r="FE60" s="51">
        <v>2.8000000000000001E-2</v>
      </c>
      <c r="FF60" s="51">
        <v>2.8000000000000001E-2</v>
      </c>
      <c r="FG60" s="51">
        <v>2.8000000000000001E-2</v>
      </c>
      <c r="FH60" s="51">
        <v>2.8000000000000001E-2</v>
      </c>
      <c r="FI60" s="51">
        <v>2.8000000000000001E-2</v>
      </c>
      <c r="FJ60" s="51">
        <v>2.8000000000000001E-2</v>
      </c>
      <c r="FK60" s="51">
        <v>2.8000000000000001E-2</v>
      </c>
      <c r="FL60" s="51">
        <v>2.8000000000000001E-2</v>
      </c>
      <c r="FM60" s="51">
        <v>2.8000000000000001E-2</v>
      </c>
      <c r="FN60" s="51">
        <v>2.8000000000000001E-2</v>
      </c>
      <c r="FO60" s="51">
        <v>2.8000000000000001E-2</v>
      </c>
      <c r="FP60" s="51">
        <v>2.8000000000000001E-2</v>
      </c>
      <c r="FQ60" s="51">
        <v>2.8000000000000001E-2</v>
      </c>
      <c r="FR60" s="51">
        <v>2.8000000000000001E-2</v>
      </c>
      <c r="FS60" s="51">
        <v>2.8000000000000001E-2</v>
      </c>
      <c r="FT60" s="51">
        <v>2.8000000000000001E-2</v>
      </c>
      <c r="FU60" s="51">
        <v>2.8000000000000001E-2</v>
      </c>
      <c r="FV60" s="51">
        <v>2.8000000000000001E-2</v>
      </c>
      <c r="FW60" s="51">
        <v>2.8000000000000001E-2</v>
      </c>
      <c r="FX60" s="51">
        <v>2.8000000000000001E-2</v>
      </c>
      <c r="FY60" s="51"/>
      <c r="FZ60" s="51"/>
      <c r="GA60" s="51"/>
      <c r="GB60" s="46"/>
      <c r="GC60" s="46"/>
      <c r="GD60" s="46"/>
      <c r="GE60" s="6"/>
      <c r="GF60" s="6"/>
      <c r="GG60" s="6"/>
      <c r="GH60" s="6"/>
      <c r="GI60" s="6"/>
      <c r="GJ60" s="6"/>
      <c r="GK60" s="6"/>
      <c r="GL60" s="6"/>
      <c r="GM60" s="6"/>
    </row>
    <row r="61" spans="1:256" x14ac:dyDescent="0.2">
      <c r="A61" s="73" t="s">
        <v>314</v>
      </c>
      <c r="B61" s="2" t="s">
        <v>315</v>
      </c>
      <c r="C61" s="74">
        <v>999999999</v>
      </c>
      <c r="D61" s="74">
        <v>999999999</v>
      </c>
      <c r="E61" s="74">
        <v>999999999</v>
      </c>
      <c r="F61" s="74">
        <v>999999999</v>
      </c>
      <c r="G61" s="74">
        <v>999999999</v>
      </c>
      <c r="H61" s="74">
        <v>999999999</v>
      </c>
      <c r="I61" s="74">
        <v>999999999</v>
      </c>
      <c r="J61" s="74">
        <v>999999999</v>
      </c>
      <c r="K61" s="74">
        <v>999999999</v>
      </c>
      <c r="L61" s="74">
        <v>999999999</v>
      </c>
      <c r="M61" s="74">
        <v>999999999</v>
      </c>
      <c r="N61" s="74">
        <v>999999999</v>
      </c>
      <c r="O61" s="74">
        <v>999999999</v>
      </c>
      <c r="P61" s="74">
        <v>999999999</v>
      </c>
      <c r="Q61" s="74">
        <v>999999999</v>
      </c>
      <c r="R61" s="74">
        <v>999999999</v>
      </c>
      <c r="S61" s="74">
        <v>999999999</v>
      </c>
      <c r="T61" s="74">
        <v>999999999</v>
      </c>
      <c r="U61" s="74">
        <v>999999999</v>
      </c>
      <c r="V61" s="74">
        <v>999999999</v>
      </c>
      <c r="W61" s="75">
        <v>999999999</v>
      </c>
      <c r="X61" s="74">
        <v>999999999</v>
      </c>
      <c r="Y61" s="74">
        <v>999999999</v>
      </c>
      <c r="Z61" s="74">
        <v>999999999</v>
      </c>
      <c r="AA61" s="74">
        <v>999999999</v>
      </c>
      <c r="AB61" s="74">
        <v>999999999</v>
      </c>
      <c r="AC61" s="74">
        <v>999999999</v>
      </c>
      <c r="AD61" s="74">
        <v>999999999</v>
      </c>
      <c r="AE61" s="74">
        <v>999999999</v>
      </c>
      <c r="AF61" s="74">
        <v>999999999</v>
      </c>
      <c r="AG61" s="74">
        <v>999999999</v>
      </c>
      <c r="AH61" s="74">
        <v>999999999</v>
      </c>
      <c r="AI61" s="74">
        <v>999999999</v>
      </c>
      <c r="AJ61" s="74">
        <v>999999999</v>
      </c>
      <c r="AK61" s="74">
        <v>999999999</v>
      </c>
      <c r="AL61" s="74">
        <v>999999999</v>
      </c>
      <c r="AM61" s="74">
        <v>999999999</v>
      </c>
      <c r="AN61" s="74">
        <v>999999999</v>
      </c>
      <c r="AO61" s="74">
        <v>999999999</v>
      </c>
      <c r="AP61" s="74">
        <v>999999999</v>
      </c>
      <c r="AQ61" s="74">
        <v>999999999</v>
      </c>
      <c r="AR61" s="74">
        <v>999999999</v>
      </c>
      <c r="AS61" s="74">
        <v>999999999</v>
      </c>
      <c r="AT61" s="74">
        <v>999999999</v>
      </c>
      <c r="AU61" s="74">
        <v>999999999</v>
      </c>
      <c r="AV61" s="74">
        <v>999999999</v>
      </c>
      <c r="AW61" s="74">
        <v>999999999</v>
      </c>
      <c r="AX61" s="74">
        <v>999999999</v>
      </c>
      <c r="AY61" s="74">
        <v>999999999</v>
      </c>
      <c r="AZ61" s="74">
        <v>999999999</v>
      </c>
      <c r="BA61" s="74">
        <v>999999999</v>
      </c>
      <c r="BB61" s="74">
        <v>999999999</v>
      </c>
      <c r="BC61" s="74">
        <v>999999999</v>
      </c>
      <c r="BD61" s="74">
        <v>999999999</v>
      </c>
      <c r="BE61" s="74">
        <v>999999999</v>
      </c>
      <c r="BF61" s="74">
        <v>999999999</v>
      </c>
      <c r="BG61" s="74">
        <v>999999999</v>
      </c>
      <c r="BH61" s="74">
        <v>999999999</v>
      </c>
      <c r="BI61" s="74">
        <v>999999999</v>
      </c>
      <c r="BJ61" s="74">
        <v>999999999</v>
      </c>
      <c r="BK61" s="74">
        <v>999999999</v>
      </c>
      <c r="BL61" s="74">
        <v>999999999</v>
      </c>
      <c r="BM61" s="74">
        <v>999999999</v>
      </c>
      <c r="BN61" s="74">
        <v>999999999</v>
      </c>
      <c r="BO61" s="74">
        <v>999999999</v>
      </c>
      <c r="BP61" s="74">
        <v>999999999</v>
      </c>
      <c r="BQ61" s="74">
        <v>999999999</v>
      </c>
      <c r="BR61" s="74">
        <v>999999999</v>
      </c>
      <c r="BS61" s="74">
        <v>999999999</v>
      </c>
      <c r="BT61" s="74">
        <v>999999999</v>
      </c>
      <c r="BU61" s="74">
        <v>999999999</v>
      </c>
      <c r="BV61" s="74">
        <v>999999999</v>
      </c>
      <c r="BW61" s="74">
        <v>999999999</v>
      </c>
      <c r="BX61" s="74">
        <v>999999999</v>
      </c>
      <c r="BY61" s="74">
        <v>999999999</v>
      </c>
      <c r="BZ61" s="74">
        <v>999999999</v>
      </c>
      <c r="CA61" s="74">
        <v>999999999</v>
      </c>
      <c r="CB61" s="74">
        <v>999999999</v>
      </c>
      <c r="CC61" s="74">
        <v>999999999</v>
      </c>
      <c r="CD61" s="74">
        <v>999999999</v>
      </c>
      <c r="CE61" s="74">
        <v>999999999</v>
      </c>
      <c r="CF61" s="74">
        <v>999999999</v>
      </c>
      <c r="CG61" s="74">
        <v>999999999</v>
      </c>
      <c r="CH61" s="74">
        <v>999999999</v>
      </c>
      <c r="CI61" s="74">
        <v>999999999</v>
      </c>
      <c r="CJ61" s="74">
        <v>999999999</v>
      </c>
      <c r="CK61" s="74">
        <v>999999999</v>
      </c>
      <c r="CL61" s="74">
        <v>999999999</v>
      </c>
      <c r="CM61" s="74">
        <v>999999999</v>
      </c>
      <c r="CN61" s="74">
        <v>999999999</v>
      </c>
      <c r="CO61" s="74">
        <v>999999999</v>
      </c>
      <c r="CP61" s="74">
        <v>999999999</v>
      </c>
      <c r="CQ61" s="74">
        <v>999999999</v>
      </c>
      <c r="CR61" s="74">
        <v>999999999</v>
      </c>
      <c r="CS61" s="74">
        <v>999999999</v>
      </c>
      <c r="CT61" s="74">
        <v>999999999</v>
      </c>
      <c r="CU61" s="74">
        <v>999999999</v>
      </c>
      <c r="CV61" s="74">
        <v>999999999</v>
      </c>
      <c r="CW61" s="74">
        <v>999999999</v>
      </c>
      <c r="CX61" s="74">
        <v>999999999</v>
      </c>
      <c r="CY61" s="74">
        <v>999999999</v>
      </c>
      <c r="CZ61" s="74">
        <v>999999999</v>
      </c>
      <c r="DA61" s="74">
        <v>999999999</v>
      </c>
      <c r="DB61" s="74">
        <v>999999999</v>
      </c>
      <c r="DC61" s="74">
        <v>999999999</v>
      </c>
      <c r="DD61" s="74">
        <v>999999999</v>
      </c>
      <c r="DE61" s="74">
        <v>999999999</v>
      </c>
      <c r="DF61" s="74">
        <v>999999999</v>
      </c>
      <c r="DG61" s="74">
        <v>999999999</v>
      </c>
      <c r="DH61" s="74">
        <v>999999999</v>
      </c>
      <c r="DI61" s="74">
        <v>999999999</v>
      </c>
      <c r="DJ61" s="74">
        <v>999999999</v>
      </c>
      <c r="DK61" s="74">
        <v>999999999</v>
      </c>
      <c r="DL61" s="74">
        <v>999999999</v>
      </c>
      <c r="DM61" s="74">
        <v>999999999</v>
      </c>
      <c r="DN61" s="74">
        <v>999999999</v>
      </c>
      <c r="DO61" s="74">
        <v>999999999</v>
      </c>
      <c r="DP61" s="74">
        <v>999999999</v>
      </c>
      <c r="DQ61" s="74">
        <v>999999999</v>
      </c>
      <c r="DR61" s="74">
        <v>999999999</v>
      </c>
      <c r="DS61" s="74">
        <v>999999999</v>
      </c>
      <c r="DT61" s="74">
        <v>999999999</v>
      </c>
      <c r="DU61" s="74">
        <v>999999999</v>
      </c>
      <c r="DV61" s="74">
        <v>999999999</v>
      </c>
      <c r="DW61" s="74">
        <v>999999999</v>
      </c>
      <c r="DX61" s="74">
        <v>999999999</v>
      </c>
      <c r="DY61" s="74">
        <v>999999999</v>
      </c>
      <c r="DZ61" s="74">
        <v>999999999</v>
      </c>
      <c r="EA61" s="74">
        <v>999999999</v>
      </c>
      <c r="EB61" s="74">
        <v>999999999</v>
      </c>
      <c r="EC61" s="74">
        <v>999999999</v>
      </c>
      <c r="ED61" s="74">
        <v>999999999</v>
      </c>
      <c r="EE61" s="74">
        <v>999999999</v>
      </c>
      <c r="EF61" s="74">
        <v>999999999</v>
      </c>
      <c r="EG61" s="74">
        <v>999999999</v>
      </c>
      <c r="EH61" s="74">
        <v>999999999</v>
      </c>
      <c r="EI61" s="74">
        <v>999999999</v>
      </c>
      <c r="EJ61" s="74">
        <v>999999999</v>
      </c>
      <c r="EK61" s="74">
        <v>999999999</v>
      </c>
      <c r="EL61" s="74">
        <v>999999999</v>
      </c>
      <c r="EM61" s="74">
        <v>999999999</v>
      </c>
      <c r="EN61" s="74">
        <v>999999999</v>
      </c>
      <c r="EO61" s="74">
        <v>999999999</v>
      </c>
      <c r="EP61" s="74">
        <v>999999999</v>
      </c>
      <c r="EQ61" s="74">
        <v>999999999</v>
      </c>
      <c r="ER61" s="74">
        <v>999999999</v>
      </c>
      <c r="ES61" s="74">
        <v>999999999</v>
      </c>
      <c r="ET61" s="74">
        <v>999999999</v>
      </c>
      <c r="EU61" s="74">
        <v>999999999</v>
      </c>
      <c r="EV61" s="74">
        <v>999999999</v>
      </c>
      <c r="EW61" s="74">
        <v>999999999</v>
      </c>
      <c r="EX61" s="74">
        <v>999999999</v>
      </c>
      <c r="EY61" s="74">
        <v>999999999</v>
      </c>
      <c r="EZ61" s="74">
        <v>999999999</v>
      </c>
      <c r="FA61" s="74">
        <v>999999999</v>
      </c>
      <c r="FB61" s="74">
        <v>999999999</v>
      </c>
      <c r="FC61" s="74">
        <v>999999999</v>
      </c>
      <c r="FD61" s="74">
        <v>999999999</v>
      </c>
      <c r="FE61" s="74">
        <v>999999999</v>
      </c>
      <c r="FF61" s="74">
        <v>999999999</v>
      </c>
      <c r="FG61" s="74">
        <v>999999999</v>
      </c>
      <c r="FH61" s="74">
        <v>999999999</v>
      </c>
      <c r="FI61" s="74">
        <v>999999999</v>
      </c>
      <c r="FJ61" s="74">
        <v>999999999</v>
      </c>
      <c r="FK61" s="74">
        <v>999999999</v>
      </c>
      <c r="FL61" s="74">
        <v>999999999</v>
      </c>
      <c r="FM61" s="74">
        <v>999999999</v>
      </c>
      <c r="FN61" s="74">
        <v>999999999</v>
      </c>
      <c r="FO61" s="74">
        <v>999999999</v>
      </c>
      <c r="FP61" s="74">
        <v>999999999</v>
      </c>
      <c r="FQ61" s="74">
        <v>999999999</v>
      </c>
      <c r="FR61" s="74">
        <v>999999999</v>
      </c>
      <c r="FS61" s="74">
        <v>999999999</v>
      </c>
      <c r="FT61" s="75">
        <v>999999999</v>
      </c>
      <c r="FU61" s="74">
        <v>999999999</v>
      </c>
      <c r="FV61" s="74">
        <v>999999999</v>
      </c>
      <c r="FW61" s="74">
        <v>999999999</v>
      </c>
      <c r="FX61" s="74">
        <v>999999999</v>
      </c>
      <c r="FY61" s="74"/>
      <c r="FZ61" s="74">
        <f>SUM(C61:FX61)</f>
        <v>177999999822</v>
      </c>
      <c r="GA61" s="74"/>
      <c r="GB61" s="51"/>
      <c r="GC61" s="51"/>
      <c r="GD61" s="51"/>
      <c r="GE61" s="76"/>
      <c r="GF61" s="76"/>
      <c r="GG61" s="6"/>
      <c r="GH61" s="6"/>
      <c r="GI61" s="6"/>
      <c r="GJ61" s="6"/>
      <c r="GK61" s="6"/>
      <c r="GL61" s="6"/>
      <c r="GM61" s="6"/>
    </row>
    <row r="62" spans="1:256" x14ac:dyDescent="0.2">
      <c r="A62" s="46"/>
      <c r="B62" s="2" t="s">
        <v>316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5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7"/>
      <c r="GF62" s="77"/>
      <c r="GG62" s="6"/>
      <c r="GH62" s="74"/>
      <c r="GI62" s="74"/>
      <c r="GJ62" s="74"/>
      <c r="GK62" s="74"/>
      <c r="GL62" s="74"/>
      <c r="GM62" s="6"/>
    </row>
    <row r="63" spans="1:256" x14ac:dyDescent="0.2">
      <c r="A63" s="46"/>
      <c r="B63" s="2" t="s">
        <v>317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5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6"/>
      <c r="GF63" s="6"/>
      <c r="GG63" s="6"/>
      <c r="GH63" s="6"/>
      <c r="GI63" s="6"/>
      <c r="GJ63" s="6"/>
      <c r="GK63" s="6"/>
      <c r="GL63" s="6"/>
      <c r="GM63" s="6"/>
    </row>
    <row r="64" spans="1:256" x14ac:dyDescent="0.2">
      <c r="A64" s="46"/>
      <c r="B64" s="2" t="s">
        <v>318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5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6"/>
      <c r="GF64" s="6"/>
      <c r="GG64" s="6"/>
      <c r="GH64" s="6"/>
      <c r="GI64" s="6"/>
      <c r="GJ64" s="6"/>
      <c r="GK64" s="6"/>
      <c r="GL64" s="6"/>
      <c r="GM64" s="6"/>
    </row>
    <row r="65" spans="1:195" x14ac:dyDescent="0.2">
      <c r="A65" s="46"/>
      <c r="B65" s="2" t="s">
        <v>319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5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5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6"/>
      <c r="GF65" s="6"/>
      <c r="GG65" s="6"/>
      <c r="GH65" s="6"/>
      <c r="GI65" s="6"/>
      <c r="GJ65" s="6"/>
      <c r="GK65" s="6"/>
      <c r="GL65" s="6"/>
      <c r="GM65" s="6"/>
    </row>
    <row r="66" spans="1:195" x14ac:dyDescent="0.2">
      <c r="A66" s="3" t="s">
        <v>320</v>
      </c>
      <c r="B66" s="2" t="s">
        <v>321</v>
      </c>
      <c r="C66" s="74">
        <v>999999999</v>
      </c>
      <c r="D66" s="74">
        <v>999999999</v>
      </c>
      <c r="E66" s="74">
        <v>999999999</v>
      </c>
      <c r="F66" s="74">
        <v>999999999</v>
      </c>
      <c r="G66" s="74">
        <v>999999999</v>
      </c>
      <c r="H66" s="74">
        <v>999999999</v>
      </c>
      <c r="I66" s="74">
        <v>999999999</v>
      </c>
      <c r="J66" s="74">
        <v>999999999</v>
      </c>
      <c r="K66" s="74">
        <v>999999999</v>
      </c>
      <c r="L66" s="74">
        <v>999999999</v>
      </c>
      <c r="M66" s="74">
        <v>999999999</v>
      </c>
      <c r="N66" s="74">
        <v>999999999</v>
      </c>
      <c r="O66" s="74">
        <v>999999999</v>
      </c>
      <c r="P66" s="74">
        <v>999999999</v>
      </c>
      <c r="Q66" s="74">
        <v>999999999</v>
      </c>
      <c r="R66" s="74">
        <v>999999999</v>
      </c>
      <c r="S66" s="74">
        <v>999999999</v>
      </c>
      <c r="T66" s="74">
        <v>999999999</v>
      </c>
      <c r="U66" s="74">
        <v>999999999</v>
      </c>
      <c r="V66" s="74">
        <v>999999999</v>
      </c>
      <c r="W66" s="75">
        <v>999999999</v>
      </c>
      <c r="X66" s="74">
        <v>999999999</v>
      </c>
      <c r="Y66" s="74">
        <v>999999999</v>
      </c>
      <c r="Z66" s="74">
        <v>999999999</v>
      </c>
      <c r="AA66" s="74">
        <v>999999999</v>
      </c>
      <c r="AB66" s="74">
        <v>999999999</v>
      </c>
      <c r="AC66" s="74">
        <v>999999999</v>
      </c>
      <c r="AD66" s="74">
        <v>999999999</v>
      </c>
      <c r="AE66" s="74">
        <v>999999999</v>
      </c>
      <c r="AF66" s="74">
        <v>999999999</v>
      </c>
      <c r="AG66" s="74">
        <v>999999999</v>
      </c>
      <c r="AH66" s="74">
        <v>999999999</v>
      </c>
      <c r="AI66" s="74">
        <v>999999999</v>
      </c>
      <c r="AJ66" s="74">
        <v>999999999</v>
      </c>
      <c r="AK66" s="74">
        <v>999999999</v>
      </c>
      <c r="AL66" s="74">
        <v>999999999</v>
      </c>
      <c r="AM66" s="74">
        <v>999999999</v>
      </c>
      <c r="AN66" s="74">
        <v>999999999</v>
      </c>
      <c r="AO66" s="74">
        <v>999999999</v>
      </c>
      <c r="AP66" s="74">
        <v>999999999</v>
      </c>
      <c r="AQ66" s="74">
        <v>999999999</v>
      </c>
      <c r="AR66" s="74">
        <v>999999999</v>
      </c>
      <c r="AS66" s="74">
        <v>999999999</v>
      </c>
      <c r="AT66" s="74">
        <v>999999999</v>
      </c>
      <c r="AU66" s="74">
        <v>999999999</v>
      </c>
      <c r="AV66" s="74">
        <v>999999999</v>
      </c>
      <c r="AW66" s="74">
        <v>999999999</v>
      </c>
      <c r="AX66" s="74">
        <v>999999999</v>
      </c>
      <c r="AY66" s="74">
        <v>999999999</v>
      </c>
      <c r="AZ66" s="74">
        <v>999999999</v>
      </c>
      <c r="BA66" s="74">
        <v>999999999</v>
      </c>
      <c r="BB66" s="74">
        <v>999999999</v>
      </c>
      <c r="BC66" s="74">
        <v>999999999</v>
      </c>
      <c r="BD66" s="74">
        <v>999999999</v>
      </c>
      <c r="BE66" s="74">
        <v>999999999</v>
      </c>
      <c r="BF66" s="74">
        <v>999999999</v>
      </c>
      <c r="BG66" s="74">
        <v>999999999</v>
      </c>
      <c r="BH66" s="74">
        <v>999999999</v>
      </c>
      <c r="BI66" s="74">
        <v>999999999</v>
      </c>
      <c r="BJ66" s="74">
        <v>999999999</v>
      </c>
      <c r="BK66" s="74">
        <v>999999999</v>
      </c>
      <c r="BL66" s="74">
        <v>999999999</v>
      </c>
      <c r="BM66" s="74">
        <v>999999999</v>
      </c>
      <c r="BN66" s="74">
        <v>999999999</v>
      </c>
      <c r="BO66" s="74">
        <v>999999999</v>
      </c>
      <c r="BP66" s="74">
        <v>999999999</v>
      </c>
      <c r="BQ66" s="74">
        <v>999999999</v>
      </c>
      <c r="BR66" s="74">
        <v>999999999</v>
      </c>
      <c r="BS66" s="74">
        <v>999999999</v>
      </c>
      <c r="BT66" s="74">
        <v>999999999</v>
      </c>
      <c r="BU66" s="74">
        <v>999999999</v>
      </c>
      <c r="BV66" s="74">
        <v>999999999</v>
      </c>
      <c r="BW66" s="74">
        <v>999999999</v>
      </c>
      <c r="BX66" s="74">
        <v>999999999</v>
      </c>
      <c r="BY66" s="74">
        <v>999999999</v>
      </c>
      <c r="BZ66" s="74">
        <v>999999999</v>
      </c>
      <c r="CA66" s="74">
        <v>999999999</v>
      </c>
      <c r="CB66" s="74">
        <v>999999999</v>
      </c>
      <c r="CC66" s="74">
        <v>999999999</v>
      </c>
      <c r="CD66" s="74">
        <v>999999999</v>
      </c>
      <c r="CE66" s="74">
        <v>999999999</v>
      </c>
      <c r="CF66" s="74">
        <v>999999999</v>
      </c>
      <c r="CG66" s="74">
        <v>999999999</v>
      </c>
      <c r="CH66" s="74">
        <v>999999999</v>
      </c>
      <c r="CI66" s="74">
        <v>999999999</v>
      </c>
      <c r="CJ66" s="74">
        <v>999999999</v>
      </c>
      <c r="CK66" s="74">
        <v>999999999</v>
      </c>
      <c r="CL66" s="74">
        <v>999999999</v>
      </c>
      <c r="CM66" s="74">
        <v>999999999</v>
      </c>
      <c r="CN66" s="74">
        <v>999999999</v>
      </c>
      <c r="CO66" s="74">
        <v>999999999</v>
      </c>
      <c r="CP66" s="74">
        <v>999999999</v>
      </c>
      <c r="CQ66" s="74">
        <v>999999999</v>
      </c>
      <c r="CR66" s="74">
        <v>999999999</v>
      </c>
      <c r="CS66" s="74">
        <v>999999999</v>
      </c>
      <c r="CT66" s="74">
        <v>999999999</v>
      </c>
      <c r="CU66" s="74">
        <v>999999999</v>
      </c>
      <c r="CV66" s="74">
        <v>999999999</v>
      </c>
      <c r="CW66" s="74">
        <v>999999999</v>
      </c>
      <c r="CX66" s="74">
        <v>999999999</v>
      </c>
      <c r="CY66" s="74">
        <v>999999999</v>
      </c>
      <c r="CZ66" s="74">
        <v>999999999</v>
      </c>
      <c r="DA66" s="74">
        <v>999999999</v>
      </c>
      <c r="DB66" s="74">
        <v>999999999</v>
      </c>
      <c r="DC66" s="74">
        <v>999999999</v>
      </c>
      <c r="DD66" s="74">
        <v>999999999</v>
      </c>
      <c r="DE66" s="74">
        <v>999999999</v>
      </c>
      <c r="DF66" s="74">
        <v>999999999</v>
      </c>
      <c r="DG66" s="74">
        <v>999999999</v>
      </c>
      <c r="DH66" s="74">
        <v>999999999</v>
      </c>
      <c r="DI66" s="74">
        <v>999999999</v>
      </c>
      <c r="DJ66" s="74">
        <v>999999999</v>
      </c>
      <c r="DK66" s="74">
        <v>999999999</v>
      </c>
      <c r="DL66" s="74">
        <v>999999999</v>
      </c>
      <c r="DM66" s="74">
        <v>999999999</v>
      </c>
      <c r="DN66" s="74">
        <v>999999999</v>
      </c>
      <c r="DO66" s="74">
        <v>999999999</v>
      </c>
      <c r="DP66" s="74">
        <v>999999999</v>
      </c>
      <c r="DQ66" s="74">
        <v>999999999</v>
      </c>
      <c r="DR66" s="74">
        <v>999999999</v>
      </c>
      <c r="DS66" s="74">
        <v>999999999</v>
      </c>
      <c r="DT66" s="74">
        <v>999999999</v>
      </c>
      <c r="DU66" s="74">
        <v>999999999</v>
      </c>
      <c r="DV66" s="74">
        <v>999999999</v>
      </c>
      <c r="DW66" s="74">
        <v>999999999</v>
      </c>
      <c r="DX66" s="74">
        <v>999999999</v>
      </c>
      <c r="DY66" s="74">
        <v>999999999</v>
      </c>
      <c r="DZ66" s="74">
        <v>999999999</v>
      </c>
      <c r="EA66" s="74">
        <v>999999999</v>
      </c>
      <c r="EB66" s="74">
        <v>999999999</v>
      </c>
      <c r="EC66" s="74">
        <v>999999999</v>
      </c>
      <c r="ED66" s="74">
        <v>999999999</v>
      </c>
      <c r="EE66" s="74">
        <v>999999999</v>
      </c>
      <c r="EF66" s="74">
        <v>999999999</v>
      </c>
      <c r="EG66" s="74">
        <v>999999999</v>
      </c>
      <c r="EH66" s="74">
        <v>999999999</v>
      </c>
      <c r="EI66" s="74">
        <v>999999999</v>
      </c>
      <c r="EJ66" s="74">
        <v>999999999</v>
      </c>
      <c r="EK66" s="74">
        <v>999999999</v>
      </c>
      <c r="EL66" s="74">
        <v>999999999</v>
      </c>
      <c r="EM66" s="74">
        <v>999999999</v>
      </c>
      <c r="EN66" s="74">
        <v>999999999</v>
      </c>
      <c r="EO66" s="74">
        <v>999999999</v>
      </c>
      <c r="EP66" s="74">
        <v>999999999</v>
      </c>
      <c r="EQ66" s="74">
        <v>999999999</v>
      </c>
      <c r="ER66" s="74">
        <v>999999999</v>
      </c>
      <c r="ES66" s="74">
        <v>999999999</v>
      </c>
      <c r="ET66" s="74">
        <v>999999999</v>
      </c>
      <c r="EU66" s="74">
        <v>999999999</v>
      </c>
      <c r="EV66" s="74">
        <v>999999999</v>
      </c>
      <c r="EW66" s="74">
        <v>999999999</v>
      </c>
      <c r="EX66" s="74">
        <v>999999999</v>
      </c>
      <c r="EY66" s="74">
        <v>999999999</v>
      </c>
      <c r="EZ66" s="74">
        <v>999999999</v>
      </c>
      <c r="FA66" s="74">
        <v>999999999</v>
      </c>
      <c r="FB66" s="74">
        <v>999999999</v>
      </c>
      <c r="FC66" s="74">
        <v>999999999</v>
      </c>
      <c r="FD66" s="74">
        <v>999999999</v>
      </c>
      <c r="FE66" s="74">
        <v>999999999</v>
      </c>
      <c r="FF66" s="74">
        <v>999999999</v>
      </c>
      <c r="FG66" s="74">
        <v>999999999</v>
      </c>
      <c r="FH66" s="74">
        <v>999999999</v>
      </c>
      <c r="FI66" s="74">
        <v>999999999</v>
      </c>
      <c r="FJ66" s="74">
        <v>999999999</v>
      </c>
      <c r="FK66" s="74">
        <v>999999999</v>
      </c>
      <c r="FL66" s="74">
        <v>999999999</v>
      </c>
      <c r="FM66" s="74">
        <v>999999999</v>
      </c>
      <c r="FN66" s="74">
        <v>999999999</v>
      </c>
      <c r="FO66" s="74">
        <v>999999999</v>
      </c>
      <c r="FP66" s="74">
        <v>999999999</v>
      </c>
      <c r="FQ66" s="74">
        <v>999999999</v>
      </c>
      <c r="FR66" s="74">
        <v>999999999</v>
      </c>
      <c r="FS66" s="74">
        <v>999999999</v>
      </c>
      <c r="FT66" s="75">
        <v>999999999</v>
      </c>
      <c r="FU66" s="74">
        <v>999999999</v>
      </c>
      <c r="FV66" s="74">
        <v>999999999</v>
      </c>
      <c r="FW66" s="74">
        <v>999999999</v>
      </c>
      <c r="FX66" s="74">
        <v>999999999</v>
      </c>
      <c r="FY66" s="74"/>
      <c r="FZ66" s="74">
        <f>SUM(C66:FX66)</f>
        <v>177999999822</v>
      </c>
      <c r="GA66" s="74"/>
      <c r="GB66" s="74"/>
      <c r="GC66" s="74"/>
      <c r="GD66" s="74"/>
      <c r="GE66" s="6"/>
      <c r="GF66" s="6"/>
      <c r="GG66" s="6"/>
      <c r="GH66" s="6"/>
      <c r="GI66" s="6"/>
      <c r="GJ66" s="6"/>
      <c r="GK66" s="6"/>
      <c r="GL66" s="6"/>
      <c r="GM66" s="6"/>
    </row>
    <row r="67" spans="1:195" x14ac:dyDescent="0.2">
      <c r="A67" s="9"/>
      <c r="B67" s="2" t="s">
        <v>316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5"/>
      <c r="FU67" s="74"/>
      <c r="FV67" s="74"/>
      <c r="FW67" s="74"/>
      <c r="FX67" s="74"/>
      <c r="FY67" s="74"/>
      <c r="FZ67" s="46"/>
      <c r="GA67" s="46"/>
      <c r="GB67" s="74"/>
      <c r="GC67" s="74"/>
      <c r="GD67" s="74"/>
      <c r="GE67" s="77"/>
      <c r="GF67" s="77"/>
      <c r="GG67" s="6"/>
      <c r="GH67" s="6"/>
      <c r="GI67" s="6"/>
      <c r="GJ67" s="6"/>
      <c r="GK67" s="6"/>
      <c r="GL67" s="6"/>
      <c r="GM67" s="6"/>
    </row>
    <row r="68" spans="1:195" x14ac:dyDescent="0.2">
      <c r="A68" s="9"/>
      <c r="B68" s="2" t="s">
        <v>322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5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8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5"/>
      <c r="FU68" s="74"/>
      <c r="FV68" s="74"/>
      <c r="FW68" s="74"/>
      <c r="FX68" s="74"/>
      <c r="FY68" s="74"/>
      <c r="FZ68" s="46"/>
      <c r="GA68" s="46"/>
      <c r="GB68" s="46"/>
      <c r="GC68" s="46"/>
      <c r="GD68" s="46"/>
      <c r="GE68" s="6"/>
      <c r="GF68" s="6"/>
      <c r="GG68" s="6"/>
      <c r="GH68" s="6"/>
      <c r="GI68" s="6"/>
      <c r="GJ68" s="6"/>
      <c r="GK68" s="6"/>
      <c r="GL68" s="6"/>
      <c r="GM68" s="6"/>
    </row>
    <row r="69" spans="1:195" x14ac:dyDescent="0.2">
      <c r="A69" s="9"/>
      <c r="B69" s="2" t="s">
        <v>323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5"/>
      <c r="FU69" s="74"/>
      <c r="FV69" s="74"/>
      <c r="FW69" s="74"/>
      <c r="FX69" s="74"/>
      <c r="FY69" s="74"/>
      <c r="FZ69" s="46"/>
      <c r="GA69" s="46"/>
      <c r="GB69" s="46"/>
      <c r="GC69" s="46"/>
      <c r="GD69" s="46"/>
      <c r="GE69" s="6"/>
      <c r="GF69" s="6"/>
      <c r="GG69" s="6"/>
      <c r="GH69" s="6"/>
      <c r="GI69" s="6"/>
      <c r="GJ69" s="6"/>
      <c r="GK69" s="6"/>
      <c r="GL69" s="6"/>
      <c r="GM69" s="6"/>
    </row>
    <row r="70" spans="1:195" x14ac:dyDescent="0.2">
      <c r="A70" s="9"/>
      <c r="B70" s="2" t="s">
        <v>324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5"/>
      <c r="FU70" s="74"/>
      <c r="FV70" s="74"/>
      <c r="FW70" s="74"/>
      <c r="FX70" s="74"/>
      <c r="FY70" s="74"/>
      <c r="FZ70" s="46"/>
      <c r="GA70" s="46"/>
      <c r="GB70" s="46"/>
      <c r="GC70" s="46"/>
      <c r="GD70" s="46"/>
      <c r="GE70" s="6"/>
      <c r="GF70" s="6"/>
      <c r="GG70" s="6"/>
      <c r="GH70" s="6"/>
      <c r="GI70" s="6"/>
      <c r="GJ70" s="6"/>
      <c r="GK70" s="6"/>
      <c r="GL70" s="6"/>
      <c r="GM70" s="6"/>
    </row>
    <row r="71" spans="1:195" x14ac:dyDescent="0.2">
      <c r="A71" s="3" t="s">
        <v>325</v>
      </c>
      <c r="B71" s="20" t="s">
        <v>326</v>
      </c>
      <c r="C71" s="79">
        <v>214049.99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518609.48</v>
      </c>
      <c r="J71" s="79">
        <v>0</v>
      </c>
      <c r="K71" s="79">
        <v>0</v>
      </c>
      <c r="L71" s="79">
        <v>0</v>
      </c>
      <c r="M71" s="79">
        <v>0</v>
      </c>
      <c r="N71" s="79">
        <v>6454001.4400000004</v>
      </c>
      <c r="O71" s="79">
        <v>2315346.59</v>
      </c>
      <c r="P71" s="79">
        <v>6508.04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80">
        <v>0</v>
      </c>
      <c r="X71" s="79">
        <v>4645.62</v>
      </c>
      <c r="Y71" s="79">
        <v>0</v>
      </c>
      <c r="Z71" s="79">
        <v>125782.95</v>
      </c>
      <c r="AA71" s="79">
        <v>0</v>
      </c>
      <c r="AB71" s="79">
        <v>0</v>
      </c>
      <c r="AC71" s="79">
        <v>0</v>
      </c>
      <c r="AD71" s="79">
        <v>0</v>
      </c>
      <c r="AE71" s="79">
        <v>73409.77</v>
      </c>
      <c r="AF71" s="79">
        <v>0</v>
      </c>
      <c r="AG71" s="79">
        <v>0</v>
      </c>
      <c r="AH71" s="79">
        <v>189856.48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</v>
      </c>
      <c r="AQ71" s="79">
        <v>0</v>
      </c>
      <c r="AR71" s="79">
        <v>0</v>
      </c>
      <c r="AS71" s="79">
        <v>2116980.9</v>
      </c>
      <c r="AT71" s="79">
        <v>0</v>
      </c>
      <c r="AU71" s="79">
        <v>0</v>
      </c>
      <c r="AV71" s="79">
        <v>0</v>
      </c>
      <c r="AW71" s="79">
        <v>0</v>
      </c>
      <c r="AX71" s="79">
        <v>0</v>
      </c>
      <c r="AY71" s="79">
        <v>0</v>
      </c>
      <c r="AZ71" s="79">
        <v>0</v>
      </c>
      <c r="BA71" s="79">
        <v>0</v>
      </c>
      <c r="BB71" s="79">
        <v>0</v>
      </c>
      <c r="BC71" s="79">
        <v>0</v>
      </c>
      <c r="BD71" s="79">
        <v>0</v>
      </c>
      <c r="BE71" s="79">
        <v>0</v>
      </c>
      <c r="BF71" s="79">
        <v>0</v>
      </c>
      <c r="BG71" s="79">
        <v>0</v>
      </c>
      <c r="BH71" s="79">
        <v>0</v>
      </c>
      <c r="BI71" s="79">
        <v>0</v>
      </c>
      <c r="BJ71" s="79">
        <v>0</v>
      </c>
      <c r="BK71" s="79">
        <v>0</v>
      </c>
      <c r="BL71" s="79">
        <v>0</v>
      </c>
      <c r="BM71" s="79">
        <v>40575.480000000003</v>
      </c>
      <c r="BN71" s="79">
        <v>0</v>
      </c>
      <c r="BO71" s="79">
        <v>0</v>
      </c>
      <c r="BP71" s="79">
        <v>0</v>
      </c>
      <c r="BQ71" s="79">
        <v>0</v>
      </c>
      <c r="BR71" s="79">
        <v>0</v>
      </c>
      <c r="BS71" s="79">
        <v>0</v>
      </c>
      <c r="BT71" s="79">
        <v>0</v>
      </c>
      <c r="BU71" s="79">
        <v>0</v>
      </c>
      <c r="BV71" s="79">
        <v>784125.51</v>
      </c>
      <c r="BW71" s="79">
        <v>0</v>
      </c>
      <c r="BX71" s="79">
        <v>0</v>
      </c>
      <c r="BY71" s="79">
        <v>0</v>
      </c>
      <c r="BZ71" s="79">
        <v>0</v>
      </c>
      <c r="CA71" s="79">
        <v>0</v>
      </c>
      <c r="CB71" s="79">
        <v>0</v>
      </c>
      <c r="CC71" s="79">
        <v>0</v>
      </c>
      <c r="CD71" s="79">
        <v>64538.16</v>
      </c>
      <c r="CE71" s="79">
        <v>0</v>
      </c>
      <c r="CF71" s="79">
        <v>139360.24</v>
      </c>
      <c r="CG71" s="79">
        <v>0</v>
      </c>
      <c r="CH71" s="79">
        <v>0</v>
      </c>
      <c r="CI71" s="79">
        <v>0</v>
      </c>
      <c r="CJ71" s="79">
        <v>0</v>
      </c>
      <c r="CK71" s="79">
        <v>2621262.39</v>
      </c>
      <c r="CL71" s="79">
        <v>34407.54</v>
      </c>
      <c r="CM71" s="79">
        <v>0</v>
      </c>
      <c r="CN71" s="79">
        <v>0</v>
      </c>
      <c r="CO71" s="79">
        <v>0</v>
      </c>
      <c r="CP71" s="79">
        <v>0</v>
      </c>
      <c r="CQ71" s="79">
        <v>0</v>
      </c>
      <c r="CR71" s="79">
        <v>78694.86</v>
      </c>
      <c r="CS71" s="79">
        <v>0</v>
      </c>
      <c r="CT71" s="79">
        <v>29636.04</v>
      </c>
      <c r="CU71" s="79">
        <v>0</v>
      </c>
      <c r="CV71" s="79">
        <v>28341.66</v>
      </c>
      <c r="CW71" s="79">
        <v>0</v>
      </c>
      <c r="CX71" s="79">
        <v>0</v>
      </c>
      <c r="CY71" s="79">
        <v>0</v>
      </c>
      <c r="CZ71" s="79">
        <v>0</v>
      </c>
      <c r="DA71" s="79">
        <v>18622.72</v>
      </c>
      <c r="DB71" s="79">
        <v>0</v>
      </c>
      <c r="DC71" s="79">
        <v>36496.36</v>
      </c>
      <c r="DD71" s="79">
        <v>5221.7700000000004</v>
      </c>
      <c r="DE71" s="79">
        <v>0</v>
      </c>
      <c r="DF71" s="79">
        <v>0</v>
      </c>
      <c r="DG71" s="79">
        <v>0</v>
      </c>
      <c r="DH71" s="79">
        <v>277847.37</v>
      </c>
      <c r="DI71" s="79">
        <v>0</v>
      </c>
      <c r="DJ71" s="79">
        <v>0</v>
      </c>
      <c r="DK71" s="79">
        <v>0</v>
      </c>
      <c r="DL71" s="79">
        <v>0</v>
      </c>
      <c r="DM71" s="79">
        <v>0</v>
      </c>
      <c r="DN71" s="79">
        <v>0</v>
      </c>
      <c r="DO71" s="79">
        <v>0</v>
      </c>
      <c r="DP71" s="79">
        <v>9617.9</v>
      </c>
      <c r="DQ71" s="79">
        <v>0</v>
      </c>
      <c r="DR71" s="79">
        <v>0</v>
      </c>
      <c r="DS71" s="79">
        <v>0</v>
      </c>
      <c r="DT71" s="79">
        <v>0</v>
      </c>
      <c r="DU71" s="79">
        <v>0</v>
      </c>
      <c r="DV71" s="79">
        <v>0</v>
      </c>
      <c r="DW71" s="79">
        <v>0</v>
      </c>
      <c r="DX71" s="79">
        <v>0</v>
      </c>
      <c r="DY71" s="79">
        <v>0</v>
      </c>
      <c r="DZ71" s="79">
        <v>0</v>
      </c>
      <c r="EA71" s="79">
        <v>550952.78</v>
      </c>
      <c r="EB71" s="79">
        <v>0</v>
      </c>
      <c r="EC71" s="79">
        <v>0</v>
      </c>
      <c r="ED71" s="79">
        <v>710551.13</v>
      </c>
      <c r="EE71" s="79">
        <v>0</v>
      </c>
      <c r="EF71" s="79">
        <v>0</v>
      </c>
      <c r="EG71" s="79">
        <v>0</v>
      </c>
      <c r="EH71" s="79">
        <v>0</v>
      </c>
      <c r="EI71" s="79">
        <v>0</v>
      </c>
      <c r="EJ71" s="79">
        <v>0</v>
      </c>
      <c r="EK71" s="79">
        <v>0</v>
      </c>
      <c r="EL71" s="79">
        <v>671262.95</v>
      </c>
      <c r="EM71" s="79">
        <v>0</v>
      </c>
      <c r="EN71" s="79">
        <v>0</v>
      </c>
      <c r="EO71" s="79">
        <v>0</v>
      </c>
      <c r="EP71" s="79">
        <v>0</v>
      </c>
      <c r="EQ71" s="79">
        <v>1064161.06</v>
      </c>
      <c r="ER71" s="79">
        <v>0</v>
      </c>
      <c r="ES71" s="79">
        <v>0</v>
      </c>
      <c r="ET71" s="79">
        <v>0</v>
      </c>
      <c r="EU71" s="79">
        <v>0</v>
      </c>
      <c r="EV71" s="79">
        <v>19817.919999999998</v>
      </c>
      <c r="EW71" s="79">
        <v>0</v>
      </c>
      <c r="EX71" s="79">
        <v>0</v>
      </c>
      <c r="EY71" s="79">
        <v>0</v>
      </c>
      <c r="EZ71" s="79">
        <v>74228.81</v>
      </c>
      <c r="FA71" s="79">
        <v>1475032.01</v>
      </c>
      <c r="FB71" s="79">
        <v>0</v>
      </c>
      <c r="FC71" s="79">
        <v>0</v>
      </c>
      <c r="FD71" s="79">
        <v>0</v>
      </c>
      <c r="FE71" s="79">
        <v>7823.44</v>
      </c>
      <c r="FF71" s="79">
        <v>0</v>
      </c>
      <c r="FG71" s="79">
        <v>0</v>
      </c>
      <c r="FH71" s="79">
        <v>76952.78</v>
      </c>
      <c r="FI71" s="79">
        <v>0</v>
      </c>
      <c r="FJ71" s="79">
        <v>0</v>
      </c>
      <c r="FK71" s="79">
        <v>46526.37</v>
      </c>
      <c r="FL71" s="79">
        <v>0</v>
      </c>
      <c r="FM71" s="79">
        <v>0</v>
      </c>
      <c r="FN71" s="79">
        <v>0</v>
      </c>
      <c r="FO71" s="79">
        <v>0</v>
      </c>
      <c r="FP71" s="79">
        <v>0</v>
      </c>
      <c r="FQ71" s="79">
        <v>0</v>
      </c>
      <c r="FR71" s="79">
        <v>0</v>
      </c>
      <c r="FS71" s="79">
        <v>0</v>
      </c>
      <c r="FT71" s="80">
        <v>0</v>
      </c>
      <c r="FU71" s="79">
        <v>0</v>
      </c>
      <c r="FV71" s="79">
        <v>0</v>
      </c>
      <c r="FW71" s="79">
        <v>0</v>
      </c>
      <c r="FX71" s="79">
        <v>0</v>
      </c>
      <c r="FY71" s="81"/>
      <c r="FZ71" s="46">
        <f>SUM(C71:FX71)</f>
        <v>20885248.509999998</v>
      </c>
      <c r="GA71" s="46"/>
      <c r="GB71" s="46"/>
      <c r="GC71" s="46"/>
      <c r="GD71" s="46"/>
      <c r="GE71" s="6"/>
      <c r="GF71" s="6"/>
      <c r="GG71" s="6"/>
      <c r="GH71" s="6"/>
      <c r="GI71" s="6"/>
      <c r="GJ71" s="6"/>
      <c r="GK71" s="6"/>
      <c r="GL71" s="6"/>
      <c r="GM71" s="6"/>
    </row>
    <row r="72" spans="1:195" x14ac:dyDescent="0.2">
      <c r="A72" s="3" t="s">
        <v>327</v>
      </c>
      <c r="B72" s="2" t="s">
        <v>328</v>
      </c>
      <c r="C72" s="82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387510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80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</v>
      </c>
      <c r="AK72" s="79">
        <v>0</v>
      </c>
      <c r="AL72" s="79">
        <v>0</v>
      </c>
      <c r="AM72" s="79">
        <v>0</v>
      </c>
      <c r="AN72" s="79">
        <v>0</v>
      </c>
      <c r="AO72" s="79">
        <v>0</v>
      </c>
      <c r="AP72" s="79">
        <v>0</v>
      </c>
      <c r="AQ72" s="79">
        <v>0</v>
      </c>
      <c r="AR72" s="79">
        <v>0</v>
      </c>
      <c r="AS72" s="79">
        <v>0</v>
      </c>
      <c r="AT72" s="79">
        <v>0</v>
      </c>
      <c r="AU72" s="79">
        <v>0</v>
      </c>
      <c r="AV72" s="79">
        <v>0</v>
      </c>
      <c r="AW72" s="79">
        <v>0</v>
      </c>
      <c r="AX72" s="79">
        <v>0</v>
      </c>
      <c r="AY72" s="79">
        <v>0</v>
      </c>
      <c r="AZ72" s="79">
        <v>0</v>
      </c>
      <c r="BA72" s="79">
        <v>0</v>
      </c>
      <c r="BB72" s="79">
        <v>0</v>
      </c>
      <c r="BC72" s="79">
        <v>0</v>
      </c>
      <c r="BD72" s="79">
        <v>0</v>
      </c>
      <c r="BE72" s="79">
        <v>0</v>
      </c>
      <c r="BF72" s="79">
        <v>0</v>
      </c>
      <c r="BG72" s="79">
        <v>0</v>
      </c>
      <c r="BH72" s="79">
        <v>0</v>
      </c>
      <c r="BI72" s="79">
        <v>0</v>
      </c>
      <c r="BJ72" s="79">
        <v>0</v>
      </c>
      <c r="BK72" s="79">
        <v>0</v>
      </c>
      <c r="BL72" s="79">
        <v>0</v>
      </c>
      <c r="BM72" s="79">
        <v>0</v>
      </c>
      <c r="BN72" s="79">
        <v>0</v>
      </c>
      <c r="BO72" s="79">
        <v>0</v>
      </c>
      <c r="BP72" s="79">
        <v>0</v>
      </c>
      <c r="BQ72" s="79">
        <v>0</v>
      </c>
      <c r="BR72" s="79">
        <v>0</v>
      </c>
      <c r="BS72" s="79">
        <v>0</v>
      </c>
      <c r="BT72" s="79">
        <v>0</v>
      </c>
      <c r="BU72" s="79">
        <v>0</v>
      </c>
      <c r="BV72" s="79">
        <v>0</v>
      </c>
      <c r="BW72" s="79">
        <v>0</v>
      </c>
      <c r="BX72" s="79">
        <v>0</v>
      </c>
      <c r="BY72" s="79">
        <v>0</v>
      </c>
      <c r="BZ72" s="79">
        <v>0</v>
      </c>
      <c r="CA72" s="79">
        <v>0</v>
      </c>
      <c r="CB72" s="79">
        <v>0</v>
      </c>
      <c r="CC72" s="79">
        <v>0</v>
      </c>
      <c r="CD72" s="79">
        <v>0</v>
      </c>
      <c r="CE72" s="79">
        <v>0</v>
      </c>
      <c r="CF72" s="79">
        <v>0</v>
      </c>
      <c r="CG72" s="79">
        <v>0</v>
      </c>
      <c r="CH72" s="79">
        <v>0</v>
      </c>
      <c r="CI72" s="79">
        <v>0</v>
      </c>
      <c r="CJ72" s="79">
        <v>0</v>
      </c>
      <c r="CK72" s="79">
        <v>0</v>
      </c>
      <c r="CL72" s="79">
        <v>0</v>
      </c>
      <c r="CM72" s="79">
        <v>0</v>
      </c>
      <c r="CN72" s="79">
        <v>0</v>
      </c>
      <c r="CO72" s="79">
        <v>0</v>
      </c>
      <c r="CP72" s="79">
        <v>0</v>
      </c>
      <c r="CQ72" s="79">
        <v>0</v>
      </c>
      <c r="CR72" s="79">
        <v>0</v>
      </c>
      <c r="CS72" s="79">
        <v>0</v>
      </c>
      <c r="CT72" s="79">
        <v>0</v>
      </c>
      <c r="CU72" s="79">
        <v>0</v>
      </c>
      <c r="CV72" s="79">
        <v>0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0</v>
      </c>
      <c r="DC72" s="79">
        <v>0</v>
      </c>
      <c r="DD72" s="79">
        <v>0</v>
      </c>
      <c r="DE72" s="79">
        <v>0</v>
      </c>
      <c r="DF72" s="79">
        <v>0</v>
      </c>
      <c r="DG72" s="79">
        <v>0</v>
      </c>
      <c r="DH72" s="79">
        <v>0</v>
      </c>
      <c r="DI72" s="79">
        <v>0</v>
      </c>
      <c r="DJ72" s="79">
        <v>0</v>
      </c>
      <c r="DK72" s="79">
        <v>0</v>
      </c>
      <c r="DL72" s="79">
        <v>0</v>
      </c>
      <c r="DM72" s="79">
        <v>0</v>
      </c>
      <c r="DN72" s="79">
        <v>0</v>
      </c>
      <c r="DO72" s="79">
        <v>0</v>
      </c>
      <c r="DP72" s="79">
        <v>0</v>
      </c>
      <c r="DQ72" s="79">
        <v>0</v>
      </c>
      <c r="DR72" s="79">
        <v>0</v>
      </c>
      <c r="DS72" s="79">
        <v>0</v>
      </c>
      <c r="DT72" s="79">
        <v>0</v>
      </c>
      <c r="DU72" s="79">
        <v>0</v>
      </c>
      <c r="DV72" s="79">
        <v>0</v>
      </c>
      <c r="DW72" s="79">
        <v>0</v>
      </c>
      <c r="DX72" s="79">
        <v>0</v>
      </c>
      <c r="DY72" s="79">
        <v>0</v>
      </c>
      <c r="DZ72" s="79">
        <v>0</v>
      </c>
      <c r="EA72" s="79">
        <v>0</v>
      </c>
      <c r="EB72" s="79">
        <v>0</v>
      </c>
      <c r="EC72" s="79">
        <v>0</v>
      </c>
      <c r="ED72" s="79">
        <v>0</v>
      </c>
      <c r="EE72" s="79">
        <v>0</v>
      </c>
      <c r="EF72" s="79">
        <v>0</v>
      </c>
      <c r="EG72" s="79">
        <v>0</v>
      </c>
      <c r="EH72" s="79">
        <v>0</v>
      </c>
      <c r="EI72" s="79">
        <v>0</v>
      </c>
      <c r="EJ72" s="79">
        <v>0</v>
      </c>
      <c r="EK72" s="79">
        <v>0</v>
      </c>
      <c r="EL72" s="79">
        <v>0</v>
      </c>
      <c r="EM72" s="79">
        <v>0</v>
      </c>
      <c r="EN72" s="79">
        <v>0</v>
      </c>
      <c r="EO72" s="79">
        <v>0</v>
      </c>
      <c r="EP72" s="79">
        <v>0</v>
      </c>
      <c r="EQ72" s="79">
        <v>0</v>
      </c>
      <c r="ER72" s="79">
        <v>0</v>
      </c>
      <c r="ES72" s="79">
        <v>0</v>
      </c>
      <c r="ET72" s="79">
        <v>0</v>
      </c>
      <c r="EU72" s="79">
        <v>0</v>
      </c>
      <c r="EV72" s="79">
        <v>0</v>
      </c>
      <c r="EW72" s="79">
        <v>0</v>
      </c>
      <c r="EX72" s="79">
        <v>0</v>
      </c>
      <c r="EY72" s="79">
        <v>0</v>
      </c>
      <c r="EZ72" s="79">
        <v>0</v>
      </c>
      <c r="FA72" s="79">
        <v>0</v>
      </c>
      <c r="FB72" s="79">
        <v>0</v>
      </c>
      <c r="FC72" s="79">
        <v>0</v>
      </c>
      <c r="FD72" s="79">
        <v>0</v>
      </c>
      <c r="FE72" s="79">
        <v>0</v>
      </c>
      <c r="FF72" s="79">
        <v>0</v>
      </c>
      <c r="FG72" s="79">
        <v>0</v>
      </c>
      <c r="FH72" s="79">
        <v>0</v>
      </c>
      <c r="FI72" s="79">
        <v>0</v>
      </c>
      <c r="FJ72" s="79">
        <v>0</v>
      </c>
      <c r="FK72" s="79">
        <v>0</v>
      </c>
      <c r="FL72" s="79">
        <v>0</v>
      </c>
      <c r="FM72" s="79">
        <v>0</v>
      </c>
      <c r="FN72" s="79">
        <v>0</v>
      </c>
      <c r="FO72" s="79">
        <v>0</v>
      </c>
      <c r="FP72" s="79">
        <v>0</v>
      </c>
      <c r="FQ72" s="79">
        <v>0</v>
      </c>
      <c r="FR72" s="79">
        <v>0</v>
      </c>
      <c r="FS72" s="79">
        <v>0</v>
      </c>
      <c r="FT72" s="80">
        <v>0</v>
      </c>
      <c r="FU72" s="79">
        <v>0</v>
      </c>
      <c r="FV72" s="79">
        <v>0</v>
      </c>
      <c r="FW72" s="79">
        <v>0</v>
      </c>
      <c r="FX72" s="79">
        <v>0</v>
      </c>
      <c r="FY72" s="81"/>
      <c r="FZ72" s="46">
        <f>SUM(C72:FX72)</f>
        <v>387510</v>
      </c>
      <c r="GA72" s="46"/>
      <c r="GB72" s="46"/>
      <c r="GC72" s="46"/>
      <c r="GD72" s="46"/>
      <c r="GE72" s="9"/>
      <c r="GF72" s="9"/>
      <c r="GG72" s="6"/>
      <c r="GH72" s="6"/>
      <c r="GI72" s="6"/>
      <c r="GJ72" s="6"/>
      <c r="GK72" s="6"/>
      <c r="GL72" s="6"/>
      <c r="GM72" s="6"/>
    </row>
    <row r="73" spans="1:195" x14ac:dyDescent="0.2">
      <c r="A73" s="3" t="s">
        <v>329</v>
      </c>
      <c r="B73" s="2" t="s">
        <v>330</v>
      </c>
      <c r="C73" s="83">
        <f>2700000+1970000</f>
        <v>4670000</v>
      </c>
      <c r="D73" s="83">
        <v>35400000</v>
      </c>
      <c r="E73" s="83">
        <v>4890000</v>
      </c>
      <c r="F73" s="83">
        <v>750000</v>
      </c>
      <c r="G73" s="83">
        <v>0</v>
      </c>
      <c r="H73" s="83">
        <v>300000</v>
      </c>
      <c r="I73" s="84">
        <v>7845103</v>
      </c>
      <c r="J73" s="83">
        <v>0</v>
      </c>
      <c r="K73" s="83">
        <v>0</v>
      </c>
      <c r="L73" s="83">
        <f>3155850+1500000</f>
        <v>4655850</v>
      </c>
      <c r="M73" s="83">
        <v>1000000</v>
      </c>
      <c r="N73" s="83">
        <f>52763000+25000000</f>
        <v>77763000</v>
      </c>
      <c r="O73" s="83">
        <f>14498234+12000000</f>
        <v>26498234</v>
      </c>
      <c r="P73" s="83">
        <v>0</v>
      </c>
      <c r="Q73" s="83">
        <f>22339028+15000000</f>
        <v>37339028</v>
      </c>
      <c r="R73" s="83">
        <v>330000</v>
      </c>
      <c r="S73" s="83">
        <v>0</v>
      </c>
      <c r="T73" s="83">
        <v>0</v>
      </c>
      <c r="U73" s="83">
        <v>100000</v>
      </c>
      <c r="V73" s="83">
        <v>0</v>
      </c>
      <c r="W73" s="85">
        <v>0</v>
      </c>
      <c r="X73" s="83">
        <v>150000</v>
      </c>
      <c r="Y73" s="83">
        <v>0</v>
      </c>
      <c r="Z73" s="83">
        <v>0</v>
      </c>
      <c r="AA73" s="83">
        <v>32635664</v>
      </c>
      <c r="AB73" s="84">
        <v>61626677</v>
      </c>
      <c r="AC73" s="84">
        <v>2044227</v>
      </c>
      <c r="AD73" s="84">
        <f>1504635+993077</f>
        <v>2497712</v>
      </c>
      <c r="AE73" s="83">
        <f>200000+45000</f>
        <v>245000</v>
      </c>
      <c r="AF73" s="84">
        <f>217915+613415-267189</f>
        <v>564141</v>
      </c>
      <c r="AG73" s="83">
        <f>1064046+775000</f>
        <v>1839046</v>
      </c>
      <c r="AH73" s="83">
        <v>0</v>
      </c>
      <c r="AI73" s="83">
        <v>0</v>
      </c>
      <c r="AJ73" s="83">
        <v>0</v>
      </c>
      <c r="AK73" s="83">
        <v>0</v>
      </c>
      <c r="AL73" s="83">
        <v>330575</v>
      </c>
      <c r="AM73" s="83">
        <v>0</v>
      </c>
      <c r="AN73" s="83">
        <v>0</v>
      </c>
      <c r="AO73" s="83">
        <v>0</v>
      </c>
      <c r="AP73" s="83">
        <v>129959655</v>
      </c>
      <c r="AQ73" s="83">
        <v>0</v>
      </c>
      <c r="AR73" s="83">
        <v>33713000</v>
      </c>
      <c r="AS73" s="83">
        <v>5944650</v>
      </c>
      <c r="AT73" s="83">
        <v>0</v>
      </c>
      <c r="AU73" s="83">
        <v>0</v>
      </c>
      <c r="AV73" s="83">
        <v>0</v>
      </c>
      <c r="AW73" s="83">
        <v>0</v>
      </c>
      <c r="AX73" s="83">
        <v>0</v>
      </c>
      <c r="AY73" s="83">
        <v>0</v>
      </c>
      <c r="AZ73" s="83">
        <v>5750000</v>
      </c>
      <c r="BA73" s="83">
        <v>3950000</v>
      </c>
      <c r="BB73" s="83">
        <v>700000</v>
      </c>
      <c r="BC73" s="84">
        <v>30398822</v>
      </c>
      <c r="BD73" s="83">
        <v>5157461</v>
      </c>
      <c r="BE73" s="83">
        <v>1900000</v>
      </c>
      <c r="BF73" s="83">
        <v>26750862</v>
      </c>
      <c r="BG73" s="83">
        <v>0</v>
      </c>
      <c r="BH73" s="83">
        <v>0</v>
      </c>
      <c r="BI73" s="83">
        <v>0</v>
      </c>
      <c r="BJ73" s="83">
        <v>4000000</v>
      </c>
      <c r="BK73" s="83">
        <v>7500000</v>
      </c>
      <c r="BL73" s="83">
        <v>0</v>
      </c>
      <c r="BM73" s="83">
        <v>0</v>
      </c>
      <c r="BN73" s="83">
        <v>0</v>
      </c>
      <c r="BO73" s="83">
        <v>350000</v>
      </c>
      <c r="BP73" s="83">
        <v>0</v>
      </c>
      <c r="BQ73" s="83">
        <f>4000000+4800000</f>
        <v>8800000</v>
      </c>
      <c r="BR73" s="83">
        <v>4300000</v>
      </c>
      <c r="BS73" s="83">
        <v>996000</v>
      </c>
      <c r="BT73" s="83">
        <f>520488+460000</f>
        <v>980488</v>
      </c>
      <c r="BU73" s="83">
        <v>550000</v>
      </c>
      <c r="BV73" s="83">
        <v>1330000</v>
      </c>
      <c r="BW73" s="83">
        <v>1300000</v>
      </c>
      <c r="BX73" s="83">
        <v>0</v>
      </c>
      <c r="BY73" s="83">
        <v>0</v>
      </c>
      <c r="BZ73" s="83">
        <v>0</v>
      </c>
      <c r="CA73" s="83">
        <v>0</v>
      </c>
      <c r="CB73" s="83">
        <f>74302585+39000000</f>
        <v>113302585</v>
      </c>
      <c r="CC73" s="83">
        <v>0</v>
      </c>
      <c r="CD73" s="83">
        <v>0</v>
      </c>
      <c r="CE73" s="83">
        <v>0</v>
      </c>
      <c r="CF73" s="83">
        <v>0</v>
      </c>
      <c r="CG73" s="83">
        <v>119200</v>
      </c>
      <c r="CH73" s="83">
        <v>0</v>
      </c>
      <c r="CI73" s="83">
        <v>0</v>
      </c>
      <c r="CJ73" s="83">
        <v>667783</v>
      </c>
      <c r="CK73" s="83">
        <f>2400000+3200000</f>
        <v>5600000</v>
      </c>
      <c r="CL73" s="83">
        <f>999000+1200000</f>
        <v>2199000</v>
      </c>
      <c r="CM73" s="83">
        <v>1100000</v>
      </c>
      <c r="CN73" s="83">
        <f>19012147+16000000</f>
        <v>35012147</v>
      </c>
      <c r="CO73" s="83">
        <v>14040000</v>
      </c>
      <c r="CP73" s="83">
        <v>1921000</v>
      </c>
      <c r="CQ73" s="83">
        <v>0</v>
      </c>
      <c r="CR73" s="83">
        <v>350000</v>
      </c>
      <c r="CS73" s="83">
        <v>0</v>
      </c>
      <c r="CT73" s="83">
        <v>0</v>
      </c>
      <c r="CU73" s="83">
        <v>205000</v>
      </c>
      <c r="CV73" s="83">
        <v>171656</v>
      </c>
      <c r="CW73" s="83">
        <v>0</v>
      </c>
      <c r="CX73" s="83">
        <v>0</v>
      </c>
      <c r="CY73" s="83">
        <v>0</v>
      </c>
      <c r="CZ73" s="83">
        <v>500000</v>
      </c>
      <c r="DA73" s="83">
        <v>0</v>
      </c>
      <c r="DB73" s="83">
        <v>0</v>
      </c>
      <c r="DC73" s="83">
        <v>445000</v>
      </c>
      <c r="DD73" s="83">
        <v>0</v>
      </c>
      <c r="DE73" s="83">
        <v>350000</v>
      </c>
      <c r="DF73" s="84">
        <v>8491114</v>
      </c>
      <c r="DG73" s="83">
        <v>70000</v>
      </c>
      <c r="DH73" s="83">
        <v>1900000</v>
      </c>
      <c r="DI73" s="83">
        <v>0</v>
      </c>
      <c r="DJ73" s="83">
        <v>390000</v>
      </c>
      <c r="DK73" s="83">
        <f>57800+276000</f>
        <v>333800</v>
      </c>
      <c r="DL73" s="83">
        <v>0</v>
      </c>
      <c r="DM73" s="83">
        <v>248000</v>
      </c>
      <c r="DN73" s="83">
        <v>400000</v>
      </c>
      <c r="DO73" s="83">
        <v>550000</v>
      </c>
      <c r="DP73" s="83">
        <v>0</v>
      </c>
      <c r="DQ73" s="83">
        <v>0</v>
      </c>
      <c r="DR73" s="83">
        <v>0</v>
      </c>
      <c r="DS73" s="83">
        <v>0</v>
      </c>
      <c r="DT73" s="83">
        <v>0</v>
      </c>
      <c r="DU73" s="83">
        <v>0</v>
      </c>
      <c r="DV73" s="83">
        <v>0</v>
      </c>
      <c r="DW73" s="83">
        <v>15862</v>
      </c>
      <c r="DX73" s="83">
        <v>155000</v>
      </c>
      <c r="DY73" s="83">
        <v>516372</v>
      </c>
      <c r="DZ73" s="83">
        <v>550204</v>
      </c>
      <c r="EA73" s="83">
        <v>207000</v>
      </c>
      <c r="EB73" s="83">
        <v>447872</v>
      </c>
      <c r="EC73" s="83">
        <v>0</v>
      </c>
      <c r="ED73" s="83">
        <f>2555390.5+1350000</f>
        <v>3905390.5</v>
      </c>
      <c r="EE73" s="83">
        <v>0</v>
      </c>
      <c r="EF73" s="83">
        <v>0</v>
      </c>
      <c r="EG73" s="83">
        <v>0</v>
      </c>
      <c r="EH73" s="83">
        <v>0</v>
      </c>
      <c r="EI73" s="83">
        <v>0</v>
      </c>
      <c r="EJ73" s="83">
        <v>0</v>
      </c>
      <c r="EK73" s="83">
        <v>404670</v>
      </c>
      <c r="EL73" s="83">
        <v>0</v>
      </c>
      <c r="EM73" s="83">
        <v>832600</v>
      </c>
      <c r="EN73" s="83">
        <v>195000</v>
      </c>
      <c r="EO73" s="83">
        <v>75000</v>
      </c>
      <c r="EP73" s="83">
        <f>584000+321473</f>
        <v>905473</v>
      </c>
      <c r="EQ73" s="83">
        <v>1548087.94</v>
      </c>
      <c r="ER73" s="83">
        <f>560000+349314</f>
        <v>909314</v>
      </c>
      <c r="ES73" s="83">
        <v>0</v>
      </c>
      <c r="ET73" s="83">
        <v>164087</v>
      </c>
      <c r="EU73" s="83">
        <v>0</v>
      </c>
      <c r="EV73" s="83">
        <v>0</v>
      </c>
      <c r="EW73" s="84">
        <v>1834793</v>
      </c>
      <c r="EX73" s="83">
        <v>397784.628256878</v>
      </c>
      <c r="EY73" s="83">
        <v>0</v>
      </c>
      <c r="EZ73" s="83">
        <v>0</v>
      </c>
      <c r="FA73" s="83">
        <f>2529686+2157631</f>
        <v>4687317</v>
      </c>
      <c r="FB73" s="83">
        <v>584000</v>
      </c>
      <c r="FC73" s="83">
        <v>1100000</v>
      </c>
      <c r="FD73" s="83">
        <v>0</v>
      </c>
      <c r="FE73" s="83">
        <v>0</v>
      </c>
      <c r="FF73" s="83">
        <v>0</v>
      </c>
      <c r="FG73" s="83">
        <v>0</v>
      </c>
      <c r="FH73" s="83">
        <f>80000+75000</f>
        <v>155000</v>
      </c>
      <c r="FI73" s="83">
        <f>2073000+1831000</f>
        <v>3904000</v>
      </c>
      <c r="FJ73" s="83">
        <v>1200000</v>
      </c>
      <c r="FK73" s="83">
        <v>1200000</v>
      </c>
      <c r="FL73" s="83">
        <v>2595350</v>
      </c>
      <c r="FM73" s="83">
        <v>500000</v>
      </c>
      <c r="FN73" s="83">
        <v>0</v>
      </c>
      <c r="FO73" s="83">
        <v>1974045</v>
      </c>
      <c r="FP73" s="83">
        <v>2675000</v>
      </c>
      <c r="FQ73" s="83">
        <v>900000</v>
      </c>
      <c r="FR73" s="83">
        <v>497743</v>
      </c>
      <c r="FS73" s="83">
        <v>75000</v>
      </c>
      <c r="FT73" s="85">
        <v>130000</v>
      </c>
      <c r="FU73" s="83">
        <v>1194000</v>
      </c>
      <c r="FV73" s="83">
        <v>400000</v>
      </c>
      <c r="FW73" s="83">
        <v>0</v>
      </c>
      <c r="FX73" s="83">
        <v>27380</v>
      </c>
      <c r="FY73" s="81"/>
      <c r="FZ73" s="46">
        <f>SUM(C73:FX73)</f>
        <v>803034825.06825697</v>
      </c>
      <c r="GA73" s="46"/>
      <c r="GB73" s="46"/>
      <c r="GC73" s="46"/>
      <c r="GD73" s="46"/>
      <c r="GE73" s="9"/>
      <c r="GF73" s="9"/>
      <c r="GG73" s="6"/>
      <c r="GH73" s="6"/>
      <c r="GI73" s="6"/>
      <c r="GJ73" s="6"/>
      <c r="GK73" s="6"/>
      <c r="GL73" s="6"/>
      <c r="GM73" s="6"/>
    </row>
    <row r="74" spans="1:195" x14ac:dyDescent="0.2">
      <c r="A74" s="86"/>
      <c r="B74" s="87" t="s">
        <v>331</v>
      </c>
      <c r="C74" s="88">
        <v>1023645.96</v>
      </c>
      <c r="D74" s="88">
        <v>5923407.6999999881</v>
      </c>
      <c r="E74" s="88">
        <v>1501809.63</v>
      </c>
      <c r="F74" s="88">
        <v>1480552.63</v>
      </c>
      <c r="G74" s="88">
        <v>313409.98</v>
      </c>
      <c r="H74" s="88">
        <v>197482.31</v>
      </c>
      <c r="I74" s="89">
        <v>3049421.53</v>
      </c>
      <c r="J74" s="88">
        <v>0</v>
      </c>
      <c r="K74" s="88">
        <v>0</v>
      </c>
      <c r="L74" s="88">
        <v>767975.6099999994</v>
      </c>
      <c r="M74" s="88">
        <v>339255.28999999911</v>
      </c>
      <c r="N74" s="88">
        <v>1003951.56</v>
      </c>
      <c r="O74" s="88">
        <v>3157850.6999999881</v>
      </c>
      <c r="P74" s="88">
        <v>0</v>
      </c>
      <c r="Q74" s="88">
        <v>2551562.3199999998</v>
      </c>
      <c r="R74" s="88">
        <v>93067.899999999907</v>
      </c>
      <c r="S74" s="88">
        <v>147716.44999999925</v>
      </c>
      <c r="T74" s="88">
        <v>0</v>
      </c>
      <c r="U74" s="88">
        <v>0</v>
      </c>
      <c r="V74" s="88">
        <v>0</v>
      </c>
      <c r="W74" s="90">
        <v>0</v>
      </c>
      <c r="X74" s="88">
        <v>0</v>
      </c>
      <c r="Y74" s="88">
        <v>0</v>
      </c>
      <c r="Z74" s="88">
        <v>0</v>
      </c>
      <c r="AA74" s="88">
        <v>3107770.19</v>
      </c>
      <c r="AB74" s="89">
        <v>5484100.7199999997</v>
      </c>
      <c r="AC74" s="89">
        <v>179452.74</v>
      </c>
      <c r="AD74" s="89">
        <v>173421.01</v>
      </c>
      <c r="AE74" s="88">
        <v>0</v>
      </c>
      <c r="AF74" s="89">
        <v>0</v>
      </c>
      <c r="AG74" s="88">
        <v>585726.86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23452.35999999987</v>
      </c>
      <c r="AO74" s="88">
        <v>0</v>
      </c>
      <c r="AP74" s="88">
        <v>13961260.089999974</v>
      </c>
      <c r="AQ74" s="88">
        <v>4996.7000000001863</v>
      </c>
      <c r="AR74" s="88">
        <v>4936260.97</v>
      </c>
      <c r="AS74" s="88">
        <v>3140096.46</v>
      </c>
      <c r="AT74" s="88">
        <v>706569</v>
      </c>
      <c r="AU74" s="88">
        <v>183362.49</v>
      </c>
      <c r="AV74" s="88">
        <v>0</v>
      </c>
      <c r="AW74" s="88">
        <v>127133.32</v>
      </c>
      <c r="AX74" s="88">
        <v>17799.04</v>
      </c>
      <c r="AY74" s="88">
        <v>67342.069999999832</v>
      </c>
      <c r="AZ74" s="88">
        <v>5661380.25</v>
      </c>
      <c r="BA74" s="88">
        <v>4239435.37</v>
      </c>
      <c r="BB74" s="88">
        <v>2450915.0699999998</v>
      </c>
      <c r="BC74" s="89">
        <v>13979440.599999994</v>
      </c>
      <c r="BD74" s="88">
        <v>2610812.9700000002</v>
      </c>
      <c r="BE74" s="88">
        <v>691421.59</v>
      </c>
      <c r="BF74" s="88">
        <v>12423538.810000002</v>
      </c>
      <c r="BG74" s="88">
        <v>177371.84</v>
      </c>
      <c r="BH74" s="88">
        <v>272348.34999999998</v>
      </c>
      <c r="BI74" s="88">
        <v>117074.81</v>
      </c>
      <c r="BJ74" s="88">
        <v>2978693.21</v>
      </c>
      <c r="BK74" s="88">
        <v>3075849.87</v>
      </c>
      <c r="BL74" s="88">
        <v>26731.37</v>
      </c>
      <c r="BM74" s="88">
        <v>73715.73</v>
      </c>
      <c r="BN74" s="88">
        <v>0</v>
      </c>
      <c r="BO74" s="88">
        <v>46591.460000000894</v>
      </c>
      <c r="BP74" s="88">
        <v>66821.180000000168</v>
      </c>
      <c r="BQ74" s="88">
        <v>831665.80999999866</v>
      </c>
      <c r="BR74" s="88">
        <v>53981.400000002235</v>
      </c>
      <c r="BS74" s="88">
        <v>0</v>
      </c>
      <c r="BT74" s="88">
        <v>96176.64000000013</v>
      </c>
      <c r="BU74" s="88">
        <v>45796.089999999851</v>
      </c>
      <c r="BV74" s="88">
        <v>680000</v>
      </c>
      <c r="BW74" s="88">
        <v>271620.42</v>
      </c>
      <c r="BX74" s="88">
        <v>30925.080000000075</v>
      </c>
      <c r="BY74" s="88">
        <v>20772.939999999478</v>
      </c>
      <c r="BZ74" s="88">
        <v>128574.8</v>
      </c>
      <c r="CA74" s="88">
        <v>0</v>
      </c>
      <c r="CB74" s="88">
        <v>14199549.600000024</v>
      </c>
      <c r="CC74" s="88">
        <v>51316.119999999879</v>
      </c>
      <c r="CD74" s="88">
        <v>32213.38</v>
      </c>
      <c r="CE74" s="88">
        <v>35823.39000000013</v>
      </c>
      <c r="CF74" s="88">
        <v>60736.420000000158</v>
      </c>
      <c r="CG74" s="88">
        <f>52674.03+119000</f>
        <v>171674.03</v>
      </c>
      <c r="CH74" s="88">
        <v>42137.689999999944</v>
      </c>
      <c r="CI74" s="88">
        <v>191859.43000000063</v>
      </c>
      <c r="CJ74" s="88">
        <v>127581.31</v>
      </c>
      <c r="CK74" s="88">
        <v>0</v>
      </c>
      <c r="CL74" s="88">
        <v>0</v>
      </c>
      <c r="CM74" s="88">
        <v>0</v>
      </c>
      <c r="CN74" s="88">
        <v>5532198.7100000083</v>
      </c>
      <c r="CO74" s="88">
        <v>3311063.7200000137</v>
      </c>
      <c r="CP74" s="88">
        <v>487185.26</v>
      </c>
      <c r="CQ74" s="88">
        <v>0</v>
      </c>
      <c r="CR74" s="88">
        <v>0</v>
      </c>
      <c r="CS74" s="88">
        <v>0</v>
      </c>
      <c r="CT74" s="88">
        <v>0</v>
      </c>
      <c r="CU74" s="88">
        <v>0</v>
      </c>
      <c r="CV74" s="88">
        <v>0</v>
      </c>
      <c r="CW74" s="88">
        <v>2963.7100000001956</v>
      </c>
      <c r="CX74" s="88">
        <v>34454.619999999646</v>
      </c>
      <c r="CY74" s="88">
        <v>0</v>
      </c>
      <c r="CZ74" s="88">
        <v>0</v>
      </c>
      <c r="DA74" s="88">
        <v>0</v>
      </c>
      <c r="DB74" s="88">
        <v>0</v>
      </c>
      <c r="DC74" s="88">
        <v>0</v>
      </c>
      <c r="DD74" s="88">
        <v>31853.880000000121</v>
      </c>
      <c r="DE74" s="88">
        <v>0</v>
      </c>
      <c r="DF74" s="89">
        <v>964429.94000001252</v>
      </c>
      <c r="DG74" s="88">
        <v>0</v>
      </c>
      <c r="DH74" s="88">
        <v>0</v>
      </c>
      <c r="DI74" s="88">
        <v>187923.21999999881</v>
      </c>
      <c r="DJ74" s="88">
        <v>70570.470000000205</v>
      </c>
      <c r="DK74" s="88">
        <v>63148.970000000205</v>
      </c>
      <c r="DL74" s="88">
        <v>0</v>
      </c>
      <c r="DM74" s="88">
        <v>0</v>
      </c>
      <c r="DN74" s="88">
        <v>0</v>
      </c>
      <c r="DO74" s="88">
        <v>0</v>
      </c>
      <c r="DP74" s="88">
        <v>1230.7399999999907</v>
      </c>
      <c r="DQ74" s="88">
        <v>0</v>
      </c>
      <c r="DR74" s="88">
        <v>0</v>
      </c>
      <c r="DS74" s="88">
        <v>0</v>
      </c>
      <c r="DT74" s="88">
        <v>0</v>
      </c>
      <c r="DU74" s="88">
        <v>0</v>
      </c>
      <c r="DV74" s="88">
        <v>0</v>
      </c>
      <c r="DW74" s="88">
        <v>0</v>
      </c>
      <c r="DX74" s="88">
        <v>27492.279999999795</v>
      </c>
      <c r="DY74" s="88">
        <v>0</v>
      </c>
      <c r="DZ74" s="88">
        <v>739613.14999999944</v>
      </c>
      <c r="EA74" s="88">
        <v>139332.39000000001</v>
      </c>
      <c r="EB74" s="88">
        <v>81512.760000000242</v>
      </c>
      <c r="EC74" s="88">
        <v>108091.72</v>
      </c>
      <c r="ED74" s="88">
        <v>1114082.5</v>
      </c>
      <c r="EE74" s="88">
        <v>0</v>
      </c>
      <c r="EF74" s="88">
        <v>0</v>
      </c>
      <c r="EG74" s="88">
        <v>8952.6699999999255</v>
      </c>
      <c r="EH74" s="88">
        <v>6739.7900000000373</v>
      </c>
      <c r="EI74" s="88">
        <v>984513.67000000179</v>
      </c>
      <c r="EJ74" s="88">
        <v>556718.94000000507</v>
      </c>
      <c r="EK74" s="88">
        <v>0</v>
      </c>
      <c r="EL74" s="88">
        <v>19606.400000000001</v>
      </c>
      <c r="EM74" s="88">
        <v>0</v>
      </c>
      <c r="EN74" s="88">
        <v>0</v>
      </c>
      <c r="EO74" s="88">
        <v>0</v>
      </c>
      <c r="EP74" s="88">
        <v>0</v>
      </c>
      <c r="EQ74" s="88">
        <v>773723.74</v>
      </c>
      <c r="ER74" s="88">
        <v>13739.379999999888</v>
      </c>
      <c r="ES74" s="88">
        <v>0</v>
      </c>
      <c r="ET74" s="88">
        <v>0</v>
      </c>
      <c r="EU74" s="88">
        <v>0</v>
      </c>
      <c r="EV74" s="88">
        <v>25108.400000000001</v>
      </c>
      <c r="EW74" s="88">
        <v>2296.6300000003539</v>
      </c>
      <c r="EX74" s="88">
        <v>6362.1400000001304</v>
      </c>
      <c r="EY74" s="88">
        <v>0</v>
      </c>
      <c r="EZ74" s="88">
        <v>3088.3899999998976</v>
      </c>
      <c r="FA74" s="88">
        <v>650000</v>
      </c>
      <c r="FB74" s="88">
        <v>235967.64</v>
      </c>
      <c r="FC74" s="88">
        <v>1157745.67</v>
      </c>
      <c r="FD74" s="88">
        <v>0</v>
      </c>
      <c r="FE74" s="88">
        <v>0</v>
      </c>
      <c r="FF74" s="88">
        <v>0</v>
      </c>
      <c r="FG74" s="88">
        <v>0</v>
      </c>
      <c r="FH74" s="88">
        <v>0</v>
      </c>
      <c r="FI74" s="88">
        <v>464593.6400000006</v>
      </c>
      <c r="FJ74" s="88">
        <v>402051.60000000056</v>
      </c>
      <c r="FK74" s="88">
        <v>263308.68</v>
      </c>
      <c r="FL74" s="88">
        <v>679899.57</v>
      </c>
      <c r="FM74" s="88">
        <v>418806.28000000119</v>
      </c>
      <c r="FN74" s="88">
        <v>2545812.86</v>
      </c>
      <c r="FO74" s="88">
        <v>243119.79</v>
      </c>
      <c r="FP74" s="88">
        <v>520740.68999999948</v>
      </c>
      <c r="FQ74" s="88">
        <v>223101.13</v>
      </c>
      <c r="FR74" s="88">
        <v>0</v>
      </c>
      <c r="FS74" s="88">
        <v>0</v>
      </c>
      <c r="FT74" s="88">
        <v>0</v>
      </c>
      <c r="FU74" s="88">
        <v>0</v>
      </c>
      <c r="FV74" s="88">
        <v>0</v>
      </c>
      <c r="FW74" s="88">
        <v>0</v>
      </c>
      <c r="FX74" s="88">
        <v>0</v>
      </c>
      <c r="FY74" s="81"/>
      <c r="FZ74" s="46">
        <f>SUM(C74:FX74)</f>
        <v>143317546.35999998</v>
      </c>
      <c r="GA74" s="46"/>
      <c r="GB74" s="46"/>
      <c r="GC74" s="46"/>
      <c r="GD74" s="46"/>
      <c r="GE74" s="9"/>
      <c r="GF74" s="9"/>
      <c r="GG74" s="6"/>
      <c r="GH74" s="6"/>
      <c r="GI74" s="6"/>
      <c r="GJ74" s="6"/>
      <c r="GK74" s="6"/>
      <c r="GL74" s="6"/>
      <c r="GM74" s="6"/>
    </row>
    <row r="75" spans="1:195" x14ac:dyDescent="0.2">
      <c r="A75" s="86"/>
      <c r="B75" s="87" t="s">
        <v>332</v>
      </c>
      <c r="C75" s="91">
        <f t="shared" ref="C75:BN75" si="16">((C264*0.25)+C74)</f>
        <v>18472383.649999999</v>
      </c>
      <c r="D75" s="91">
        <f t="shared" si="16"/>
        <v>91353949.389999986</v>
      </c>
      <c r="E75" s="91">
        <f t="shared" si="16"/>
        <v>18625334.529999997</v>
      </c>
      <c r="F75" s="91">
        <f t="shared" si="16"/>
        <v>35206362.302500002</v>
      </c>
      <c r="G75" s="91">
        <f t="shared" si="16"/>
        <v>2396185.3174999999</v>
      </c>
      <c r="H75" s="91">
        <f t="shared" si="16"/>
        <v>2306114.6324999998</v>
      </c>
      <c r="I75" s="91">
        <f t="shared" si="16"/>
        <v>25020088.895000003</v>
      </c>
      <c r="J75" s="91">
        <f t="shared" si="16"/>
        <v>4153828.4424999999</v>
      </c>
      <c r="K75" s="91">
        <f t="shared" si="16"/>
        <v>824560.23</v>
      </c>
      <c r="L75" s="91">
        <f t="shared" si="16"/>
        <v>6432287.9399999995</v>
      </c>
      <c r="M75" s="91">
        <f t="shared" si="16"/>
        <v>3807019.022499999</v>
      </c>
      <c r="N75" s="91">
        <f t="shared" si="16"/>
        <v>104612264.36749999</v>
      </c>
      <c r="O75" s="91">
        <f t="shared" si="16"/>
        <v>32061757.732499991</v>
      </c>
      <c r="P75" s="91">
        <f t="shared" si="16"/>
        <v>610007.875</v>
      </c>
      <c r="Q75" s="91">
        <f t="shared" si="16"/>
        <v>85427368.922499985</v>
      </c>
      <c r="R75" s="91">
        <f t="shared" si="16"/>
        <v>1354539.15</v>
      </c>
      <c r="S75" s="91">
        <f t="shared" si="16"/>
        <v>2959862.8924999996</v>
      </c>
      <c r="T75" s="91">
        <f t="shared" si="16"/>
        <v>483159.91</v>
      </c>
      <c r="U75" s="91">
        <f t="shared" si="16"/>
        <v>217122.64499999999</v>
      </c>
      <c r="V75" s="91">
        <f t="shared" si="16"/>
        <v>729947.54249999998</v>
      </c>
      <c r="W75" s="91">
        <f t="shared" si="16"/>
        <v>343040.52749999997</v>
      </c>
      <c r="X75" s="91">
        <f t="shared" si="16"/>
        <v>202390.17</v>
      </c>
      <c r="Y75" s="91">
        <f t="shared" si="16"/>
        <v>1058968.0725</v>
      </c>
      <c r="Z75" s="91">
        <f t="shared" si="16"/>
        <v>706529.58750000002</v>
      </c>
      <c r="AA75" s="91">
        <f t="shared" si="16"/>
        <v>60321153.809999995</v>
      </c>
      <c r="AB75" s="91">
        <f t="shared" si="16"/>
        <v>64332179.052499995</v>
      </c>
      <c r="AC75" s="91">
        <f t="shared" si="16"/>
        <v>2086948.8175000001</v>
      </c>
      <c r="AD75" s="91">
        <f t="shared" si="16"/>
        <v>2403628.4550000001</v>
      </c>
      <c r="AE75" s="91">
        <f t="shared" si="16"/>
        <v>397450.01250000001</v>
      </c>
      <c r="AF75" s="91">
        <f t="shared" si="16"/>
        <v>576582.52500000002</v>
      </c>
      <c r="AG75" s="91">
        <f t="shared" si="16"/>
        <v>2454052.7675000001</v>
      </c>
      <c r="AH75" s="91">
        <f t="shared" si="16"/>
        <v>2035766.335</v>
      </c>
      <c r="AI75" s="91">
        <f t="shared" si="16"/>
        <v>905467.27249999996</v>
      </c>
      <c r="AJ75" s="91">
        <f t="shared" si="16"/>
        <v>692083.47750000004</v>
      </c>
      <c r="AK75" s="91">
        <f t="shared" si="16"/>
        <v>675656.69499999995</v>
      </c>
      <c r="AL75" s="91">
        <f t="shared" si="16"/>
        <v>752538.02499999991</v>
      </c>
      <c r="AM75" s="91">
        <f t="shared" si="16"/>
        <v>1034114.72</v>
      </c>
      <c r="AN75" s="91">
        <f t="shared" si="16"/>
        <v>967205.24999999988</v>
      </c>
      <c r="AO75" s="91">
        <f t="shared" si="16"/>
        <v>9477254.9975000005</v>
      </c>
      <c r="AP75" s="91">
        <f t="shared" si="16"/>
        <v>192504570.81249997</v>
      </c>
      <c r="AQ75" s="91">
        <f t="shared" si="16"/>
        <v>763502.11750000017</v>
      </c>
      <c r="AR75" s="91">
        <f t="shared" si="16"/>
        <v>129425371.92249998</v>
      </c>
      <c r="AS75" s="91">
        <f t="shared" si="16"/>
        <v>17202925.0625</v>
      </c>
      <c r="AT75" s="91">
        <f t="shared" si="16"/>
        <v>5607601.2199999997</v>
      </c>
      <c r="AU75" s="91">
        <f t="shared" si="16"/>
        <v>1085461.9249999998</v>
      </c>
      <c r="AV75" s="91">
        <f t="shared" si="16"/>
        <v>837737.22500000009</v>
      </c>
      <c r="AW75" s="91">
        <f t="shared" si="16"/>
        <v>779585.30249999999</v>
      </c>
      <c r="AX75" s="91">
        <f t="shared" si="16"/>
        <v>232009.28750000001</v>
      </c>
      <c r="AY75" s="91">
        <f t="shared" si="16"/>
        <v>1290865.865</v>
      </c>
      <c r="AZ75" s="91">
        <f t="shared" si="16"/>
        <v>28177638.9175</v>
      </c>
      <c r="BA75" s="91">
        <f t="shared" si="16"/>
        <v>21011806.952999998</v>
      </c>
      <c r="BB75" s="91">
        <f t="shared" si="16"/>
        <v>17373858.467499997</v>
      </c>
      <c r="BC75" s="91">
        <f t="shared" si="16"/>
        <v>74145862.094999999</v>
      </c>
      <c r="BD75" s="91">
        <f t="shared" si="16"/>
        <v>11914836.396500003</v>
      </c>
      <c r="BE75" s="91">
        <f t="shared" si="16"/>
        <v>3624079.2725</v>
      </c>
      <c r="BF75" s="91">
        <f t="shared" si="16"/>
        <v>57848843.952500001</v>
      </c>
      <c r="BG75" s="91">
        <f t="shared" si="16"/>
        <v>2200404.8449999997</v>
      </c>
      <c r="BH75" s="91">
        <f t="shared" si="16"/>
        <v>1641432.8675000002</v>
      </c>
      <c r="BI75" s="91">
        <f t="shared" si="16"/>
        <v>857152.64749999996</v>
      </c>
      <c r="BJ75" s="91">
        <f t="shared" si="16"/>
        <v>14459266.815000001</v>
      </c>
      <c r="BK75" s="91">
        <f t="shared" si="16"/>
        <v>38394047.754999995</v>
      </c>
      <c r="BL75" s="91">
        <f t="shared" si="16"/>
        <v>662588.53</v>
      </c>
      <c r="BM75" s="91">
        <f t="shared" si="16"/>
        <v>885885.1925</v>
      </c>
      <c r="BN75" s="91">
        <f t="shared" si="16"/>
        <v>7131116.1707500005</v>
      </c>
      <c r="BO75" s="91">
        <f t="shared" ref="BO75:DZ75" si="17">((BO264*0.25)+BO74)</f>
        <v>3053590.852500001</v>
      </c>
      <c r="BP75" s="91">
        <f t="shared" si="17"/>
        <v>724926.87250000017</v>
      </c>
      <c r="BQ75" s="91">
        <f t="shared" si="17"/>
        <v>12829997.707499998</v>
      </c>
      <c r="BR75" s="91">
        <f t="shared" si="17"/>
        <v>9248307.325000003</v>
      </c>
      <c r="BS75" s="91">
        <f t="shared" si="17"/>
        <v>2179928.0425</v>
      </c>
      <c r="BT75" s="91">
        <f t="shared" si="17"/>
        <v>1064313.5575000001</v>
      </c>
      <c r="BU75" s="91">
        <f t="shared" si="17"/>
        <v>1103960.8274999999</v>
      </c>
      <c r="BV75" s="91">
        <f t="shared" si="17"/>
        <v>3137170.3275000001</v>
      </c>
      <c r="BW75" s="91">
        <f t="shared" si="17"/>
        <v>3910905.4575</v>
      </c>
      <c r="BX75" s="91">
        <f t="shared" si="17"/>
        <v>345577.57000000007</v>
      </c>
      <c r="BY75" s="91">
        <f t="shared" si="17"/>
        <v>1138127.0899999994</v>
      </c>
      <c r="BZ75" s="91">
        <f t="shared" si="17"/>
        <v>753181.21000000008</v>
      </c>
      <c r="CA75" s="91">
        <f t="shared" si="17"/>
        <v>665429.08750000002</v>
      </c>
      <c r="CB75" s="91">
        <f t="shared" si="17"/>
        <v>173646146.15500003</v>
      </c>
      <c r="CC75" s="91">
        <f t="shared" si="17"/>
        <v>591867.00499999989</v>
      </c>
      <c r="CD75" s="91">
        <f t="shared" si="17"/>
        <v>311073.34000000003</v>
      </c>
      <c r="CE75" s="91">
        <f t="shared" si="17"/>
        <v>581474.44500000007</v>
      </c>
      <c r="CF75" s="91">
        <f t="shared" si="17"/>
        <v>467800.41500000015</v>
      </c>
      <c r="CG75" s="91">
        <f t="shared" si="17"/>
        <v>706133.59750000003</v>
      </c>
      <c r="CH75" s="91">
        <f t="shared" si="17"/>
        <v>506646.1875</v>
      </c>
      <c r="CI75" s="91">
        <f t="shared" si="17"/>
        <v>1669585.6175000006</v>
      </c>
      <c r="CJ75" s="91">
        <f t="shared" si="17"/>
        <v>2387284.4325000001</v>
      </c>
      <c r="CK75" s="91">
        <f t="shared" si="17"/>
        <v>9685417.0449999999</v>
      </c>
      <c r="CL75" s="91">
        <f t="shared" si="17"/>
        <v>2714994.4</v>
      </c>
      <c r="CM75" s="91">
        <f t="shared" si="17"/>
        <v>1662462.9075</v>
      </c>
      <c r="CN75" s="91">
        <f t="shared" si="17"/>
        <v>60701990.237500012</v>
      </c>
      <c r="CO75" s="91">
        <f t="shared" si="17"/>
        <v>32768017.242500015</v>
      </c>
      <c r="CP75" s="91">
        <f t="shared" si="17"/>
        <v>2774970.5724999998</v>
      </c>
      <c r="CQ75" s="91">
        <f t="shared" si="17"/>
        <v>2518169.4350000001</v>
      </c>
      <c r="CR75" s="91">
        <f t="shared" si="17"/>
        <v>608456.95250000001</v>
      </c>
      <c r="CS75" s="91">
        <f t="shared" si="17"/>
        <v>875865.21499999997</v>
      </c>
      <c r="CT75" s="91">
        <f t="shared" si="17"/>
        <v>352478.89750000002</v>
      </c>
      <c r="CU75" s="91">
        <f t="shared" si="17"/>
        <v>890563.3125</v>
      </c>
      <c r="CV75" s="91">
        <f t="shared" si="17"/>
        <v>192908.69999999998</v>
      </c>
      <c r="CW75" s="91">
        <f t="shared" si="17"/>
        <v>563702.4600000002</v>
      </c>
      <c r="CX75" s="91">
        <f t="shared" si="17"/>
        <v>1065413.5474999996</v>
      </c>
      <c r="CY75" s="91">
        <f t="shared" si="17"/>
        <v>257448.6825</v>
      </c>
      <c r="CZ75" s="91">
        <f t="shared" si="17"/>
        <v>4254530.835</v>
      </c>
      <c r="DA75" s="91">
        <f t="shared" si="17"/>
        <v>619065.91</v>
      </c>
      <c r="DB75" s="91">
        <f t="shared" si="17"/>
        <v>817906.39250000007</v>
      </c>
      <c r="DC75" s="91">
        <f t="shared" si="17"/>
        <v>600542.01750000007</v>
      </c>
      <c r="DD75" s="91">
        <f t="shared" si="17"/>
        <v>518468.1075000001</v>
      </c>
      <c r="DE75" s="91">
        <f t="shared" si="17"/>
        <v>987818.4375</v>
      </c>
      <c r="DF75" s="91">
        <f t="shared" si="17"/>
        <v>42608036.543500021</v>
      </c>
      <c r="DG75" s="91">
        <f t="shared" si="17"/>
        <v>341564.21250000002</v>
      </c>
      <c r="DH75" s="91">
        <f t="shared" si="17"/>
        <v>4090618.2212500004</v>
      </c>
      <c r="DI75" s="91">
        <f t="shared" si="17"/>
        <v>5469605.2449999992</v>
      </c>
      <c r="DJ75" s="91">
        <f t="shared" si="17"/>
        <v>1616761.8450000002</v>
      </c>
      <c r="DK75" s="91">
        <f t="shared" si="17"/>
        <v>1010365.1325000003</v>
      </c>
      <c r="DL75" s="91">
        <f t="shared" si="17"/>
        <v>11830325.615</v>
      </c>
      <c r="DM75" s="91">
        <f t="shared" si="17"/>
        <v>826815.86750000005</v>
      </c>
      <c r="DN75" s="91">
        <f t="shared" si="17"/>
        <v>3099298.12</v>
      </c>
      <c r="DO75" s="91">
        <f t="shared" si="17"/>
        <v>6032345.5525000002</v>
      </c>
      <c r="DP75" s="91">
        <f t="shared" si="17"/>
        <v>666196.80499999993</v>
      </c>
      <c r="DQ75" s="91">
        <f t="shared" si="17"/>
        <v>1131164.9000000001</v>
      </c>
      <c r="DR75" s="91">
        <f t="shared" si="17"/>
        <v>2823447.7275</v>
      </c>
      <c r="DS75" s="91">
        <f t="shared" si="17"/>
        <v>1790794.34</v>
      </c>
      <c r="DT75" s="91">
        <f t="shared" si="17"/>
        <v>529397.06499999994</v>
      </c>
      <c r="DU75" s="91">
        <f t="shared" si="17"/>
        <v>951665.57499999995</v>
      </c>
      <c r="DV75" s="91">
        <f t="shared" si="17"/>
        <v>665135.23250000004</v>
      </c>
      <c r="DW75" s="91">
        <f t="shared" si="17"/>
        <v>866063.29749999999</v>
      </c>
      <c r="DX75" s="91">
        <f t="shared" si="17"/>
        <v>708244.98749999981</v>
      </c>
      <c r="DY75" s="91">
        <f t="shared" si="17"/>
        <v>914497.4325</v>
      </c>
      <c r="DZ75" s="91">
        <f t="shared" si="17"/>
        <v>2874797.1724999994</v>
      </c>
      <c r="EA75" s="91">
        <f t="shared" ref="EA75:FX75" si="18">((EA264*0.25)+EA74)</f>
        <v>1393081.2675000001</v>
      </c>
      <c r="EB75" s="91">
        <f t="shared" si="18"/>
        <v>1314568.2250000001</v>
      </c>
      <c r="EC75" s="91">
        <f t="shared" si="18"/>
        <v>854255.58250000002</v>
      </c>
      <c r="ED75" s="91">
        <f t="shared" si="18"/>
        <v>5425912.3000000007</v>
      </c>
      <c r="EE75" s="91">
        <f t="shared" si="18"/>
        <v>648517.875</v>
      </c>
      <c r="EF75" s="91">
        <f t="shared" si="18"/>
        <v>3149548.3275000001</v>
      </c>
      <c r="EG75" s="91">
        <f t="shared" si="18"/>
        <v>730379.88500000001</v>
      </c>
      <c r="EH75" s="91">
        <f t="shared" si="18"/>
        <v>653789.76250000007</v>
      </c>
      <c r="EI75" s="91">
        <f t="shared" si="18"/>
        <v>35115436.3825</v>
      </c>
      <c r="EJ75" s="91">
        <f t="shared" si="18"/>
        <v>17707596.892500006</v>
      </c>
      <c r="EK75" s="91">
        <f t="shared" si="18"/>
        <v>1354490.9075</v>
      </c>
      <c r="EL75" s="91">
        <f t="shared" si="18"/>
        <v>1078292.0674999999</v>
      </c>
      <c r="EM75" s="91">
        <f t="shared" si="18"/>
        <v>1115552.0125</v>
      </c>
      <c r="EN75" s="91">
        <f t="shared" si="18"/>
        <v>2241556.2425000002</v>
      </c>
      <c r="EO75" s="91">
        <f t="shared" si="18"/>
        <v>980271.05999999994</v>
      </c>
      <c r="EP75" s="91">
        <f t="shared" si="18"/>
        <v>984079.46499999997</v>
      </c>
      <c r="EQ75" s="91">
        <f t="shared" si="18"/>
        <v>5575983.6775000002</v>
      </c>
      <c r="ER75" s="91">
        <f t="shared" si="18"/>
        <v>991281.09499999986</v>
      </c>
      <c r="ES75" s="91">
        <f t="shared" si="18"/>
        <v>455754.71250000002</v>
      </c>
      <c r="ET75" s="91">
        <f t="shared" si="18"/>
        <v>686520.37749999994</v>
      </c>
      <c r="EU75" s="91">
        <f t="shared" si="18"/>
        <v>1473903.3199999998</v>
      </c>
      <c r="EV75" s="91">
        <f t="shared" si="18"/>
        <v>312393.72000000003</v>
      </c>
      <c r="EW75" s="91">
        <f t="shared" si="18"/>
        <v>2288982.8550000004</v>
      </c>
      <c r="EX75" s="91">
        <f t="shared" si="18"/>
        <v>806971.29500000016</v>
      </c>
      <c r="EY75" s="91">
        <f t="shared" si="18"/>
        <v>1801229</v>
      </c>
      <c r="EZ75" s="91">
        <f t="shared" si="18"/>
        <v>449504.28249999991</v>
      </c>
      <c r="FA75" s="91">
        <f t="shared" si="18"/>
        <v>7174872.5875000004</v>
      </c>
      <c r="FB75" s="91">
        <f t="shared" si="18"/>
        <v>1146045.6775</v>
      </c>
      <c r="FC75" s="91">
        <f t="shared" si="18"/>
        <v>6025221.3774999995</v>
      </c>
      <c r="FD75" s="91">
        <f t="shared" si="18"/>
        <v>873023.4325</v>
      </c>
      <c r="FE75" s="91">
        <f t="shared" si="18"/>
        <v>415939.22499999998</v>
      </c>
      <c r="FF75" s="91">
        <f t="shared" si="18"/>
        <v>627863.995</v>
      </c>
      <c r="FG75" s="91">
        <f t="shared" si="18"/>
        <v>433803.41499999998</v>
      </c>
      <c r="FH75" s="91">
        <f t="shared" si="18"/>
        <v>335876.44500000001</v>
      </c>
      <c r="FI75" s="91">
        <f t="shared" si="18"/>
        <v>4070426.2325000009</v>
      </c>
      <c r="FJ75" s="91">
        <f t="shared" si="18"/>
        <v>4010311.1425000005</v>
      </c>
      <c r="FK75" s="91">
        <f t="shared" si="18"/>
        <v>4609551.5124999993</v>
      </c>
      <c r="FL75" s="91">
        <f t="shared" si="18"/>
        <v>9662962.3725000005</v>
      </c>
      <c r="FM75" s="91">
        <f t="shared" si="18"/>
        <v>7052759.4300000006</v>
      </c>
      <c r="FN75" s="91">
        <f t="shared" si="18"/>
        <v>43190738.747499995</v>
      </c>
      <c r="FO75" s="91">
        <f t="shared" si="18"/>
        <v>2555898.4050000003</v>
      </c>
      <c r="FP75" s="91">
        <f t="shared" si="18"/>
        <v>5165126.8249999993</v>
      </c>
      <c r="FQ75" s="91">
        <f t="shared" si="18"/>
        <v>1915517.0175000001</v>
      </c>
      <c r="FR75" s="91">
        <f t="shared" si="18"/>
        <v>540772.9</v>
      </c>
      <c r="FS75" s="91">
        <f t="shared" si="18"/>
        <v>609725.53750000009</v>
      </c>
      <c r="FT75" s="91">
        <f t="shared" si="18"/>
        <v>338311.46500000003</v>
      </c>
      <c r="FU75" s="91">
        <f t="shared" si="18"/>
        <v>1742603.595</v>
      </c>
      <c r="FV75" s="91">
        <f t="shared" si="18"/>
        <v>1461539.7575000001</v>
      </c>
      <c r="FW75" s="91">
        <f t="shared" si="18"/>
        <v>550344.59749999992</v>
      </c>
      <c r="FX75" s="91">
        <f t="shared" si="18"/>
        <v>292705.16249999998</v>
      </c>
      <c r="FY75" s="46"/>
      <c r="FZ75" s="46">
        <f>SUM(C75:FX75)</f>
        <v>1850229160.3424997</v>
      </c>
      <c r="GA75" s="46"/>
      <c r="GB75" s="46"/>
      <c r="GC75" s="46"/>
      <c r="GD75" s="46"/>
      <c r="GE75" s="9"/>
      <c r="GF75" s="9"/>
      <c r="GG75" s="6"/>
      <c r="GH75" s="6"/>
      <c r="GI75" s="6"/>
      <c r="GJ75" s="6"/>
      <c r="GK75" s="6"/>
      <c r="GL75" s="6"/>
      <c r="GM75" s="6"/>
    </row>
    <row r="76" spans="1:195" x14ac:dyDescent="0.2">
      <c r="A76" s="92">
        <v>0.08</v>
      </c>
      <c r="B76" s="2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9"/>
      <c r="GF76" s="9"/>
      <c r="GG76" s="6"/>
      <c r="GH76" s="6"/>
      <c r="GI76" s="6"/>
      <c r="GJ76" s="6"/>
      <c r="GK76" s="6"/>
      <c r="GL76" s="6"/>
      <c r="GM76" s="6"/>
    </row>
    <row r="77" spans="1:195" ht="15.75" x14ac:dyDescent="0.25">
      <c r="A77" s="9"/>
      <c r="B77" s="44" t="s">
        <v>333</v>
      </c>
      <c r="C77" s="4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20"/>
      <c r="FU77" s="6"/>
      <c r="FV77" s="6"/>
      <c r="FW77" s="6"/>
      <c r="FX77" s="6"/>
      <c r="FY77" s="46"/>
      <c r="FZ77" s="46"/>
      <c r="GA77" s="46"/>
      <c r="GB77" s="46"/>
      <c r="GC77" s="46"/>
      <c r="GD77" s="46"/>
      <c r="GE77" s="9"/>
      <c r="GF77" s="9"/>
      <c r="GG77" s="6"/>
      <c r="GH77" s="6"/>
      <c r="GI77" s="6"/>
      <c r="GJ77" s="6"/>
      <c r="GK77" s="6"/>
      <c r="GL77" s="6"/>
      <c r="GM77" s="6"/>
    </row>
    <row r="78" spans="1:195" x14ac:dyDescent="0.2">
      <c r="A78" s="3" t="s">
        <v>334</v>
      </c>
      <c r="B78" s="2" t="s">
        <v>335</v>
      </c>
      <c r="C78" s="14">
        <f t="shared" ref="C78:BN78" si="19">C9</f>
        <v>5884.7800000000007</v>
      </c>
      <c r="D78" s="14">
        <f t="shared" si="19"/>
        <v>38144.9</v>
      </c>
      <c r="E78" s="14">
        <f t="shared" si="19"/>
        <v>6698</v>
      </c>
      <c r="F78" s="14">
        <f t="shared" si="19"/>
        <v>16159.800000000001</v>
      </c>
      <c r="G78" s="14">
        <f t="shared" si="19"/>
        <v>928</v>
      </c>
      <c r="H78" s="14">
        <f t="shared" si="19"/>
        <v>995.50000000000011</v>
      </c>
      <c r="I78" s="14">
        <f t="shared" si="19"/>
        <v>9131</v>
      </c>
      <c r="J78" s="14">
        <f t="shared" si="19"/>
        <v>1976.4</v>
      </c>
      <c r="K78" s="14">
        <f t="shared" si="19"/>
        <v>306.40000000000003</v>
      </c>
      <c r="L78" s="14">
        <f t="shared" si="19"/>
        <v>2568.3000000000002</v>
      </c>
      <c r="M78" s="14">
        <f t="shared" si="19"/>
        <v>1366</v>
      </c>
      <c r="N78" s="14">
        <f t="shared" si="19"/>
        <v>51232.4</v>
      </c>
      <c r="O78" s="14">
        <f t="shared" si="19"/>
        <v>14649</v>
      </c>
      <c r="P78" s="14">
        <f t="shared" si="19"/>
        <v>158.69999999999999</v>
      </c>
      <c r="Q78" s="14">
        <f t="shared" si="19"/>
        <v>37721.199999999997</v>
      </c>
      <c r="R78" s="14">
        <f t="shared" si="19"/>
        <v>428.4</v>
      </c>
      <c r="S78" s="14">
        <f t="shared" si="19"/>
        <v>1257.4000000000001</v>
      </c>
      <c r="T78" s="14">
        <f t="shared" si="19"/>
        <v>125</v>
      </c>
      <c r="U78" s="14">
        <f t="shared" si="19"/>
        <v>46.6</v>
      </c>
      <c r="V78" s="14">
        <f t="shared" si="19"/>
        <v>253.7</v>
      </c>
      <c r="W78" s="17">
        <f t="shared" si="19"/>
        <v>50</v>
      </c>
      <c r="X78" s="14">
        <f t="shared" si="19"/>
        <v>48.5</v>
      </c>
      <c r="Y78" s="14">
        <f t="shared" si="19"/>
        <v>434.5</v>
      </c>
      <c r="Z78" s="14">
        <f t="shared" si="19"/>
        <v>241.5</v>
      </c>
      <c r="AA78" s="14">
        <f t="shared" si="19"/>
        <v>28416.799999999999</v>
      </c>
      <c r="AB78" s="14">
        <f t="shared" si="19"/>
        <v>29036.1</v>
      </c>
      <c r="AC78" s="14">
        <f t="shared" si="19"/>
        <v>876</v>
      </c>
      <c r="AD78" s="14">
        <f t="shared" si="19"/>
        <v>1073</v>
      </c>
      <c r="AE78" s="14">
        <f t="shared" si="19"/>
        <v>106.7</v>
      </c>
      <c r="AF78" s="14">
        <f t="shared" si="19"/>
        <v>153.4</v>
      </c>
      <c r="AG78" s="14">
        <f t="shared" si="19"/>
        <v>812.3</v>
      </c>
      <c r="AH78" s="14">
        <f t="shared" si="19"/>
        <v>969.5</v>
      </c>
      <c r="AI78" s="14">
        <f t="shared" si="19"/>
        <v>368</v>
      </c>
      <c r="AJ78" s="14">
        <f t="shared" si="19"/>
        <v>211.5</v>
      </c>
      <c r="AK78" s="14">
        <f t="shared" si="19"/>
        <v>189.1</v>
      </c>
      <c r="AL78" s="14">
        <f t="shared" si="19"/>
        <v>241.5</v>
      </c>
      <c r="AM78" s="14">
        <f t="shared" si="19"/>
        <v>434.9</v>
      </c>
      <c r="AN78" s="14">
        <f t="shared" si="19"/>
        <v>358.2</v>
      </c>
      <c r="AO78" s="14">
        <f t="shared" si="19"/>
        <v>4530.5</v>
      </c>
      <c r="AP78" s="14">
        <f t="shared" si="19"/>
        <v>80026.100000000006</v>
      </c>
      <c r="AQ78" s="14">
        <f t="shared" si="19"/>
        <v>254.10000000000002</v>
      </c>
      <c r="AR78" s="14">
        <f t="shared" si="19"/>
        <v>60094.1</v>
      </c>
      <c r="AS78" s="14">
        <f t="shared" si="19"/>
        <v>6202.5</v>
      </c>
      <c r="AT78" s="14">
        <f t="shared" si="19"/>
        <v>2381.4</v>
      </c>
      <c r="AU78" s="14">
        <f t="shared" si="19"/>
        <v>305.10000000000002</v>
      </c>
      <c r="AV78" s="14">
        <f t="shared" si="19"/>
        <v>286</v>
      </c>
      <c r="AW78" s="14">
        <f t="shared" si="19"/>
        <v>182</v>
      </c>
      <c r="AX78" s="14">
        <f t="shared" si="19"/>
        <v>36.5</v>
      </c>
      <c r="AY78" s="14">
        <f t="shared" si="19"/>
        <v>431.5</v>
      </c>
      <c r="AZ78" s="14">
        <f t="shared" si="19"/>
        <v>10635.099999999999</v>
      </c>
      <c r="BA78" s="14">
        <f t="shared" si="19"/>
        <v>8590.5</v>
      </c>
      <c r="BB78" s="14">
        <f t="shared" si="19"/>
        <v>7554.7000000000007</v>
      </c>
      <c r="BC78" s="14">
        <f t="shared" si="19"/>
        <v>25930</v>
      </c>
      <c r="BD78" s="14">
        <f t="shared" si="19"/>
        <v>4825.3</v>
      </c>
      <c r="BE78" s="14">
        <f t="shared" si="19"/>
        <v>1428.5</v>
      </c>
      <c r="BF78" s="14">
        <f t="shared" si="19"/>
        <v>23227.399999999998</v>
      </c>
      <c r="BG78" s="14">
        <f t="shared" si="19"/>
        <v>868.5</v>
      </c>
      <c r="BH78" s="14">
        <f t="shared" si="19"/>
        <v>568.6</v>
      </c>
      <c r="BI78" s="14">
        <f t="shared" si="19"/>
        <v>222.5</v>
      </c>
      <c r="BJ78" s="14">
        <f t="shared" si="19"/>
        <v>5932.1</v>
      </c>
      <c r="BK78" s="14">
        <f t="shared" si="19"/>
        <v>13930.324999999999</v>
      </c>
      <c r="BL78" s="14">
        <f t="shared" si="19"/>
        <v>176</v>
      </c>
      <c r="BM78" s="14">
        <f t="shared" si="19"/>
        <v>276.89999999999998</v>
      </c>
      <c r="BN78" s="14">
        <f t="shared" si="19"/>
        <v>3548.8</v>
      </c>
      <c r="BO78" s="14">
        <f t="shared" ref="BO78:DZ78" si="20">BO9</f>
        <v>1391</v>
      </c>
      <c r="BP78" s="14">
        <f t="shared" si="20"/>
        <v>192.7</v>
      </c>
      <c r="BQ78" s="14">
        <f t="shared" si="20"/>
        <v>5193</v>
      </c>
      <c r="BR78" s="14">
        <f t="shared" si="20"/>
        <v>4598</v>
      </c>
      <c r="BS78" s="14">
        <f t="shared" si="20"/>
        <v>922</v>
      </c>
      <c r="BT78" s="14">
        <f t="shared" si="20"/>
        <v>365</v>
      </c>
      <c r="BU78" s="14">
        <f t="shared" si="20"/>
        <v>430.59999999999997</v>
      </c>
      <c r="BV78" s="14">
        <f t="shared" si="20"/>
        <v>1174</v>
      </c>
      <c r="BW78" s="14">
        <f t="shared" si="20"/>
        <v>1756.3</v>
      </c>
      <c r="BX78" s="14">
        <f t="shared" si="20"/>
        <v>63.7</v>
      </c>
      <c r="BY78" s="14">
        <f t="shared" si="20"/>
        <v>449.5</v>
      </c>
      <c r="BZ78" s="14">
        <f t="shared" si="20"/>
        <v>179.5</v>
      </c>
      <c r="CA78" s="14">
        <f t="shared" si="20"/>
        <v>192.20000000000002</v>
      </c>
      <c r="CB78" s="14">
        <f t="shared" si="20"/>
        <v>79010.3</v>
      </c>
      <c r="CC78" s="14">
        <f t="shared" si="20"/>
        <v>153</v>
      </c>
      <c r="CD78" s="14">
        <f t="shared" si="20"/>
        <v>66</v>
      </c>
      <c r="CE78" s="14">
        <f t="shared" si="20"/>
        <v>157.69999999999999</v>
      </c>
      <c r="CF78" s="14">
        <f t="shared" si="20"/>
        <v>110</v>
      </c>
      <c r="CG78" s="14">
        <f t="shared" si="20"/>
        <v>144.1</v>
      </c>
      <c r="CH78" s="14">
        <f t="shared" si="20"/>
        <v>122.8</v>
      </c>
      <c r="CI78" s="14">
        <f t="shared" si="20"/>
        <v>710.6</v>
      </c>
      <c r="CJ78" s="14">
        <f t="shared" si="20"/>
        <v>949</v>
      </c>
      <c r="CK78" s="14">
        <f t="shared" si="20"/>
        <v>4230.7</v>
      </c>
      <c r="CL78" s="14">
        <f t="shared" si="20"/>
        <v>1262</v>
      </c>
      <c r="CM78" s="14">
        <f t="shared" si="20"/>
        <v>706</v>
      </c>
      <c r="CN78" s="14">
        <f t="shared" si="20"/>
        <v>26822.6</v>
      </c>
      <c r="CO78" s="14">
        <f t="shared" si="20"/>
        <v>15019.2</v>
      </c>
      <c r="CP78" s="14">
        <f t="shared" si="20"/>
        <v>1048.5</v>
      </c>
      <c r="CQ78" s="14">
        <f t="shared" si="20"/>
        <v>967</v>
      </c>
      <c r="CR78" s="14">
        <f t="shared" si="20"/>
        <v>179.4</v>
      </c>
      <c r="CS78" s="14">
        <f t="shared" si="20"/>
        <v>339.8</v>
      </c>
      <c r="CT78" s="14">
        <f t="shared" si="20"/>
        <v>88.200000000000017</v>
      </c>
      <c r="CU78" s="14">
        <f t="shared" si="20"/>
        <v>40</v>
      </c>
      <c r="CV78" s="14">
        <f t="shared" si="20"/>
        <v>48</v>
      </c>
      <c r="CW78" s="14">
        <f t="shared" si="20"/>
        <v>159.30000000000001</v>
      </c>
      <c r="CX78" s="14">
        <f t="shared" si="20"/>
        <v>452.5</v>
      </c>
      <c r="CY78" s="14">
        <f t="shared" si="20"/>
        <v>27</v>
      </c>
      <c r="CZ78" s="14">
        <f t="shared" si="20"/>
        <v>2056.4</v>
      </c>
      <c r="DA78" s="14">
        <f t="shared" si="20"/>
        <v>184.8</v>
      </c>
      <c r="DB78" s="14">
        <f t="shared" si="20"/>
        <v>308.3</v>
      </c>
      <c r="DC78" s="14">
        <f t="shared" si="20"/>
        <v>179</v>
      </c>
      <c r="DD78" s="14">
        <f t="shared" si="20"/>
        <v>124.5</v>
      </c>
      <c r="DE78" s="14">
        <f t="shared" si="20"/>
        <v>397.5</v>
      </c>
      <c r="DF78" s="14">
        <f t="shared" si="20"/>
        <v>20547.600000000002</v>
      </c>
      <c r="DG78" s="14">
        <f t="shared" si="20"/>
        <v>80</v>
      </c>
      <c r="DH78" s="14">
        <f t="shared" si="20"/>
        <v>2017.5</v>
      </c>
      <c r="DI78" s="14">
        <f t="shared" si="20"/>
        <v>2626.3</v>
      </c>
      <c r="DJ78" s="14">
        <f t="shared" si="20"/>
        <v>701</v>
      </c>
      <c r="DK78" s="14">
        <f t="shared" si="20"/>
        <v>374.20000000000005</v>
      </c>
      <c r="DL78" s="14">
        <f t="shared" si="20"/>
        <v>5711.6</v>
      </c>
      <c r="DM78" s="14">
        <f t="shared" si="20"/>
        <v>202</v>
      </c>
      <c r="DN78" s="14">
        <f t="shared" si="20"/>
        <v>1472.5</v>
      </c>
      <c r="DO78" s="14">
        <f t="shared" si="20"/>
        <v>2833.5</v>
      </c>
      <c r="DP78" s="14">
        <f t="shared" si="20"/>
        <v>193.6</v>
      </c>
      <c r="DQ78" s="14">
        <f t="shared" si="20"/>
        <v>484.5</v>
      </c>
      <c r="DR78" s="14">
        <f t="shared" si="20"/>
        <v>1277.1999999999998</v>
      </c>
      <c r="DS78" s="14">
        <f t="shared" si="20"/>
        <v>774.8</v>
      </c>
      <c r="DT78" s="14">
        <f t="shared" si="20"/>
        <v>131</v>
      </c>
      <c r="DU78" s="14">
        <f t="shared" si="20"/>
        <v>398.5</v>
      </c>
      <c r="DV78" s="14">
        <f t="shared" si="20"/>
        <v>201.10000000000005</v>
      </c>
      <c r="DW78" s="14">
        <f t="shared" si="20"/>
        <v>327</v>
      </c>
      <c r="DX78" s="14">
        <f t="shared" si="20"/>
        <v>177.5</v>
      </c>
      <c r="DY78" s="14">
        <f t="shared" si="20"/>
        <v>312</v>
      </c>
      <c r="DZ78" s="14">
        <f t="shared" si="20"/>
        <v>922.2</v>
      </c>
      <c r="EA78" s="14">
        <f t="shared" ref="EA78:FX78" si="21">EA9</f>
        <v>510.20000000000005</v>
      </c>
      <c r="EB78" s="14">
        <f t="shared" si="21"/>
        <v>555.5</v>
      </c>
      <c r="EC78" s="14">
        <f t="shared" si="21"/>
        <v>278.7</v>
      </c>
      <c r="ED78" s="14">
        <f t="shared" si="21"/>
        <v>1619</v>
      </c>
      <c r="EE78" s="14">
        <f t="shared" si="21"/>
        <v>195.5</v>
      </c>
      <c r="EF78" s="14">
        <f t="shared" si="21"/>
        <v>1481</v>
      </c>
      <c r="EG78" s="14">
        <f t="shared" si="21"/>
        <v>264.3</v>
      </c>
      <c r="EH78" s="14">
        <f t="shared" si="21"/>
        <v>205.4</v>
      </c>
      <c r="EI78" s="14">
        <f t="shared" si="21"/>
        <v>15924.2</v>
      </c>
      <c r="EJ78" s="14">
        <f t="shared" si="21"/>
        <v>8783.2000000000007</v>
      </c>
      <c r="EK78" s="14">
        <f t="shared" si="21"/>
        <v>619.5</v>
      </c>
      <c r="EL78" s="14">
        <f t="shared" si="21"/>
        <v>486.3</v>
      </c>
      <c r="EM78" s="14">
        <f t="shared" si="21"/>
        <v>439.5</v>
      </c>
      <c r="EN78" s="14">
        <f t="shared" si="21"/>
        <v>973.5</v>
      </c>
      <c r="EO78" s="14">
        <f t="shared" si="21"/>
        <v>439.1</v>
      </c>
      <c r="EP78" s="14">
        <f t="shared" si="21"/>
        <v>364.09999999999991</v>
      </c>
      <c r="EQ78" s="14">
        <f t="shared" si="21"/>
        <v>2352.7000000000003</v>
      </c>
      <c r="ER78" s="14">
        <f t="shared" si="21"/>
        <v>340.90000000000003</v>
      </c>
      <c r="ES78" s="14">
        <f t="shared" si="21"/>
        <v>112.2</v>
      </c>
      <c r="ET78" s="14">
        <f t="shared" si="21"/>
        <v>159</v>
      </c>
      <c r="EU78" s="14">
        <f t="shared" si="21"/>
        <v>604.29999999999995</v>
      </c>
      <c r="EV78" s="14">
        <f t="shared" si="21"/>
        <v>63</v>
      </c>
      <c r="EW78" s="14">
        <f t="shared" si="21"/>
        <v>823.80000000000007</v>
      </c>
      <c r="EX78" s="14">
        <f t="shared" si="21"/>
        <v>247.4</v>
      </c>
      <c r="EY78" s="14">
        <f t="shared" si="21"/>
        <v>235</v>
      </c>
      <c r="EZ78" s="14">
        <f t="shared" si="21"/>
        <v>108.6</v>
      </c>
      <c r="FA78" s="14">
        <f t="shared" si="21"/>
        <v>3016.5</v>
      </c>
      <c r="FB78" s="14">
        <f t="shared" si="21"/>
        <v>323.3</v>
      </c>
      <c r="FC78" s="14">
        <f t="shared" si="21"/>
        <v>2399</v>
      </c>
      <c r="FD78" s="14">
        <f t="shared" si="21"/>
        <v>327.7</v>
      </c>
      <c r="FE78" s="14">
        <f t="shared" si="21"/>
        <v>105.69999999999999</v>
      </c>
      <c r="FF78" s="14">
        <f t="shared" si="21"/>
        <v>178.8</v>
      </c>
      <c r="FG78" s="14">
        <f t="shared" si="21"/>
        <v>110.39999999999999</v>
      </c>
      <c r="FH78" s="14">
        <f t="shared" si="21"/>
        <v>79.3</v>
      </c>
      <c r="FI78" s="14">
        <f t="shared" si="21"/>
        <v>1702.5</v>
      </c>
      <c r="FJ78" s="14">
        <f t="shared" si="21"/>
        <v>1808.6</v>
      </c>
      <c r="FK78" s="14">
        <f t="shared" si="21"/>
        <v>2145.6</v>
      </c>
      <c r="FL78" s="14">
        <f t="shared" si="21"/>
        <v>4627.7999999999993</v>
      </c>
      <c r="FM78" s="14">
        <f t="shared" si="21"/>
        <v>3382.7</v>
      </c>
      <c r="FN78" s="14">
        <f t="shared" si="21"/>
        <v>19879.599999999999</v>
      </c>
      <c r="FO78" s="14">
        <f t="shared" si="21"/>
        <v>1100.5</v>
      </c>
      <c r="FP78" s="14">
        <f t="shared" si="21"/>
        <v>2131.5</v>
      </c>
      <c r="FQ78" s="14">
        <f t="shared" si="21"/>
        <v>738.5</v>
      </c>
      <c r="FR78" s="14">
        <f t="shared" si="21"/>
        <v>147.30000000000001</v>
      </c>
      <c r="FS78" s="14">
        <f t="shared" si="21"/>
        <v>181.4</v>
      </c>
      <c r="FT78" s="17">
        <f t="shared" si="21"/>
        <v>80.699999999999974</v>
      </c>
      <c r="FU78" s="14">
        <f t="shared" si="21"/>
        <v>739.5</v>
      </c>
      <c r="FV78" s="14">
        <f t="shared" si="21"/>
        <v>655</v>
      </c>
      <c r="FW78" s="14">
        <f t="shared" si="21"/>
        <v>141.19999999999999</v>
      </c>
      <c r="FX78" s="14">
        <f t="shared" si="21"/>
        <v>61.1</v>
      </c>
      <c r="FY78" s="46"/>
      <c r="FZ78" s="14">
        <f t="shared" ref="FZ78:FZ83" si="22">SUM(C78:FX78)</f>
        <v>795485.40499999968</v>
      </c>
      <c r="GA78" s="14"/>
      <c r="GB78" s="46"/>
      <c r="GC78" s="46"/>
      <c r="GD78" s="46"/>
      <c r="GE78" s="9"/>
      <c r="GF78" s="9"/>
      <c r="GG78" s="6"/>
      <c r="GH78" s="6"/>
      <c r="GI78" s="6"/>
      <c r="GJ78" s="6"/>
      <c r="GK78" s="6"/>
      <c r="GL78" s="6"/>
      <c r="GM78" s="6"/>
    </row>
    <row r="79" spans="1:195" x14ac:dyDescent="0.2">
      <c r="A79" s="3" t="s">
        <v>336</v>
      </c>
      <c r="B79" s="2" t="s">
        <v>337</v>
      </c>
      <c r="C79" s="14">
        <f t="shared" ref="C79:BN82" si="23">C17</f>
        <v>5613.5</v>
      </c>
      <c r="D79" s="14">
        <f t="shared" si="23"/>
        <v>37209</v>
      </c>
      <c r="E79" s="14">
        <f t="shared" si="23"/>
        <v>6634.5</v>
      </c>
      <c r="F79" s="14">
        <f t="shared" si="23"/>
        <v>15541.5</v>
      </c>
      <c r="G79" s="14">
        <f t="shared" si="23"/>
        <v>920.5</v>
      </c>
      <c r="H79" s="14">
        <f t="shared" si="23"/>
        <v>972</v>
      </c>
      <c r="I79" s="14">
        <f t="shared" si="23"/>
        <v>9145.5</v>
      </c>
      <c r="J79" s="14">
        <f t="shared" si="23"/>
        <v>1959</v>
      </c>
      <c r="K79" s="14">
        <f t="shared" si="23"/>
        <v>301</v>
      </c>
      <c r="L79" s="14">
        <f t="shared" si="23"/>
        <v>2520</v>
      </c>
      <c r="M79" s="14">
        <f t="shared" si="23"/>
        <v>1381.5</v>
      </c>
      <c r="N79" s="14">
        <f t="shared" si="23"/>
        <v>50668</v>
      </c>
      <c r="O79" s="14">
        <f t="shared" si="23"/>
        <v>14647.5</v>
      </c>
      <c r="P79" s="14">
        <f t="shared" si="23"/>
        <v>153.5</v>
      </c>
      <c r="Q79" s="14">
        <f t="shared" si="23"/>
        <v>36887</v>
      </c>
      <c r="R79" s="14">
        <f t="shared" si="23"/>
        <v>443.5</v>
      </c>
      <c r="S79" s="14">
        <f t="shared" si="23"/>
        <v>1275.5</v>
      </c>
      <c r="T79" s="14">
        <f t="shared" si="23"/>
        <v>127.5</v>
      </c>
      <c r="U79" s="14">
        <f t="shared" si="23"/>
        <v>47</v>
      </c>
      <c r="V79" s="14">
        <f t="shared" si="23"/>
        <v>255</v>
      </c>
      <c r="W79" s="17">
        <f t="shared" si="23"/>
        <v>50</v>
      </c>
      <c r="X79" s="14">
        <f t="shared" si="23"/>
        <v>40</v>
      </c>
      <c r="Y79" s="14">
        <f t="shared" si="23"/>
        <v>432</v>
      </c>
      <c r="Z79" s="14">
        <f t="shared" si="23"/>
        <v>240.5</v>
      </c>
      <c r="AA79" s="14">
        <f t="shared" si="23"/>
        <v>27650.5</v>
      </c>
      <c r="AB79" s="14">
        <f t="shared" si="23"/>
        <v>28507</v>
      </c>
      <c r="AC79" s="14">
        <f t="shared" si="23"/>
        <v>876</v>
      </c>
      <c r="AD79" s="14">
        <f t="shared" si="23"/>
        <v>1067</v>
      </c>
      <c r="AE79" s="14">
        <f t="shared" si="23"/>
        <v>109</v>
      </c>
      <c r="AF79" s="14">
        <f t="shared" si="23"/>
        <v>154</v>
      </c>
      <c r="AG79" s="14">
        <f t="shared" si="23"/>
        <v>827</v>
      </c>
      <c r="AH79" s="14">
        <f t="shared" si="23"/>
        <v>972</v>
      </c>
      <c r="AI79" s="14">
        <f t="shared" si="23"/>
        <v>360.5</v>
      </c>
      <c r="AJ79" s="14">
        <f t="shared" si="23"/>
        <v>204.5</v>
      </c>
      <c r="AK79" s="14">
        <f t="shared" si="23"/>
        <v>185.5</v>
      </c>
      <c r="AL79" s="14">
        <f t="shared" si="23"/>
        <v>247</v>
      </c>
      <c r="AM79" s="14">
        <f t="shared" si="23"/>
        <v>435</v>
      </c>
      <c r="AN79" s="14">
        <f t="shared" si="23"/>
        <v>361</v>
      </c>
      <c r="AO79" s="14">
        <f t="shared" si="23"/>
        <v>4626.5</v>
      </c>
      <c r="AP79" s="14">
        <f t="shared" si="23"/>
        <v>77313</v>
      </c>
      <c r="AQ79" s="14">
        <f t="shared" si="23"/>
        <v>253</v>
      </c>
      <c r="AR79" s="14">
        <f t="shared" si="23"/>
        <v>58976</v>
      </c>
      <c r="AS79" s="14">
        <f t="shared" si="23"/>
        <v>6045</v>
      </c>
      <c r="AT79" s="14">
        <f t="shared" si="23"/>
        <v>2421.5</v>
      </c>
      <c r="AU79" s="14">
        <f t="shared" si="23"/>
        <v>303.5</v>
      </c>
      <c r="AV79" s="14">
        <f t="shared" si="23"/>
        <v>282.5</v>
      </c>
      <c r="AW79" s="14">
        <f t="shared" si="23"/>
        <v>180</v>
      </c>
      <c r="AX79" s="14">
        <f t="shared" si="23"/>
        <v>31.5</v>
      </c>
      <c r="AY79" s="14">
        <f t="shared" si="23"/>
        <v>432.5</v>
      </c>
      <c r="AZ79" s="14">
        <f t="shared" si="23"/>
        <v>10536</v>
      </c>
      <c r="BA79" s="14">
        <f t="shared" si="23"/>
        <v>8565</v>
      </c>
      <c r="BB79" s="14">
        <f t="shared" si="23"/>
        <v>7373</v>
      </c>
      <c r="BC79" s="14">
        <f t="shared" si="23"/>
        <v>26200.5</v>
      </c>
      <c r="BD79" s="14">
        <f t="shared" si="23"/>
        <v>4812</v>
      </c>
      <c r="BE79" s="14">
        <f t="shared" si="23"/>
        <v>1403.5</v>
      </c>
      <c r="BF79" s="14">
        <f t="shared" si="23"/>
        <v>22771</v>
      </c>
      <c r="BG79" s="14">
        <f t="shared" si="23"/>
        <v>856</v>
      </c>
      <c r="BH79" s="14">
        <f t="shared" si="23"/>
        <v>567.5</v>
      </c>
      <c r="BI79" s="14">
        <f t="shared" si="23"/>
        <v>219</v>
      </c>
      <c r="BJ79" s="14">
        <f t="shared" si="23"/>
        <v>5826.5</v>
      </c>
      <c r="BK79" s="14">
        <f t="shared" si="23"/>
        <v>14165</v>
      </c>
      <c r="BL79" s="14">
        <f t="shared" si="23"/>
        <v>166</v>
      </c>
      <c r="BM79" s="14">
        <f t="shared" si="23"/>
        <v>272</v>
      </c>
      <c r="BN79" s="14">
        <f t="shared" si="23"/>
        <v>3535</v>
      </c>
      <c r="BO79" s="14">
        <f t="shared" ref="BO79:DZ82" si="24">BO17</f>
        <v>1413.5</v>
      </c>
      <c r="BP79" s="14">
        <f t="shared" si="24"/>
        <v>194.5</v>
      </c>
      <c r="BQ79" s="14">
        <f t="shared" si="24"/>
        <v>5247.5</v>
      </c>
      <c r="BR79" s="14">
        <f t="shared" si="24"/>
        <v>4536.5</v>
      </c>
      <c r="BS79" s="14">
        <f t="shared" si="24"/>
        <v>930</v>
      </c>
      <c r="BT79" s="14">
        <f t="shared" si="24"/>
        <v>366.5</v>
      </c>
      <c r="BU79" s="14">
        <f t="shared" si="24"/>
        <v>429</v>
      </c>
      <c r="BV79" s="14">
        <f t="shared" si="24"/>
        <v>1163</v>
      </c>
      <c r="BW79" s="14">
        <f t="shared" si="24"/>
        <v>1777</v>
      </c>
      <c r="BX79" s="14">
        <f t="shared" si="24"/>
        <v>65</v>
      </c>
      <c r="BY79" s="14">
        <f t="shared" si="24"/>
        <v>456.5</v>
      </c>
      <c r="BZ79" s="14">
        <f t="shared" si="24"/>
        <v>178.5</v>
      </c>
      <c r="CA79" s="14">
        <f t="shared" si="24"/>
        <v>186.5</v>
      </c>
      <c r="CB79" s="14">
        <f t="shared" si="24"/>
        <v>79013.5</v>
      </c>
      <c r="CC79" s="14">
        <f t="shared" si="24"/>
        <v>153</v>
      </c>
      <c r="CD79" s="14">
        <f t="shared" si="24"/>
        <v>64.5</v>
      </c>
      <c r="CE79" s="14">
        <f t="shared" si="24"/>
        <v>159.5</v>
      </c>
      <c r="CF79" s="14">
        <f t="shared" si="24"/>
        <v>103.5</v>
      </c>
      <c r="CG79" s="14">
        <f t="shared" si="24"/>
        <v>144.5</v>
      </c>
      <c r="CH79" s="14">
        <f t="shared" si="24"/>
        <v>121.5</v>
      </c>
      <c r="CI79" s="14">
        <f t="shared" si="24"/>
        <v>708.5</v>
      </c>
      <c r="CJ79" s="14">
        <f t="shared" si="24"/>
        <v>955.5</v>
      </c>
      <c r="CK79" s="14">
        <f t="shared" si="24"/>
        <v>4216.5</v>
      </c>
      <c r="CL79" s="14">
        <f t="shared" si="24"/>
        <v>1257.5</v>
      </c>
      <c r="CM79" s="14">
        <f t="shared" si="24"/>
        <v>713.5</v>
      </c>
      <c r="CN79" s="14">
        <f t="shared" si="24"/>
        <v>26338</v>
      </c>
      <c r="CO79" s="14">
        <f t="shared" si="24"/>
        <v>14813</v>
      </c>
      <c r="CP79" s="14">
        <f t="shared" si="24"/>
        <v>1016.5</v>
      </c>
      <c r="CQ79" s="14">
        <f t="shared" si="24"/>
        <v>980</v>
      </c>
      <c r="CR79" s="14">
        <f t="shared" si="24"/>
        <v>176.5</v>
      </c>
      <c r="CS79" s="14">
        <f t="shared" si="24"/>
        <v>348.5</v>
      </c>
      <c r="CT79" s="14">
        <f t="shared" si="24"/>
        <v>89.5</v>
      </c>
      <c r="CU79" s="14">
        <f t="shared" si="24"/>
        <v>36.5</v>
      </c>
      <c r="CV79" s="14">
        <f t="shared" si="24"/>
        <v>41</v>
      </c>
      <c r="CW79" s="14">
        <f t="shared" si="24"/>
        <v>153.5</v>
      </c>
      <c r="CX79" s="14">
        <f t="shared" si="24"/>
        <v>449.5</v>
      </c>
      <c r="CY79" s="14">
        <f t="shared" si="24"/>
        <v>27</v>
      </c>
      <c r="CZ79" s="14">
        <f t="shared" si="24"/>
        <v>2082.5</v>
      </c>
      <c r="DA79" s="14">
        <f t="shared" si="24"/>
        <v>182.5</v>
      </c>
      <c r="DB79" s="14">
        <f t="shared" si="24"/>
        <v>309</v>
      </c>
      <c r="DC79" s="14">
        <f t="shared" si="24"/>
        <v>178.5</v>
      </c>
      <c r="DD79" s="14">
        <f t="shared" si="24"/>
        <v>125.5</v>
      </c>
      <c r="DE79" s="14">
        <f t="shared" si="24"/>
        <v>399.5</v>
      </c>
      <c r="DF79" s="14">
        <f t="shared" si="24"/>
        <v>20425.5</v>
      </c>
      <c r="DG79" s="14">
        <f t="shared" si="24"/>
        <v>79.5</v>
      </c>
      <c r="DH79" s="14">
        <f t="shared" si="24"/>
        <v>1990.5</v>
      </c>
      <c r="DI79" s="14">
        <f t="shared" si="24"/>
        <v>2613</v>
      </c>
      <c r="DJ79" s="14">
        <f t="shared" si="24"/>
        <v>680.5</v>
      </c>
      <c r="DK79" s="14">
        <f t="shared" si="24"/>
        <v>365.5</v>
      </c>
      <c r="DL79" s="14">
        <f t="shared" si="24"/>
        <v>5714.5</v>
      </c>
      <c r="DM79" s="14">
        <f t="shared" si="24"/>
        <v>218</v>
      </c>
      <c r="DN79" s="14">
        <f t="shared" si="24"/>
        <v>1441.5</v>
      </c>
      <c r="DO79" s="14">
        <f t="shared" si="24"/>
        <v>2845.5</v>
      </c>
      <c r="DP79" s="14">
        <f t="shared" si="24"/>
        <v>191</v>
      </c>
      <c r="DQ79" s="14">
        <f t="shared" si="24"/>
        <v>484.5</v>
      </c>
      <c r="DR79" s="14">
        <f t="shared" si="24"/>
        <v>1254.5</v>
      </c>
      <c r="DS79" s="14">
        <f t="shared" si="24"/>
        <v>758</v>
      </c>
      <c r="DT79" s="14">
        <f t="shared" si="24"/>
        <v>132</v>
      </c>
      <c r="DU79" s="14">
        <f t="shared" si="24"/>
        <v>398.5</v>
      </c>
      <c r="DV79" s="14">
        <f t="shared" si="24"/>
        <v>205.5</v>
      </c>
      <c r="DW79" s="14">
        <f t="shared" si="24"/>
        <v>326</v>
      </c>
      <c r="DX79" s="14">
        <f t="shared" si="24"/>
        <v>178</v>
      </c>
      <c r="DY79" s="14">
        <f t="shared" si="24"/>
        <v>318.5</v>
      </c>
      <c r="DZ79" s="14">
        <f t="shared" si="24"/>
        <v>920</v>
      </c>
      <c r="EA79" s="14">
        <f t="shared" ref="EA79:FX82" si="25">EA17</f>
        <v>502.5</v>
      </c>
      <c r="EB79" s="14">
        <f t="shared" si="25"/>
        <v>551</v>
      </c>
      <c r="EC79" s="14">
        <f t="shared" si="25"/>
        <v>284</v>
      </c>
      <c r="ED79" s="14">
        <f t="shared" si="25"/>
        <v>1614.5</v>
      </c>
      <c r="EE79" s="14">
        <f t="shared" si="25"/>
        <v>186</v>
      </c>
      <c r="EF79" s="14">
        <f t="shared" si="25"/>
        <v>1480.5</v>
      </c>
      <c r="EG79" s="14">
        <f t="shared" si="25"/>
        <v>263.5</v>
      </c>
      <c r="EH79" s="14">
        <f t="shared" si="25"/>
        <v>199.5</v>
      </c>
      <c r="EI79" s="14">
        <f t="shared" si="25"/>
        <v>16108</v>
      </c>
      <c r="EJ79" s="14">
        <f t="shared" si="25"/>
        <v>8674.5</v>
      </c>
      <c r="EK79" s="14">
        <f t="shared" si="25"/>
        <v>630.5</v>
      </c>
      <c r="EL79" s="14">
        <f t="shared" si="25"/>
        <v>470.5</v>
      </c>
      <c r="EM79" s="14">
        <f t="shared" si="25"/>
        <v>432.5</v>
      </c>
      <c r="EN79" s="14">
        <f t="shared" si="25"/>
        <v>963</v>
      </c>
      <c r="EO79" s="14">
        <f t="shared" si="25"/>
        <v>435.5</v>
      </c>
      <c r="EP79" s="14">
        <f t="shared" si="25"/>
        <v>363.5</v>
      </c>
      <c r="EQ79" s="14">
        <f t="shared" si="25"/>
        <v>2315</v>
      </c>
      <c r="ER79" s="14">
        <f t="shared" si="25"/>
        <v>361</v>
      </c>
      <c r="ES79" s="14">
        <f t="shared" si="25"/>
        <v>118</v>
      </c>
      <c r="ET79" s="14">
        <f t="shared" si="25"/>
        <v>163.5</v>
      </c>
      <c r="EU79" s="14">
        <f t="shared" si="25"/>
        <v>595.5</v>
      </c>
      <c r="EV79" s="14">
        <f t="shared" si="25"/>
        <v>62</v>
      </c>
      <c r="EW79" s="14">
        <f t="shared" si="25"/>
        <v>788.5</v>
      </c>
      <c r="EX79" s="14">
        <f t="shared" si="25"/>
        <v>244</v>
      </c>
      <c r="EY79" s="14">
        <f t="shared" si="25"/>
        <v>231.5</v>
      </c>
      <c r="EZ79" s="14">
        <f t="shared" si="25"/>
        <v>108</v>
      </c>
      <c r="FA79" s="14">
        <f t="shared" si="25"/>
        <v>2976.5</v>
      </c>
      <c r="FB79" s="14">
        <f t="shared" si="25"/>
        <v>325</v>
      </c>
      <c r="FC79" s="14">
        <f t="shared" si="25"/>
        <v>2401</v>
      </c>
      <c r="FD79" s="14">
        <f t="shared" si="25"/>
        <v>337</v>
      </c>
      <c r="FE79" s="14">
        <f t="shared" si="25"/>
        <v>106.5</v>
      </c>
      <c r="FF79" s="14">
        <f t="shared" si="25"/>
        <v>182.5</v>
      </c>
      <c r="FG79" s="14">
        <f t="shared" si="25"/>
        <v>116</v>
      </c>
      <c r="FH79" s="14">
        <f t="shared" si="25"/>
        <v>78</v>
      </c>
      <c r="FI79" s="14">
        <f t="shared" si="25"/>
        <v>1745.5</v>
      </c>
      <c r="FJ79" s="14">
        <f t="shared" si="25"/>
        <v>1781.5</v>
      </c>
      <c r="FK79" s="14">
        <f t="shared" si="25"/>
        <v>2112.5</v>
      </c>
      <c r="FL79" s="14">
        <f t="shared" si="25"/>
        <v>4516.5</v>
      </c>
      <c r="FM79" s="14">
        <f t="shared" si="25"/>
        <v>3252.5</v>
      </c>
      <c r="FN79" s="14">
        <f t="shared" si="25"/>
        <v>19379.5</v>
      </c>
      <c r="FO79" s="14">
        <f t="shared" si="25"/>
        <v>1068.5</v>
      </c>
      <c r="FP79" s="14">
        <f t="shared" si="25"/>
        <v>2131</v>
      </c>
      <c r="FQ79" s="14">
        <f t="shared" si="25"/>
        <v>745.5</v>
      </c>
      <c r="FR79" s="14">
        <f t="shared" si="25"/>
        <v>148</v>
      </c>
      <c r="FS79" s="14">
        <f t="shared" si="25"/>
        <v>179</v>
      </c>
      <c r="FT79" s="17">
        <f t="shared" si="25"/>
        <v>81</v>
      </c>
      <c r="FU79" s="14">
        <f t="shared" si="25"/>
        <v>738.5</v>
      </c>
      <c r="FV79" s="14">
        <f t="shared" si="25"/>
        <v>652</v>
      </c>
      <c r="FW79" s="14">
        <f t="shared" si="25"/>
        <v>147.5</v>
      </c>
      <c r="FX79" s="14">
        <f t="shared" si="25"/>
        <v>57</v>
      </c>
      <c r="FY79" s="6"/>
      <c r="FZ79" s="14">
        <f t="shared" si="22"/>
        <v>784802</v>
      </c>
      <c r="GA79" s="14"/>
      <c r="GB79" s="46"/>
      <c r="GC79" s="46"/>
      <c r="GD79" s="46"/>
      <c r="GE79" s="6"/>
      <c r="GF79" s="6"/>
      <c r="GG79" s="6"/>
      <c r="GH79" s="6"/>
      <c r="GI79" s="6"/>
      <c r="GJ79" s="6"/>
      <c r="GK79" s="6"/>
      <c r="GL79" s="6"/>
      <c r="GM79" s="6"/>
    </row>
    <row r="80" spans="1:195" x14ac:dyDescent="0.2">
      <c r="A80" s="3" t="s">
        <v>338</v>
      </c>
      <c r="B80" s="2" t="s">
        <v>339</v>
      </c>
      <c r="C80" s="14">
        <f t="shared" si="23"/>
        <v>5486.5</v>
      </c>
      <c r="D80" s="14">
        <f t="shared" si="23"/>
        <v>36386</v>
      </c>
      <c r="E80" s="14">
        <f t="shared" si="23"/>
        <v>6585</v>
      </c>
      <c r="F80" s="14">
        <f t="shared" si="23"/>
        <v>15034.5</v>
      </c>
      <c r="G80" s="14">
        <f t="shared" si="23"/>
        <v>951</v>
      </c>
      <c r="H80" s="14">
        <f t="shared" si="23"/>
        <v>902.5</v>
      </c>
      <c r="I80" s="14">
        <f t="shared" si="23"/>
        <v>9168</v>
      </c>
      <c r="J80" s="14">
        <f t="shared" si="23"/>
        <v>1981.5</v>
      </c>
      <c r="K80" s="14">
        <f t="shared" si="23"/>
        <v>290</v>
      </c>
      <c r="L80" s="14">
        <f t="shared" si="23"/>
        <v>2648.5</v>
      </c>
      <c r="M80" s="14">
        <f t="shared" si="23"/>
        <v>1383</v>
      </c>
      <c r="N80" s="14">
        <f t="shared" si="23"/>
        <v>49957</v>
      </c>
      <c r="O80" s="14">
        <f t="shared" si="23"/>
        <v>14645.5</v>
      </c>
      <c r="P80" s="14">
        <f t="shared" si="23"/>
        <v>158</v>
      </c>
      <c r="Q80" s="14">
        <f t="shared" si="23"/>
        <v>35995</v>
      </c>
      <c r="R80" s="14">
        <f t="shared" si="23"/>
        <v>407.5</v>
      </c>
      <c r="S80" s="14">
        <f t="shared" si="23"/>
        <v>1317.5</v>
      </c>
      <c r="T80" s="14">
        <f t="shared" si="23"/>
        <v>123</v>
      </c>
      <c r="U80" s="14">
        <f t="shared" si="23"/>
        <v>41</v>
      </c>
      <c r="V80" s="14">
        <f t="shared" si="23"/>
        <v>257.5</v>
      </c>
      <c r="W80" s="17">
        <f t="shared" si="23"/>
        <v>46.5</v>
      </c>
      <c r="X80" s="14">
        <f t="shared" si="23"/>
        <v>42.5</v>
      </c>
      <c r="Y80" s="14">
        <f t="shared" si="23"/>
        <v>461.5</v>
      </c>
      <c r="Z80" s="14">
        <f t="shared" si="23"/>
        <v>246</v>
      </c>
      <c r="AA80" s="14">
        <f t="shared" si="23"/>
        <v>26863.5</v>
      </c>
      <c r="AB80" s="14">
        <f t="shared" si="23"/>
        <v>28080</v>
      </c>
      <c r="AC80" s="14">
        <f t="shared" si="23"/>
        <v>895.5</v>
      </c>
      <c r="AD80" s="14">
        <f t="shared" si="23"/>
        <v>1053</v>
      </c>
      <c r="AE80" s="14">
        <f t="shared" si="23"/>
        <v>107</v>
      </c>
      <c r="AF80" s="14">
        <f t="shared" si="23"/>
        <v>168</v>
      </c>
      <c r="AG80" s="14">
        <f t="shared" si="23"/>
        <v>851</v>
      </c>
      <c r="AH80" s="14">
        <f t="shared" si="23"/>
        <v>998.5</v>
      </c>
      <c r="AI80" s="14">
        <f t="shared" si="23"/>
        <v>318.5</v>
      </c>
      <c r="AJ80" s="14">
        <f t="shared" si="23"/>
        <v>204</v>
      </c>
      <c r="AK80" s="14">
        <f t="shared" si="23"/>
        <v>170.5</v>
      </c>
      <c r="AL80" s="14">
        <f t="shared" si="23"/>
        <v>254</v>
      </c>
      <c r="AM80" s="14">
        <f t="shared" si="23"/>
        <v>434.5</v>
      </c>
      <c r="AN80" s="14">
        <f t="shared" si="23"/>
        <v>363.5</v>
      </c>
      <c r="AO80" s="14">
        <f t="shared" si="23"/>
        <v>4859</v>
      </c>
      <c r="AP80" s="14">
        <f t="shared" si="23"/>
        <v>74486.5</v>
      </c>
      <c r="AQ80" s="14">
        <f t="shared" si="23"/>
        <v>253</v>
      </c>
      <c r="AR80" s="14">
        <f t="shared" si="23"/>
        <v>57569.5</v>
      </c>
      <c r="AS80" s="14">
        <f t="shared" si="23"/>
        <v>5949.5</v>
      </c>
      <c r="AT80" s="14">
        <f t="shared" si="23"/>
        <v>2485</v>
      </c>
      <c r="AU80" s="14">
        <f t="shared" si="23"/>
        <v>345.5</v>
      </c>
      <c r="AV80" s="14">
        <f t="shared" si="23"/>
        <v>278.5</v>
      </c>
      <c r="AW80" s="14">
        <f t="shared" si="23"/>
        <v>190.5</v>
      </c>
      <c r="AX80" s="14">
        <f t="shared" si="23"/>
        <v>36</v>
      </c>
      <c r="AY80" s="14">
        <f t="shared" si="23"/>
        <v>469</v>
      </c>
      <c r="AZ80" s="14">
        <f t="shared" si="23"/>
        <v>10124</v>
      </c>
      <c r="BA80" s="14">
        <f t="shared" si="23"/>
        <v>8541</v>
      </c>
      <c r="BB80" s="14">
        <f t="shared" si="23"/>
        <v>7200</v>
      </c>
      <c r="BC80" s="14">
        <f t="shared" si="23"/>
        <v>26767.5</v>
      </c>
      <c r="BD80" s="14">
        <f t="shared" si="23"/>
        <v>4353.5</v>
      </c>
      <c r="BE80" s="14">
        <f t="shared" si="23"/>
        <v>1419</v>
      </c>
      <c r="BF80" s="14">
        <f t="shared" si="23"/>
        <v>22520</v>
      </c>
      <c r="BG80" s="14">
        <f t="shared" si="23"/>
        <v>913.5</v>
      </c>
      <c r="BH80" s="14">
        <f t="shared" si="23"/>
        <v>618.5</v>
      </c>
      <c r="BI80" s="14">
        <f t="shared" si="23"/>
        <v>207.5</v>
      </c>
      <c r="BJ80" s="14">
        <f t="shared" si="23"/>
        <v>5719.5</v>
      </c>
      <c r="BK80" s="14">
        <f t="shared" si="23"/>
        <v>13996</v>
      </c>
      <c r="BL80" s="14">
        <f t="shared" si="23"/>
        <v>151.5</v>
      </c>
      <c r="BM80" s="14">
        <f t="shared" si="23"/>
        <v>236</v>
      </c>
      <c r="BN80" s="14">
        <f t="shared" si="23"/>
        <v>3510.5</v>
      </c>
      <c r="BO80" s="14">
        <f t="shared" si="24"/>
        <v>1495</v>
      </c>
      <c r="BP80" s="14">
        <f t="shared" si="24"/>
        <v>201</v>
      </c>
      <c r="BQ80" s="14">
        <f t="shared" si="24"/>
        <v>5114</v>
      </c>
      <c r="BR80" s="14">
        <f t="shared" si="24"/>
        <v>4445.5</v>
      </c>
      <c r="BS80" s="14">
        <f t="shared" si="24"/>
        <v>989</v>
      </c>
      <c r="BT80" s="14">
        <f t="shared" si="24"/>
        <v>330.5</v>
      </c>
      <c r="BU80" s="14">
        <f t="shared" si="24"/>
        <v>423</v>
      </c>
      <c r="BV80" s="14">
        <f t="shared" si="24"/>
        <v>1137</v>
      </c>
      <c r="BW80" s="14">
        <f t="shared" si="24"/>
        <v>1694.5</v>
      </c>
      <c r="BX80" s="14">
        <f t="shared" si="24"/>
        <v>68</v>
      </c>
      <c r="BY80" s="14">
        <f t="shared" si="24"/>
        <v>465</v>
      </c>
      <c r="BZ80" s="14">
        <f t="shared" si="24"/>
        <v>209</v>
      </c>
      <c r="CA80" s="14">
        <f t="shared" si="24"/>
        <v>179</v>
      </c>
      <c r="CB80" s="14">
        <f t="shared" si="24"/>
        <v>78871</v>
      </c>
      <c r="CC80" s="14">
        <f t="shared" si="24"/>
        <v>154</v>
      </c>
      <c r="CD80" s="14">
        <f t="shared" si="24"/>
        <v>70.5</v>
      </c>
      <c r="CE80" s="14">
        <f t="shared" si="24"/>
        <v>144</v>
      </c>
      <c r="CF80" s="14">
        <f t="shared" si="24"/>
        <v>121</v>
      </c>
      <c r="CG80" s="14">
        <f t="shared" si="24"/>
        <v>150.5</v>
      </c>
      <c r="CH80" s="14">
        <f t="shared" si="24"/>
        <v>116.5</v>
      </c>
      <c r="CI80" s="14">
        <f t="shared" si="24"/>
        <v>697.5</v>
      </c>
      <c r="CJ80" s="14">
        <f t="shared" si="24"/>
        <v>1012.5</v>
      </c>
      <c r="CK80" s="14">
        <f t="shared" si="24"/>
        <v>4149</v>
      </c>
      <c r="CL80" s="14">
        <f t="shared" si="24"/>
        <v>1299</v>
      </c>
      <c r="CM80" s="14">
        <f t="shared" si="24"/>
        <v>696.5</v>
      </c>
      <c r="CN80" s="14">
        <f t="shared" si="24"/>
        <v>25833.5</v>
      </c>
      <c r="CO80" s="14">
        <f t="shared" si="24"/>
        <v>14675.5</v>
      </c>
      <c r="CP80" s="14">
        <f t="shared" si="24"/>
        <v>1060.5</v>
      </c>
      <c r="CQ80" s="14">
        <f t="shared" si="24"/>
        <v>1166</v>
      </c>
      <c r="CR80" s="14">
        <f t="shared" si="24"/>
        <v>174.5</v>
      </c>
      <c r="CS80" s="14">
        <f t="shared" si="24"/>
        <v>357</v>
      </c>
      <c r="CT80" s="14">
        <f t="shared" si="24"/>
        <v>72.5</v>
      </c>
      <c r="CU80" s="14">
        <f t="shared" si="24"/>
        <v>28.5</v>
      </c>
      <c r="CV80" s="14">
        <f t="shared" si="24"/>
        <v>45</v>
      </c>
      <c r="CW80" s="14">
        <f t="shared" si="24"/>
        <v>150</v>
      </c>
      <c r="CX80" s="14">
        <f t="shared" si="24"/>
        <v>431.5</v>
      </c>
      <c r="CY80" s="14">
        <f t="shared" si="24"/>
        <v>23.5</v>
      </c>
      <c r="CZ80" s="14">
        <f t="shared" si="24"/>
        <v>2088</v>
      </c>
      <c r="DA80" s="14">
        <f t="shared" si="24"/>
        <v>184.5</v>
      </c>
      <c r="DB80" s="14">
        <f t="shared" si="24"/>
        <v>309</v>
      </c>
      <c r="DC80" s="14">
        <f t="shared" si="24"/>
        <v>180.5</v>
      </c>
      <c r="DD80" s="14">
        <f t="shared" si="24"/>
        <v>104.5</v>
      </c>
      <c r="DE80" s="14">
        <f t="shared" si="24"/>
        <v>468.5</v>
      </c>
      <c r="DF80" s="14">
        <f t="shared" si="24"/>
        <v>20312</v>
      </c>
      <c r="DG80" s="14">
        <f t="shared" si="24"/>
        <v>76.5</v>
      </c>
      <c r="DH80" s="14">
        <f t="shared" si="24"/>
        <v>2032</v>
      </c>
      <c r="DI80" s="14">
        <f t="shared" si="24"/>
        <v>2546.5</v>
      </c>
      <c r="DJ80" s="14">
        <f t="shared" si="24"/>
        <v>694</v>
      </c>
      <c r="DK80" s="14">
        <f t="shared" si="24"/>
        <v>374.5</v>
      </c>
      <c r="DL80" s="14">
        <f t="shared" si="24"/>
        <v>5700</v>
      </c>
      <c r="DM80" s="14">
        <f t="shared" si="24"/>
        <v>257.5</v>
      </c>
      <c r="DN80" s="14">
        <f t="shared" si="24"/>
        <v>1416</v>
      </c>
      <c r="DO80" s="14">
        <f t="shared" si="24"/>
        <v>2848.5</v>
      </c>
      <c r="DP80" s="14">
        <f t="shared" si="24"/>
        <v>189.5</v>
      </c>
      <c r="DQ80" s="14">
        <f t="shared" si="24"/>
        <v>473</v>
      </c>
      <c r="DR80" s="14">
        <f t="shared" si="24"/>
        <v>1265</v>
      </c>
      <c r="DS80" s="14">
        <f t="shared" si="24"/>
        <v>765</v>
      </c>
      <c r="DT80" s="14">
        <f t="shared" si="24"/>
        <v>127</v>
      </c>
      <c r="DU80" s="14">
        <f t="shared" si="24"/>
        <v>394</v>
      </c>
      <c r="DV80" s="14">
        <f t="shared" si="24"/>
        <v>199</v>
      </c>
      <c r="DW80" s="14">
        <f t="shared" si="24"/>
        <v>337</v>
      </c>
      <c r="DX80" s="14">
        <f t="shared" si="24"/>
        <v>163</v>
      </c>
      <c r="DY80" s="14">
        <f t="shared" si="24"/>
        <v>312</v>
      </c>
      <c r="DZ80" s="14">
        <f t="shared" si="24"/>
        <v>973.5</v>
      </c>
      <c r="EA80" s="14">
        <f t="shared" si="25"/>
        <v>487</v>
      </c>
      <c r="EB80" s="14">
        <f t="shared" si="25"/>
        <v>569</v>
      </c>
      <c r="EC80" s="14">
        <f t="shared" si="25"/>
        <v>280</v>
      </c>
      <c r="ED80" s="14">
        <f t="shared" si="25"/>
        <v>1625.5</v>
      </c>
      <c r="EE80" s="14">
        <f t="shared" si="25"/>
        <v>199</v>
      </c>
      <c r="EF80" s="14">
        <f t="shared" si="25"/>
        <v>1497</v>
      </c>
      <c r="EG80" s="14">
        <f t="shared" si="25"/>
        <v>262.5</v>
      </c>
      <c r="EH80" s="14">
        <f t="shared" si="25"/>
        <v>216.5</v>
      </c>
      <c r="EI80" s="14">
        <f t="shared" si="25"/>
        <v>15938.5</v>
      </c>
      <c r="EJ80" s="14">
        <f t="shared" si="25"/>
        <v>8554</v>
      </c>
      <c r="EK80" s="14">
        <f t="shared" si="25"/>
        <v>625.5</v>
      </c>
      <c r="EL80" s="14">
        <f t="shared" si="25"/>
        <v>450</v>
      </c>
      <c r="EM80" s="14">
        <f t="shared" si="25"/>
        <v>457</v>
      </c>
      <c r="EN80" s="14">
        <f t="shared" si="25"/>
        <v>978.5</v>
      </c>
      <c r="EO80" s="14">
        <f t="shared" si="25"/>
        <v>434.5</v>
      </c>
      <c r="EP80" s="14">
        <f t="shared" si="25"/>
        <v>357</v>
      </c>
      <c r="EQ80" s="14">
        <f t="shared" si="25"/>
        <v>2242</v>
      </c>
      <c r="ER80" s="14">
        <f t="shared" si="25"/>
        <v>371.5</v>
      </c>
      <c r="ES80" s="14">
        <f t="shared" si="25"/>
        <v>100.5</v>
      </c>
      <c r="ET80" s="14">
        <f t="shared" si="25"/>
        <v>183</v>
      </c>
      <c r="EU80" s="14">
        <f t="shared" si="25"/>
        <v>568.5</v>
      </c>
      <c r="EV80" s="14">
        <f t="shared" si="25"/>
        <v>58.5</v>
      </c>
      <c r="EW80" s="14">
        <f t="shared" si="25"/>
        <v>764</v>
      </c>
      <c r="EX80" s="14">
        <f t="shared" si="25"/>
        <v>243.5</v>
      </c>
      <c r="EY80" s="14">
        <f t="shared" si="25"/>
        <v>233.5</v>
      </c>
      <c r="EZ80" s="14">
        <f t="shared" si="25"/>
        <v>115.5</v>
      </c>
      <c r="FA80" s="14">
        <f t="shared" si="25"/>
        <v>2881</v>
      </c>
      <c r="FB80" s="14">
        <f t="shared" si="25"/>
        <v>323</v>
      </c>
      <c r="FC80" s="14">
        <f t="shared" si="25"/>
        <v>2416.5</v>
      </c>
      <c r="FD80" s="14">
        <f t="shared" si="25"/>
        <v>331</v>
      </c>
      <c r="FE80" s="14">
        <f t="shared" si="25"/>
        <v>99</v>
      </c>
      <c r="FF80" s="14">
        <f t="shared" si="25"/>
        <v>172</v>
      </c>
      <c r="FG80" s="14">
        <f t="shared" si="25"/>
        <v>112.5</v>
      </c>
      <c r="FH80" s="14">
        <f t="shared" si="25"/>
        <v>79.5</v>
      </c>
      <c r="FI80" s="14">
        <f t="shared" si="25"/>
        <v>1759.5</v>
      </c>
      <c r="FJ80" s="14">
        <f t="shared" si="25"/>
        <v>1743.5</v>
      </c>
      <c r="FK80" s="14">
        <f t="shared" si="25"/>
        <v>2084</v>
      </c>
      <c r="FL80" s="14">
        <f t="shared" si="25"/>
        <v>4428</v>
      </c>
      <c r="FM80" s="14">
        <f t="shared" si="25"/>
        <v>3094.5</v>
      </c>
      <c r="FN80" s="14">
        <f t="shared" si="25"/>
        <v>18845</v>
      </c>
      <c r="FO80" s="14">
        <f t="shared" si="25"/>
        <v>1027.5</v>
      </c>
      <c r="FP80" s="14">
        <f t="shared" si="25"/>
        <v>2126</v>
      </c>
      <c r="FQ80" s="14">
        <f t="shared" si="25"/>
        <v>743</v>
      </c>
      <c r="FR80" s="14">
        <f t="shared" si="25"/>
        <v>148.5</v>
      </c>
      <c r="FS80" s="14">
        <f t="shared" si="25"/>
        <v>165.5</v>
      </c>
      <c r="FT80" s="17">
        <f t="shared" si="25"/>
        <v>79.5</v>
      </c>
      <c r="FU80" s="14">
        <f t="shared" si="25"/>
        <v>743.5</v>
      </c>
      <c r="FV80" s="14">
        <f t="shared" si="25"/>
        <v>669</v>
      </c>
      <c r="FW80" s="14">
        <f t="shared" si="25"/>
        <v>149.5</v>
      </c>
      <c r="FX80" s="14">
        <f t="shared" si="25"/>
        <v>67</v>
      </c>
      <c r="FY80" s="14"/>
      <c r="FZ80" s="14">
        <f t="shared" si="22"/>
        <v>773617.5</v>
      </c>
      <c r="GA80" s="14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</row>
    <row r="81" spans="1:256" x14ac:dyDescent="0.2">
      <c r="A81" s="3" t="s">
        <v>340</v>
      </c>
      <c r="B81" s="2" t="s">
        <v>341</v>
      </c>
      <c r="C81" s="14">
        <f t="shared" si="23"/>
        <v>5197.5</v>
      </c>
      <c r="D81" s="14">
        <f t="shared" si="23"/>
        <v>35733.5</v>
      </c>
      <c r="E81" s="14">
        <f t="shared" si="23"/>
        <v>6414</v>
      </c>
      <c r="F81" s="14">
        <f t="shared" si="23"/>
        <v>14504</v>
      </c>
      <c r="G81" s="14">
        <f t="shared" si="23"/>
        <v>994.5</v>
      </c>
      <c r="H81" s="14">
        <f t="shared" si="23"/>
        <v>926</v>
      </c>
      <c r="I81" s="14">
        <f t="shared" si="23"/>
        <v>9150.5</v>
      </c>
      <c r="J81" s="14">
        <f t="shared" si="23"/>
        <v>2008.5</v>
      </c>
      <c r="K81" s="14">
        <f t="shared" si="23"/>
        <v>279</v>
      </c>
      <c r="L81" s="14">
        <f t="shared" si="23"/>
        <v>2632</v>
      </c>
      <c r="M81" s="14">
        <f t="shared" si="23"/>
        <v>1431</v>
      </c>
      <c r="N81" s="14">
        <f t="shared" si="23"/>
        <v>49307.5</v>
      </c>
      <c r="O81" s="14">
        <f t="shared" si="23"/>
        <v>14554</v>
      </c>
      <c r="P81" s="14">
        <f t="shared" si="23"/>
        <v>153.5</v>
      </c>
      <c r="Q81" s="14">
        <f t="shared" si="23"/>
        <v>35494</v>
      </c>
      <c r="R81" s="14">
        <f t="shared" si="23"/>
        <v>426.5</v>
      </c>
      <c r="S81" s="14">
        <f t="shared" si="23"/>
        <v>1358</v>
      </c>
      <c r="T81" s="14">
        <f t="shared" si="23"/>
        <v>131.5</v>
      </c>
      <c r="U81" s="14">
        <f t="shared" si="23"/>
        <v>65.5</v>
      </c>
      <c r="V81" s="14">
        <f t="shared" si="23"/>
        <v>249.5</v>
      </c>
      <c r="W81" s="17">
        <f t="shared" si="23"/>
        <v>53.5</v>
      </c>
      <c r="X81" s="14">
        <f t="shared" si="23"/>
        <v>47.5</v>
      </c>
      <c r="Y81" s="14">
        <f t="shared" si="23"/>
        <v>478</v>
      </c>
      <c r="Z81" s="14">
        <f t="shared" si="23"/>
        <v>257</v>
      </c>
      <c r="AA81" s="14">
        <f t="shared" si="23"/>
        <v>25788.5</v>
      </c>
      <c r="AB81" s="14">
        <f t="shared" si="23"/>
        <v>27865.5</v>
      </c>
      <c r="AC81" s="14">
        <f t="shared" si="23"/>
        <v>922</v>
      </c>
      <c r="AD81" s="14">
        <f t="shared" si="23"/>
        <v>1026</v>
      </c>
      <c r="AE81" s="14">
        <f t="shared" si="23"/>
        <v>113.5</v>
      </c>
      <c r="AF81" s="14">
        <f t="shared" si="23"/>
        <v>167.5</v>
      </c>
      <c r="AG81" s="14">
        <f t="shared" si="23"/>
        <v>880.5</v>
      </c>
      <c r="AH81" s="14">
        <f t="shared" si="23"/>
        <v>963</v>
      </c>
      <c r="AI81" s="14">
        <f t="shared" si="23"/>
        <v>315.5</v>
      </c>
      <c r="AJ81" s="14">
        <f t="shared" si="23"/>
        <v>214</v>
      </c>
      <c r="AK81" s="14">
        <f t="shared" si="23"/>
        <v>229.5</v>
      </c>
      <c r="AL81" s="14">
        <f t="shared" si="23"/>
        <v>261.5</v>
      </c>
      <c r="AM81" s="14">
        <f t="shared" si="23"/>
        <v>467</v>
      </c>
      <c r="AN81" s="14">
        <f t="shared" si="23"/>
        <v>398</v>
      </c>
      <c r="AO81" s="14">
        <f t="shared" si="23"/>
        <v>4808</v>
      </c>
      <c r="AP81" s="14">
        <f t="shared" si="23"/>
        <v>72270.5</v>
      </c>
      <c r="AQ81" s="14">
        <f t="shared" si="23"/>
        <v>253.5</v>
      </c>
      <c r="AR81" s="14">
        <f t="shared" si="23"/>
        <v>56063.5</v>
      </c>
      <c r="AS81" s="14">
        <f t="shared" si="23"/>
        <v>5888</v>
      </c>
      <c r="AT81" s="14">
        <f t="shared" si="23"/>
        <v>2448.5</v>
      </c>
      <c r="AU81" s="14">
        <f t="shared" si="23"/>
        <v>351</v>
      </c>
      <c r="AV81" s="14">
        <f t="shared" si="23"/>
        <v>295.5</v>
      </c>
      <c r="AW81" s="14">
        <f t="shared" si="23"/>
        <v>182</v>
      </c>
      <c r="AX81" s="14">
        <f t="shared" si="23"/>
        <v>34.5</v>
      </c>
      <c r="AY81" s="14">
        <f t="shared" si="23"/>
        <v>489</v>
      </c>
      <c r="AZ81" s="14">
        <f t="shared" si="23"/>
        <v>10082.5</v>
      </c>
      <c r="BA81" s="14">
        <f t="shared" si="23"/>
        <v>8454</v>
      </c>
      <c r="BB81" s="14">
        <f t="shared" si="23"/>
        <v>7083.5</v>
      </c>
      <c r="BC81" s="14">
        <f t="shared" si="23"/>
        <v>27184</v>
      </c>
      <c r="BD81" s="14">
        <f t="shared" si="23"/>
        <v>4335.5</v>
      </c>
      <c r="BE81" s="14">
        <f t="shared" si="23"/>
        <v>1427</v>
      </c>
      <c r="BF81" s="14">
        <f t="shared" si="23"/>
        <v>22245.5</v>
      </c>
      <c r="BG81" s="14">
        <f t="shared" si="23"/>
        <v>902.5</v>
      </c>
      <c r="BH81" s="14">
        <f t="shared" si="23"/>
        <v>614.5</v>
      </c>
      <c r="BI81" s="14">
        <f t="shared" si="23"/>
        <v>189</v>
      </c>
      <c r="BJ81" s="14">
        <f t="shared" si="23"/>
        <v>5618</v>
      </c>
      <c r="BK81" s="14">
        <f t="shared" si="23"/>
        <v>13709.5</v>
      </c>
      <c r="BL81" s="14">
        <f t="shared" si="23"/>
        <v>151.5</v>
      </c>
      <c r="BM81" s="14">
        <f t="shared" si="23"/>
        <v>280</v>
      </c>
      <c r="BN81" s="14">
        <f t="shared" si="23"/>
        <v>3633.5</v>
      </c>
      <c r="BO81" s="14">
        <f t="shared" si="24"/>
        <v>1540</v>
      </c>
      <c r="BP81" s="14">
        <f t="shared" si="24"/>
        <v>186.5</v>
      </c>
      <c r="BQ81" s="14">
        <f t="shared" si="24"/>
        <v>5020.5</v>
      </c>
      <c r="BR81" s="14">
        <f t="shared" si="24"/>
        <v>4447</v>
      </c>
      <c r="BS81" s="14">
        <f t="shared" si="24"/>
        <v>1034</v>
      </c>
      <c r="BT81" s="14">
        <f t="shared" si="24"/>
        <v>321.5</v>
      </c>
      <c r="BU81" s="14">
        <f t="shared" si="24"/>
        <v>411.5</v>
      </c>
      <c r="BV81" s="14">
        <f t="shared" si="24"/>
        <v>1173.5</v>
      </c>
      <c r="BW81" s="14">
        <f t="shared" si="24"/>
        <v>1683.5</v>
      </c>
      <c r="BX81" s="14">
        <f t="shared" si="24"/>
        <v>72.5</v>
      </c>
      <c r="BY81" s="14">
        <f t="shared" si="24"/>
        <v>504.5</v>
      </c>
      <c r="BZ81" s="14">
        <f t="shared" si="24"/>
        <v>207</v>
      </c>
      <c r="CA81" s="14">
        <f t="shared" si="24"/>
        <v>166.5</v>
      </c>
      <c r="CB81" s="14">
        <f t="shared" si="24"/>
        <v>79186.5</v>
      </c>
      <c r="CC81" s="14">
        <f t="shared" si="24"/>
        <v>169</v>
      </c>
      <c r="CD81" s="14">
        <f t="shared" si="24"/>
        <v>75.5</v>
      </c>
      <c r="CE81" s="14">
        <f t="shared" si="24"/>
        <v>135.5</v>
      </c>
      <c r="CF81" s="14">
        <f t="shared" si="24"/>
        <v>113</v>
      </c>
      <c r="CG81" s="14">
        <f t="shared" si="24"/>
        <v>140.5</v>
      </c>
      <c r="CH81" s="14">
        <f t="shared" si="24"/>
        <v>119</v>
      </c>
      <c r="CI81" s="14">
        <f t="shared" si="24"/>
        <v>711.5</v>
      </c>
      <c r="CJ81" s="14">
        <f t="shared" si="24"/>
        <v>1042</v>
      </c>
      <c r="CK81" s="14">
        <f t="shared" si="24"/>
        <v>4154</v>
      </c>
      <c r="CL81" s="14">
        <f t="shared" si="24"/>
        <v>1282</v>
      </c>
      <c r="CM81" s="14">
        <f t="shared" si="24"/>
        <v>718.5</v>
      </c>
      <c r="CN81" s="14">
        <f t="shared" si="24"/>
        <v>25479.5</v>
      </c>
      <c r="CO81" s="14">
        <f t="shared" si="24"/>
        <v>14455</v>
      </c>
      <c r="CP81" s="14">
        <f t="shared" si="24"/>
        <v>1081</v>
      </c>
      <c r="CQ81" s="14">
        <f t="shared" si="24"/>
        <v>1319</v>
      </c>
      <c r="CR81" s="14">
        <f t="shared" si="24"/>
        <v>165.5</v>
      </c>
      <c r="CS81" s="14">
        <f t="shared" si="24"/>
        <v>331</v>
      </c>
      <c r="CT81" s="14">
        <f t="shared" si="24"/>
        <v>70.5</v>
      </c>
      <c r="CU81" s="14">
        <f t="shared" si="24"/>
        <v>25</v>
      </c>
      <c r="CV81" s="14">
        <f t="shared" si="24"/>
        <v>49.5</v>
      </c>
      <c r="CW81" s="14">
        <f t="shared" si="24"/>
        <v>162</v>
      </c>
      <c r="CX81" s="14">
        <f t="shared" si="24"/>
        <v>425.5</v>
      </c>
      <c r="CY81" s="14">
        <f t="shared" si="24"/>
        <v>36</v>
      </c>
      <c r="CZ81" s="14">
        <f t="shared" si="24"/>
        <v>2120.5</v>
      </c>
      <c r="DA81" s="14">
        <f t="shared" si="24"/>
        <v>169.5</v>
      </c>
      <c r="DB81" s="14">
        <f t="shared" si="24"/>
        <v>302</v>
      </c>
      <c r="DC81" s="14">
        <f t="shared" si="24"/>
        <v>169</v>
      </c>
      <c r="DD81" s="14">
        <f t="shared" si="24"/>
        <v>90</v>
      </c>
      <c r="DE81" s="14">
        <f t="shared" si="24"/>
        <v>445.5</v>
      </c>
      <c r="DF81" s="14">
        <f t="shared" si="24"/>
        <v>20516</v>
      </c>
      <c r="DG81" s="14">
        <f t="shared" si="24"/>
        <v>79</v>
      </c>
      <c r="DH81" s="14">
        <f t="shared" si="24"/>
        <v>2063</v>
      </c>
      <c r="DI81" s="14">
        <f t="shared" si="24"/>
        <v>2652</v>
      </c>
      <c r="DJ81" s="14">
        <f t="shared" si="24"/>
        <v>653.5</v>
      </c>
      <c r="DK81" s="14">
        <f t="shared" si="24"/>
        <v>358</v>
      </c>
      <c r="DL81" s="14">
        <f t="shared" si="24"/>
        <v>5791</v>
      </c>
      <c r="DM81" s="14">
        <f t="shared" si="24"/>
        <v>296.5</v>
      </c>
      <c r="DN81" s="14">
        <f t="shared" si="24"/>
        <v>1370.5</v>
      </c>
      <c r="DO81" s="14">
        <f t="shared" si="24"/>
        <v>2890</v>
      </c>
      <c r="DP81" s="14">
        <f t="shared" si="24"/>
        <v>189.5</v>
      </c>
      <c r="DQ81" s="14">
        <f t="shared" si="24"/>
        <v>458</v>
      </c>
      <c r="DR81" s="14">
        <f t="shared" si="24"/>
        <v>1253</v>
      </c>
      <c r="DS81" s="14">
        <f t="shared" si="24"/>
        <v>797</v>
      </c>
      <c r="DT81" s="14">
        <f t="shared" si="24"/>
        <v>155</v>
      </c>
      <c r="DU81" s="14">
        <f t="shared" si="24"/>
        <v>396</v>
      </c>
      <c r="DV81" s="14">
        <f t="shared" si="24"/>
        <v>191.5</v>
      </c>
      <c r="DW81" s="14">
        <f t="shared" si="24"/>
        <v>345.5</v>
      </c>
      <c r="DX81" s="14">
        <f t="shared" si="24"/>
        <v>171</v>
      </c>
      <c r="DY81" s="14">
        <f t="shared" si="24"/>
        <v>326.5</v>
      </c>
      <c r="DZ81" s="14">
        <f t="shared" si="24"/>
        <v>979</v>
      </c>
      <c r="EA81" s="14">
        <f t="shared" si="25"/>
        <v>478</v>
      </c>
      <c r="EB81" s="14">
        <f t="shared" si="25"/>
        <v>576</v>
      </c>
      <c r="EC81" s="14">
        <f t="shared" si="25"/>
        <v>279.5</v>
      </c>
      <c r="ED81" s="14">
        <f t="shared" si="25"/>
        <v>1612.5</v>
      </c>
      <c r="EE81" s="14">
        <f t="shared" si="25"/>
        <v>223.5</v>
      </c>
      <c r="EF81" s="14">
        <f t="shared" si="25"/>
        <v>1488.5</v>
      </c>
      <c r="EG81" s="14">
        <f t="shared" si="25"/>
        <v>261.5</v>
      </c>
      <c r="EH81" s="14">
        <f t="shared" si="25"/>
        <v>207</v>
      </c>
      <c r="EI81" s="14">
        <f t="shared" si="25"/>
        <v>16170.5</v>
      </c>
      <c r="EJ81" s="14">
        <f t="shared" si="25"/>
        <v>8428</v>
      </c>
      <c r="EK81" s="14">
        <f t="shared" si="25"/>
        <v>628</v>
      </c>
      <c r="EL81" s="14">
        <f t="shared" si="25"/>
        <v>441</v>
      </c>
      <c r="EM81" s="14">
        <f t="shared" si="25"/>
        <v>505</v>
      </c>
      <c r="EN81" s="14">
        <f t="shared" si="25"/>
        <v>1008</v>
      </c>
      <c r="EO81" s="14">
        <f t="shared" si="25"/>
        <v>439.5</v>
      </c>
      <c r="EP81" s="14">
        <f t="shared" si="25"/>
        <v>334</v>
      </c>
      <c r="EQ81" s="14">
        <f t="shared" si="25"/>
        <v>2207</v>
      </c>
      <c r="ER81" s="14">
        <f t="shared" si="25"/>
        <v>346.5</v>
      </c>
      <c r="ES81" s="14">
        <f t="shared" si="25"/>
        <v>103</v>
      </c>
      <c r="ET81" s="14">
        <f t="shared" si="25"/>
        <v>186</v>
      </c>
      <c r="EU81" s="14">
        <f t="shared" si="25"/>
        <v>562</v>
      </c>
      <c r="EV81" s="14">
        <f t="shared" si="25"/>
        <v>63.5</v>
      </c>
      <c r="EW81" s="14">
        <f t="shared" si="25"/>
        <v>706.5</v>
      </c>
      <c r="EX81" s="14">
        <f t="shared" si="25"/>
        <v>237.5</v>
      </c>
      <c r="EY81" s="14">
        <f t="shared" si="25"/>
        <v>221.5</v>
      </c>
      <c r="EZ81" s="14">
        <f t="shared" si="25"/>
        <v>118.5</v>
      </c>
      <c r="FA81" s="14">
        <f t="shared" si="25"/>
        <v>2866.5</v>
      </c>
      <c r="FB81" s="14">
        <f t="shared" si="25"/>
        <v>339</v>
      </c>
      <c r="FC81" s="14">
        <f t="shared" si="25"/>
        <v>2537.5</v>
      </c>
      <c r="FD81" s="14">
        <f t="shared" si="25"/>
        <v>334.5</v>
      </c>
      <c r="FE81" s="14">
        <f t="shared" si="25"/>
        <v>95</v>
      </c>
      <c r="FF81" s="14">
        <f t="shared" si="25"/>
        <v>169.5</v>
      </c>
      <c r="FG81" s="14">
        <f t="shared" si="25"/>
        <v>106</v>
      </c>
      <c r="FH81" s="14">
        <f t="shared" si="25"/>
        <v>85</v>
      </c>
      <c r="FI81" s="14">
        <f t="shared" si="25"/>
        <v>1710.5</v>
      </c>
      <c r="FJ81" s="14">
        <f t="shared" si="25"/>
        <v>1707.5</v>
      </c>
      <c r="FK81" s="14">
        <f t="shared" si="25"/>
        <v>2081.5</v>
      </c>
      <c r="FL81" s="14">
        <f t="shared" si="25"/>
        <v>4262.5</v>
      </c>
      <c r="FM81" s="14">
        <f t="shared" si="25"/>
        <v>3009</v>
      </c>
      <c r="FN81" s="14">
        <f t="shared" si="25"/>
        <v>18478.5</v>
      </c>
      <c r="FO81" s="14">
        <f t="shared" si="25"/>
        <v>1054</v>
      </c>
      <c r="FP81" s="14">
        <f t="shared" si="25"/>
        <v>2192.5</v>
      </c>
      <c r="FQ81" s="14">
        <f t="shared" si="25"/>
        <v>775.5</v>
      </c>
      <c r="FR81" s="14">
        <f t="shared" si="25"/>
        <v>143.5</v>
      </c>
      <c r="FS81" s="14">
        <f t="shared" si="25"/>
        <v>155</v>
      </c>
      <c r="FT81" s="17">
        <f t="shared" si="25"/>
        <v>81.5</v>
      </c>
      <c r="FU81" s="14">
        <f t="shared" si="25"/>
        <v>753.5</v>
      </c>
      <c r="FV81" s="14">
        <f t="shared" si="25"/>
        <v>654.5</v>
      </c>
      <c r="FW81" s="14">
        <f t="shared" si="25"/>
        <v>130.5</v>
      </c>
      <c r="FX81" s="14">
        <f t="shared" si="25"/>
        <v>74.5</v>
      </c>
      <c r="FY81" s="14"/>
      <c r="FZ81" s="14">
        <f t="shared" si="22"/>
        <v>765526</v>
      </c>
      <c r="GA81" s="14"/>
      <c r="GB81" s="14"/>
      <c r="GC81" s="14"/>
      <c r="GD81" s="14"/>
      <c r="GE81" s="14"/>
      <c r="GF81" s="14"/>
      <c r="GG81" s="6"/>
      <c r="GH81" s="6"/>
      <c r="GI81" s="6"/>
      <c r="GJ81" s="6"/>
      <c r="GK81" s="6"/>
      <c r="GL81" s="6"/>
      <c r="GM81" s="6"/>
    </row>
    <row r="82" spans="1:256" x14ac:dyDescent="0.2">
      <c r="A82" s="3" t="s">
        <v>342</v>
      </c>
      <c r="B82" s="2" t="s">
        <v>343</v>
      </c>
      <c r="C82" s="14">
        <f t="shared" si="23"/>
        <v>5165.5</v>
      </c>
      <c r="D82" s="14">
        <f t="shared" si="23"/>
        <v>34828.5</v>
      </c>
      <c r="E82" s="14">
        <f t="shared" si="23"/>
        <v>6219.5</v>
      </c>
      <c r="F82" s="14">
        <f t="shared" si="23"/>
        <v>13907.5</v>
      </c>
      <c r="G82" s="14">
        <f t="shared" si="23"/>
        <v>1053</v>
      </c>
      <c r="H82" s="14">
        <f t="shared" si="23"/>
        <v>938</v>
      </c>
      <c r="I82" s="14">
        <f t="shared" si="23"/>
        <v>9135</v>
      </c>
      <c r="J82" s="14">
        <f t="shared" si="23"/>
        <v>1976</v>
      </c>
      <c r="K82" s="14">
        <f t="shared" si="23"/>
        <v>286</v>
      </c>
      <c r="L82" s="14">
        <f t="shared" si="23"/>
        <v>2652</v>
      </c>
      <c r="M82" s="14">
        <f t="shared" si="23"/>
        <v>1439</v>
      </c>
      <c r="N82" s="14">
        <f t="shared" si="23"/>
        <v>48916.5</v>
      </c>
      <c r="O82" s="14">
        <f t="shared" si="23"/>
        <v>14733</v>
      </c>
      <c r="P82" s="14">
        <f t="shared" si="23"/>
        <v>149.5</v>
      </c>
      <c r="Q82" s="14">
        <f t="shared" si="23"/>
        <v>34528</v>
      </c>
      <c r="R82" s="14">
        <f t="shared" si="23"/>
        <v>423.5</v>
      </c>
      <c r="S82" s="14">
        <f t="shared" si="23"/>
        <v>1443.5</v>
      </c>
      <c r="T82" s="14">
        <f t="shared" si="23"/>
        <v>148.5</v>
      </c>
      <c r="U82" s="14">
        <f t="shared" si="23"/>
        <v>60.5</v>
      </c>
      <c r="V82" s="14">
        <f t="shared" si="23"/>
        <v>254</v>
      </c>
      <c r="W82" s="14">
        <f t="shared" si="23"/>
        <v>57.5</v>
      </c>
      <c r="X82" s="14">
        <f t="shared" si="23"/>
        <v>46.5</v>
      </c>
      <c r="Y82" s="14">
        <f t="shared" si="23"/>
        <v>488</v>
      </c>
      <c r="Z82" s="14">
        <f t="shared" si="23"/>
        <v>267</v>
      </c>
      <c r="AA82" s="14">
        <f t="shared" si="23"/>
        <v>25164.5</v>
      </c>
      <c r="AB82" s="14">
        <f t="shared" si="23"/>
        <v>27742</v>
      </c>
      <c r="AC82" s="14">
        <f t="shared" si="23"/>
        <v>894</v>
      </c>
      <c r="AD82" s="14">
        <f t="shared" si="23"/>
        <v>1039</v>
      </c>
      <c r="AE82" s="14">
        <f t="shared" si="23"/>
        <v>104.5</v>
      </c>
      <c r="AF82" s="14">
        <f t="shared" si="23"/>
        <v>169</v>
      </c>
      <c r="AG82" s="14">
        <f t="shared" si="23"/>
        <v>862.5</v>
      </c>
      <c r="AH82" s="14">
        <f t="shared" si="23"/>
        <v>992.5</v>
      </c>
      <c r="AI82" s="14">
        <f t="shared" si="23"/>
        <v>308.5</v>
      </c>
      <c r="AJ82" s="14">
        <f t="shared" si="23"/>
        <v>229.5</v>
      </c>
      <c r="AK82" s="14">
        <f t="shared" si="23"/>
        <v>221</v>
      </c>
      <c r="AL82" s="14">
        <f t="shared" si="23"/>
        <v>250</v>
      </c>
      <c r="AM82" s="14">
        <f t="shared" si="23"/>
        <v>468</v>
      </c>
      <c r="AN82" s="14">
        <f t="shared" si="23"/>
        <v>417</v>
      </c>
      <c r="AO82" s="14">
        <f t="shared" si="23"/>
        <v>4836</v>
      </c>
      <c r="AP82" s="14">
        <f t="shared" si="23"/>
        <v>69999.5</v>
      </c>
      <c r="AQ82" s="14">
        <f t="shared" si="23"/>
        <v>264</v>
      </c>
      <c r="AR82" s="14">
        <f t="shared" si="23"/>
        <v>54517</v>
      </c>
      <c r="AS82" s="14">
        <f t="shared" si="23"/>
        <v>5723.5</v>
      </c>
      <c r="AT82" s="14">
        <f t="shared" si="23"/>
        <v>2418</v>
      </c>
      <c r="AU82" s="14">
        <f t="shared" si="23"/>
        <v>333</v>
      </c>
      <c r="AV82" s="14">
        <f t="shared" si="23"/>
        <v>295</v>
      </c>
      <c r="AW82" s="14">
        <f t="shared" si="23"/>
        <v>206.5</v>
      </c>
      <c r="AX82" s="14">
        <f t="shared" si="23"/>
        <v>32</v>
      </c>
      <c r="AY82" s="14">
        <f t="shared" si="23"/>
        <v>512</v>
      </c>
      <c r="AZ82" s="14">
        <f t="shared" si="23"/>
        <v>10064</v>
      </c>
      <c r="BA82" s="14">
        <f t="shared" si="23"/>
        <v>8228</v>
      </c>
      <c r="BB82" s="14">
        <f t="shared" si="23"/>
        <v>6953.5</v>
      </c>
      <c r="BC82" s="14">
        <f t="shared" si="23"/>
        <v>27231</v>
      </c>
      <c r="BD82" s="14">
        <f t="shared" si="23"/>
        <v>4302.5</v>
      </c>
      <c r="BE82" s="14">
        <f t="shared" si="23"/>
        <v>1336</v>
      </c>
      <c r="BF82" s="14">
        <f t="shared" si="23"/>
        <v>21691.5</v>
      </c>
      <c r="BG82" s="14">
        <f t="shared" si="23"/>
        <v>897</v>
      </c>
      <c r="BH82" s="14">
        <f t="shared" si="23"/>
        <v>652</v>
      </c>
      <c r="BI82" s="14">
        <f t="shared" si="23"/>
        <v>204.5</v>
      </c>
      <c r="BJ82" s="14">
        <f t="shared" si="23"/>
        <v>5571</v>
      </c>
      <c r="BK82" s="14">
        <f t="shared" si="23"/>
        <v>13870.5</v>
      </c>
      <c r="BL82" s="14">
        <f t="shared" si="23"/>
        <v>174.5</v>
      </c>
      <c r="BM82" s="14">
        <f t="shared" si="23"/>
        <v>293.5</v>
      </c>
      <c r="BN82" s="14">
        <f t="shared" ref="BN82:CS82" si="26">BN20</f>
        <v>3601</v>
      </c>
      <c r="BO82" s="14">
        <f t="shared" si="24"/>
        <v>1567.5</v>
      </c>
      <c r="BP82" s="14">
        <f t="shared" si="24"/>
        <v>199</v>
      </c>
      <c r="BQ82" s="14">
        <f t="shared" si="24"/>
        <v>4948.5</v>
      </c>
      <c r="BR82" s="14">
        <f t="shared" si="24"/>
        <v>4414</v>
      </c>
      <c r="BS82" s="14">
        <f t="shared" si="24"/>
        <v>993</v>
      </c>
      <c r="BT82" s="14">
        <f t="shared" si="24"/>
        <v>326</v>
      </c>
      <c r="BU82" s="14">
        <f t="shared" si="24"/>
        <v>416</v>
      </c>
      <c r="BV82" s="14">
        <f t="shared" si="24"/>
        <v>1223.5</v>
      </c>
      <c r="BW82" s="14">
        <f t="shared" si="24"/>
        <v>1689</v>
      </c>
      <c r="BX82" s="14">
        <f t="shared" si="24"/>
        <v>77</v>
      </c>
      <c r="BY82" s="14">
        <f t="shared" si="24"/>
        <v>523.5</v>
      </c>
      <c r="BZ82" s="14">
        <f t="shared" si="24"/>
        <v>206</v>
      </c>
      <c r="CA82" s="14">
        <f t="shared" si="24"/>
        <v>179</v>
      </c>
      <c r="CB82" s="14">
        <f t="shared" si="24"/>
        <v>79473</v>
      </c>
      <c r="CC82" s="14">
        <f t="shared" si="24"/>
        <v>160.5</v>
      </c>
      <c r="CD82" s="14">
        <f t="shared" si="24"/>
        <v>74.5</v>
      </c>
      <c r="CE82" s="14">
        <f t="shared" si="24"/>
        <v>144</v>
      </c>
      <c r="CF82" s="14">
        <f t="shared" si="24"/>
        <v>99.5</v>
      </c>
      <c r="CG82" s="14">
        <f t="shared" si="24"/>
        <v>175</v>
      </c>
      <c r="CH82" s="14">
        <f t="shared" si="24"/>
        <v>115</v>
      </c>
      <c r="CI82" s="14">
        <f t="shared" si="24"/>
        <v>715</v>
      </c>
      <c r="CJ82" s="14">
        <f t="shared" si="24"/>
        <v>1006</v>
      </c>
      <c r="CK82" s="14">
        <f t="shared" si="24"/>
        <v>4269</v>
      </c>
      <c r="CL82" s="14">
        <f t="shared" si="24"/>
        <v>1318</v>
      </c>
      <c r="CM82" s="14">
        <f t="shared" si="24"/>
        <v>711.5</v>
      </c>
      <c r="CN82" s="14">
        <f t="shared" si="24"/>
        <v>25035</v>
      </c>
      <c r="CO82" s="14">
        <f t="shared" si="24"/>
        <v>14195</v>
      </c>
      <c r="CP82" s="14">
        <f t="shared" si="24"/>
        <v>1072</v>
      </c>
      <c r="CQ82" s="14">
        <f t="shared" si="24"/>
        <v>1300</v>
      </c>
      <c r="CR82" s="14">
        <f t="shared" si="24"/>
        <v>199.5</v>
      </c>
      <c r="CS82" s="14">
        <f t="shared" si="24"/>
        <v>315</v>
      </c>
      <c r="CT82" s="14">
        <f t="shared" si="24"/>
        <v>93</v>
      </c>
      <c r="CU82" s="14">
        <f t="shared" si="24"/>
        <v>25.5</v>
      </c>
      <c r="CV82" s="14">
        <f t="shared" si="24"/>
        <v>54.5</v>
      </c>
      <c r="CW82" s="14">
        <f t="shared" si="24"/>
        <v>151</v>
      </c>
      <c r="CX82" s="14">
        <f t="shared" si="24"/>
        <v>423</v>
      </c>
      <c r="CY82" s="14">
        <f t="shared" si="24"/>
        <v>48</v>
      </c>
      <c r="CZ82" s="14">
        <f t="shared" si="24"/>
        <v>2211</v>
      </c>
      <c r="DA82" s="14">
        <f t="shared" si="24"/>
        <v>181.5</v>
      </c>
      <c r="DB82" s="14">
        <f t="shared" si="24"/>
        <v>303</v>
      </c>
      <c r="DC82" s="14">
        <f t="shared" si="24"/>
        <v>158.5</v>
      </c>
      <c r="DD82" s="14">
        <f t="shared" si="24"/>
        <v>105.5</v>
      </c>
      <c r="DE82" s="14">
        <f t="shared" si="24"/>
        <v>430</v>
      </c>
      <c r="DF82" s="14">
        <f t="shared" si="24"/>
        <v>20678</v>
      </c>
      <c r="DG82" s="14">
        <f t="shared" si="24"/>
        <v>84.5</v>
      </c>
      <c r="DH82" s="14">
        <f t="shared" si="24"/>
        <v>2151</v>
      </c>
      <c r="DI82" s="14">
        <f t="shared" si="24"/>
        <v>2717</v>
      </c>
      <c r="DJ82" s="14">
        <f t="shared" si="24"/>
        <v>616.5</v>
      </c>
      <c r="DK82" s="14">
        <f t="shared" si="24"/>
        <v>357.5</v>
      </c>
      <c r="DL82" s="14">
        <f t="shared" si="24"/>
        <v>5903.5</v>
      </c>
      <c r="DM82" s="14">
        <f t="shared" si="24"/>
        <v>302</v>
      </c>
      <c r="DN82" s="14">
        <f t="shared" si="24"/>
        <v>1384.5</v>
      </c>
      <c r="DO82" s="14">
        <f t="shared" si="24"/>
        <v>2914.5</v>
      </c>
      <c r="DP82" s="14">
        <f t="shared" si="24"/>
        <v>191.5</v>
      </c>
      <c r="DQ82" s="14">
        <f t="shared" si="24"/>
        <v>467</v>
      </c>
      <c r="DR82" s="14">
        <f t="shared" si="24"/>
        <v>1251</v>
      </c>
      <c r="DS82" s="14">
        <f t="shared" si="24"/>
        <v>772</v>
      </c>
      <c r="DT82" s="14">
        <f t="shared" si="24"/>
        <v>167</v>
      </c>
      <c r="DU82" s="14">
        <f t="shared" si="24"/>
        <v>405</v>
      </c>
      <c r="DV82" s="14">
        <f t="shared" si="24"/>
        <v>194</v>
      </c>
      <c r="DW82" s="14">
        <f t="shared" si="24"/>
        <v>363</v>
      </c>
      <c r="DX82" s="14">
        <f t="shared" si="24"/>
        <v>196</v>
      </c>
      <c r="DY82" s="14">
        <f t="shared" si="24"/>
        <v>314</v>
      </c>
      <c r="DZ82" s="14">
        <f t="shared" ref="DZ82:FE82" si="27">DZ20</f>
        <v>1077.5</v>
      </c>
      <c r="EA82" s="14">
        <f t="shared" si="25"/>
        <v>492.5</v>
      </c>
      <c r="EB82" s="14">
        <f t="shared" si="25"/>
        <v>551.5</v>
      </c>
      <c r="EC82" s="14">
        <f t="shared" si="25"/>
        <v>282.5</v>
      </c>
      <c r="ED82" s="14">
        <f t="shared" si="25"/>
        <v>1622</v>
      </c>
      <c r="EE82" s="14">
        <f t="shared" si="25"/>
        <v>217</v>
      </c>
      <c r="EF82" s="14">
        <f t="shared" si="25"/>
        <v>1491</v>
      </c>
      <c r="EG82" s="14">
        <f t="shared" si="25"/>
        <v>259</v>
      </c>
      <c r="EH82" s="14">
        <f t="shared" si="25"/>
        <v>210.5</v>
      </c>
      <c r="EI82" s="14">
        <f t="shared" si="25"/>
        <v>16305</v>
      </c>
      <c r="EJ82" s="14">
        <f t="shared" si="25"/>
        <v>8329</v>
      </c>
      <c r="EK82" s="14">
        <f t="shared" si="25"/>
        <v>586.5</v>
      </c>
      <c r="EL82" s="14">
        <f t="shared" si="25"/>
        <v>421</v>
      </c>
      <c r="EM82" s="14">
        <f t="shared" si="25"/>
        <v>545.5</v>
      </c>
      <c r="EN82" s="14">
        <f t="shared" si="25"/>
        <v>999.5</v>
      </c>
      <c r="EO82" s="14">
        <f t="shared" si="25"/>
        <v>459.5</v>
      </c>
      <c r="EP82" s="14">
        <f t="shared" si="25"/>
        <v>366.5</v>
      </c>
      <c r="EQ82" s="14">
        <f t="shared" si="25"/>
        <v>2154</v>
      </c>
      <c r="ER82" s="14">
        <f t="shared" si="25"/>
        <v>359</v>
      </c>
      <c r="ES82" s="14">
        <f t="shared" si="25"/>
        <v>102</v>
      </c>
      <c r="ET82" s="14">
        <f t="shared" si="25"/>
        <v>185</v>
      </c>
      <c r="EU82" s="14">
        <f t="shared" si="25"/>
        <v>528.5</v>
      </c>
      <c r="EV82" s="14">
        <f t="shared" si="25"/>
        <v>61.5</v>
      </c>
      <c r="EW82" s="14">
        <f t="shared" si="25"/>
        <v>664.5</v>
      </c>
      <c r="EX82" s="14">
        <f t="shared" si="25"/>
        <v>220</v>
      </c>
      <c r="EY82" s="14">
        <f t="shared" si="25"/>
        <v>218.5</v>
      </c>
      <c r="EZ82" s="14">
        <f t="shared" si="25"/>
        <v>116</v>
      </c>
      <c r="FA82" s="14">
        <f t="shared" si="25"/>
        <v>2850</v>
      </c>
      <c r="FB82" s="14">
        <f t="shared" si="25"/>
        <v>370</v>
      </c>
      <c r="FC82" s="14">
        <f t="shared" si="25"/>
        <v>2541.5</v>
      </c>
      <c r="FD82" s="14">
        <f t="shared" si="25"/>
        <v>360</v>
      </c>
      <c r="FE82" s="14">
        <f t="shared" si="25"/>
        <v>100</v>
      </c>
      <c r="FF82" s="14">
        <f t="shared" si="25"/>
        <v>186</v>
      </c>
      <c r="FG82" s="14">
        <f t="shared" si="25"/>
        <v>100.5</v>
      </c>
      <c r="FH82" s="14">
        <f t="shared" si="25"/>
        <v>98.5</v>
      </c>
      <c r="FI82" s="14">
        <f t="shared" si="25"/>
        <v>1805</v>
      </c>
      <c r="FJ82" s="14">
        <f t="shared" si="25"/>
        <v>1694</v>
      </c>
      <c r="FK82" s="14">
        <f t="shared" si="25"/>
        <v>2096</v>
      </c>
      <c r="FL82" s="14">
        <f t="shared" si="25"/>
        <v>4076.5</v>
      </c>
      <c r="FM82" s="14">
        <f t="shared" si="25"/>
        <v>2892</v>
      </c>
      <c r="FN82" s="14">
        <f t="shared" si="25"/>
        <v>18187</v>
      </c>
      <c r="FO82" s="14">
        <f t="shared" si="25"/>
        <v>1048</v>
      </c>
      <c r="FP82" s="14">
        <f t="shared" si="25"/>
        <v>2107</v>
      </c>
      <c r="FQ82" s="14">
        <f t="shared" si="25"/>
        <v>823</v>
      </c>
      <c r="FR82" s="14">
        <f t="shared" si="25"/>
        <v>138.5</v>
      </c>
      <c r="FS82" s="14">
        <f t="shared" si="25"/>
        <v>162.5</v>
      </c>
      <c r="FT82" s="17">
        <f t="shared" si="25"/>
        <v>74.5</v>
      </c>
      <c r="FU82" s="14">
        <f t="shared" si="25"/>
        <v>771.5</v>
      </c>
      <c r="FV82" s="14">
        <f t="shared" si="25"/>
        <v>641.5</v>
      </c>
      <c r="FW82" s="14">
        <f t="shared" si="25"/>
        <v>125.5</v>
      </c>
      <c r="FX82" s="14">
        <f t="shared" si="25"/>
        <v>76</v>
      </c>
      <c r="FY82" s="14"/>
      <c r="FZ82" s="14">
        <f t="shared" si="22"/>
        <v>757088.5</v>
      </c>
      <c r="GA82" s="14"/>
      <c r="GB82" s="14"/>
      <c r="GC82" s="14"/>
      <c r="GD82" s="14"/>
      <c r="GE82" s="14"/>
      <c r="GF82" s="14"/>
      <c r="GG82" s="6"/>
      <c r="GH82" s="6"/>
      <c r="GI82" s="6"/>
      <c r="GJ82" s="6"/>
      <c r="GK82" s="6"/>
      <c r="GL82" s="6"/>
      <c r="GM82" s="6"/>
      <c r="GN82" s="40"/>
      <c r="GO82" s="40"/>
    </row>
    <row r="83" spans="1:256" x14ac:dyDescent="0.2">
      <c r="A83" s="4" t="s">
        <v>344</v>
      </c>
      <c r="B83" s="2" t="s">
        <v>345</v>
      </c>
      <c r="C83" s="14">
        <f>MAX(C78,ROUND(AVERAGE(C78:C79),1),ROUND(AVERAGE(C78:C80),1),ROUND(AVERAGE(C78:C81),1),ROUND(AVERAGE(C78:C82),1))</f>
        <v>5884.7800000000007</v>
      </c>
      <c r="D83" s="14">
        <f>MAX(D78,ROUND(AVERAGE(D78:D79),1),ROUND(AVERAGE(D78:D80),1),ROUND(AVERAGE(D78:D81),1),ROUND(AVERAGE(D78:D82),1))</f>
        <v>38144.9</v>
      </c>
      <c r="E83" s="14">
        <f t="shared" ref="E83:BP83" si="28">MAX(E78,ROUND(AVERAGE(E78:E79),1),ROUND(AVERAGE(E78:E80),1),ROUND(AVERAGE(E78:E81),1),ROUND(AVERAGE(E78:E82),1))</f>
        <v>6698</v>
      </c>
      <c r="F83" s="14">
        <f t="shared" si="28"/>
        <v>16159.800000000001</v>
      </c>
      <c r="G83" s="14">
        <f t="shared" si="28"/>
        <v>969.4</v>
      </c>
      <c r="H83" s="14">
        <f t="shared" si="28"/>
        <v>995.50000000000011</v>
      </c>
      <c r="I83" s="14">
        <f t="shared" si="28"/>
        <v>9148.7999999999993</v>
      </c>
      <c r="J83" s="14">
        <f t="shared" si="28"/>
        <v>1981.4</v>
      </c>
      <c r="K83" s="14">
        <f t="shared" si="28"/>
        <v>306.40000000000003</v>
      </c>
      <c r="L83" s="14">
        <f t="shared" si="28"/>
        <v>2604.1999999999998</v>
      </c>
      <c r="M83" s="14">
        <f t="shared" si="28"/>
        <v>1400.1</v>
      </c>
      <c r="N83" s="14">
        <f t="shared" si="28"/>
        <v>51232.4</v>
      </c>
      <c r="O83" s="14">
        <f t="shared" si="28"/>
        <v>14649</v>
      </c>
      <c r="P83" s="14">
        <f t="shared" si="28"/>
        <v>158.69999999999999</v>
      </c>
      <c r="Q83" s="14">
        <f t="shared" si="28"/>
        <v>37721.199999999997</v>
      </c>
      <c r="R83" s="14">
        <f t="shared" si="28"/>
        <v>436</v>
      </c>
      <c r="S83" s="14">
        <f t="shared" si="28"/>
        <v>1330.4</v>
      </c>
      <c r="T83" s="14">
        <f t="shared" si="28"/>
        <v>131.1</v>
      </c>
      <c r="U83" s="14">
        <f t="shared" si="28"/>
        <v>52.1</v>
      </c>
      <c r="V83" s="14">
        <f t="shared" si="28"/>
        <v>255.4</v>
      </c>
      <c r="W83" s="14">
        <f t="shared" si="28"/>
        <v>51.5</v>
      </c>
      <c r="X83" s="14">
        <f t="shared" si="28"/>
        <v>48.5</v>
      </c>
      <c r="Y83" s="14">
        <f t="shared" si="28"/>
        <v>458.8</v>
      </c>
      <c r="Z83" s="14">
        <f t="shared" si="28"/>
        <v>250.4</v>
      </c>
      <c r="AA83" s="14">
        <f t="shared" si="28"/>
        <v>28416.799999999999</v>
      </c>
      <c r="AB83" s="14">
        <f t="shared" si="28"/>
        <v>29036.1</v>
      </c>
      <c r="AC83" s="14">
        <f t="shared" si="28"/>
        <v>892.7</v>
      </c>
      <c r="AD83" s="14">
        <f t="shared" si="28"/>
        <v>1073</v>
      </c>
      <c r="AE83" s="14">
        <f t="shared" si="28"/>
        <v>109.1</v>
      </c>
      <c r="AF83" s="14">
        <f t="shared" si="28"/>
        <v>162.4</v>
      </c>
      <c r="AG83" s="14">
        <f t="shared" si="28"/>
        <v>846.7</v>
      </c>
      <c r="AH83" s="14">
        <f t="shared" si="28"/>
        <v>980</v>
      </c>
      <c r="AI83" s="14">
        <f t="shared" si="28"/>
        <v>368</v>
      </c>
      <c r="AJ83" s="14">
        <f t="shared" si="28"/>
        <v>212.7</v>
      </c>
      <c r="AK83" s="14">
        <f t="shared" si="28"/>
        <v>199.1</v>
      </c>
      <c r="AL83" s="14">
        <f t="shared" si="28"/>
        <v>251</v>
      </c>
      <c r="AM83" s="14">
        <f t="shared" si="28"/>
        <v>447.9</v>
      </c>
      <c r="AN83" s="14">
        <f t="shared" si="28"/>
        <v>379.5</v>
      </c>
      <c r="AO83" s="14">
        <f t="shared" si="28"/>
        <v>4732</v>
      </c>
      <c r="AP83" s="14">
        <f t="shared" si="28"/>
        <v>80026.100000000006</v>
      </c>
      <c r="AQ83" s="14">
        <f t="shared" si="28"/>
        <v>255.5</v>
      </c>
      <c r="AR83" s="14">
        <f t="shared" si="28"/>
        <v>60094.1</v>
      </c>
      <c r="AS83" s="14">
        <f t="shared" si="28"/>
        <v>6202.5</v>
      </c>
      <c r="AT83" s="14">
        <f t="shared" si="28"/>
        <v>2434.1</v>
      </c>
      <c r="AU83" s="14">
        <f t="shared" si="28"/>
        <v>327.60000000000002</v>
      </c>
      <c r="AV83" s="14">
        <f t="shared" si="28"/>
        <v>287.5</v>
      </c>
      <c r="AW83" s="14">
        <f t="shared" si="28"/>
        <v>188.2</v>
      </c>
      <c r="AX83" s="14">
        <f t="shared" si="28"/>
        <v>36.5</v>
      </c>
      <c r="AY83" s="14">
        <f t="shared" si="28"/>
        <v>466.8</v>
      </c>
      <c r="AZ83" s="14">
        <f t="shared" si="28"/>
        <v>10635.099999999999</v>
      </c>
      <c r="BA83" s="14">
        <f t="shared" si="28"/>
        <v>8590.5</v>
      </c>
      <c r="BB83" s="14">
        <f t="shared" si="28"/>
        <v>7554.7000000000007</v>
      </c>
      <c r="BC83" s="14">
        <f t="shared" si="28"/>
        <v>26662.6</v>
      </c>
      <c r="BD83" s="14">
        <f t="shared" si="28"/>
        <v>4825.3</v>
      </c>
      <c r="BE83" s="14">
        <f t="shared" si="28"/>
        <v>1428.5</v>
      </c>
      <c r="BF83" s="14">
        <f t="shared" si="28"/>
        <v>23227.399999999998</v>
      </c>
      <c r="BG83" s="14">
        <f t="shared" si="28"/>
        <v>887.5</v>
      </c>
      <c r="BH83" s="14">
        <f t="shared" si="28"/>
        <v>604.20000000000005</v>
      </c>
      <c r="BI83" s="14">
        <f t="shared" si="28"/>
        <v>222.5</v>
      </c>
      <c r="BJ83" s="14">
        <f t="shared" si="28"/>
        <v>5932.1</v>
      </c>
      <c r="BK83" s="93">
        <f>MAX(BK78,ROUND(AVERAGE(BK78:BK79),1),ROUND(AVERAGE(BK78:BK80),1),ROUND(AVERAGE(BK78:BK81),1),ROUND(AVERAGE(BK78:BK82),1))+0.025</f>
        <v>14047.725</v>
      </c>
      <c r="BL83" s="14">
        <f t="shared" si="28"/>
        <v>176</v>
      </c>
      <c r="BM83" s="14">
        <f t="shared" si="28"/>
        <v>276.89999999999998</v>
      </c>
      <c r="BN83" s="14">
        <f t="shared" si="28"/>
        <v>3565.8</v>
      </c>
      <c r="BO83" s="14">
        <f t="shared" si="28"/>
        <v>1481.4</v>
      </c>
      <c r="BP83" s="14">
        <f t="shared" si="28"/>
        <v>196.1</v>
      </c>
      <c r="BQ83" s="14">
        <f t="shared" ref="BQ83:EB83" si="29">MAX(BQ78,ROUND(AVERAGE(BQ78:BQ79),1),ROUND(AVERAGE(BQ78:BQ80),1),ROUND(AVERAGE(BQ78:BQ81),1),ROUND(AVERAGE(BQ78:BQ82),1))</f>
        <v>5220.3</v>
      </c>
      <c r="BR83" s="14">
        <f t="shared" si="29"/>
        <v>4598</v>
      </c>
      <c r="BS83" s="14">
        <f t="shared" si="29"/>
        <v>973.6</v>
      </c>
      <c r="BT83" s="14">
        <f t="shared" si="29"/>
        <v>365.8</v>
      </c>
      <c r="BU83" s="14">
        <f t="shared" si="29"/>
        <v>430.59999999999997</v>
      </c>
      <c r="BV83" s="14">
        <f t="shared" si="29"/>
        <v>1174.2</v>
      </c>
      <c r="BW83" s="14">
        <f t="shared" si="29"/>
        <v>1766.7</v>
      </c>
      <c r="BX83" s="14">
        <f t="shared" si="29"/>
        <v>69.2</v>
      </c>
      <c r="BY83" s="14">
        <f t="shared" si="29"/>
        <v>479.8</v>
      </c>
      <c r="BZ83" s="14">
        <f t="shared" si="29"/>
        <v>196</v>
      </c>
      <c r="CA83" s="14">
        <f t="shared" si="29"/>
        <v>192.20000000000002</v>
      </c>
      <c r="CB83" s="14">
        <f t="shared" si="29"/>
        <v>79110.899999999994</v>
      </c>
      <c r="CC83" s="14">
        <f t="shared" si="29"/>
        <v>157.9</v>
      </c>
      <c r="CD83" s="14">
        <f t="shared" si="29"/>
        <v>70.2</v>
      </c>
      <c r="CE83" s="14">
        <f t="shared" si="29"/>
        <v>158.6</v>
      </c>
      <c r="CF83" s="14">
        <f t="shared" si="29"/>
        <v>111.9</v>
      </c>
      <c r="CG83" s="14">
        <f t="shared" si="29"/>
        <v>150.9</v>
      </c>
      <c r="CH83" s="14">
        <f t="shared" si="29"/>
        <v>122.8</v>
      </c>
      <c r="CI83" s="14">
        <f t="shared" si="29"/>
        <v>710.6</v>
      </c>
      <c r="CJ83" s="14">
        <f t="shared" si="29"/>
        <v>993</v>
      </c>
      <c r="CK83" s="14">
        <f t="shared" si="29"/>
        <v>4230.7</v>
      </c>
      <c r="CL83" s="14">
        <f t="shared" si="29"/>
        <v>1283.7</v>
      </c>
      <c r="CM83" s="14">
        <f t="shared" si="29"/>
        <v>709.8</v>
      </c>
      <c r="CN83" s="14">
        <f t="shared" si="29"/>
        <v>26822.6</v>
      </c>
      <c r="CO83" s="14">
        <f t="shared" si="29"/>
        <v>15019.2</v>
      </c>
      <c r="CP83" s="14">
        <f t="shared" si="29"/>
        <v>1055.7</v>
      </c>
      <c r="CQ83" s="14">
        <f t="shared" si="29"/>
        <v>1146.4000000000001</v>
      </c>
      <c r="CR83" s="14">
        <f t="shared" si="29"/>
        <v>179.4</v>
      </c>
      <c r="CS83" s="14">
        <f t="shared" si="29"/>
        <v>348.4</v>
      </c>
      <c r="CT83" s="14">
        <f t="shared" si="29"/>
        <v>88.9</v>
      </c>
      <c r="CU83" s="14">
        <f t="shared" si="29"/>
        <v>40</v>
      </c>
      <c r="CV83" s="14">
        <f t="shared" si="29"/>
        <v>48</v>
      </c>
      <c r="CW83" s="14">
        <f t="shared" si="29"/>
        <v>159.30000000000001</v>
      </c>
      <c r="CX83" s="14">
        <f t="shared" si="29"/>
        <v>452.5</v>
      </c>
      <c r="CY83" s="14">
        <f t="shared" si="29"/>
        <v>32.299999999999997</v>
      </c>
      <c r="CZ83" s="14">
        <f t="shared" si="29"/>
        <v>2111.6999999999998</v>
      </c>
      <c r="DA83" s="14">
        <f t="shared" si="29"/>
        <v>184.8</v>
      </c>
      <c r="DB83" s="14">
        <f t="shared" si="29"/>
        <v>308.8</v>
      </c>
      <c r="DC83" s="14">
        <f t="shared" si="29"/>
        <v>179.3</v>
      </c>
      <c r="DD83" s="14">
        <f t="shared" si="29"/>
        <v>125</v>
      </c>
      <c r="DE83" s="14">
        <f t="shared" si="29"/>
        <v>428.2</v>
      </c>
      <c r="DF83" s="14">
        <f t="shared" si="29"/>
        <v>20547.600000000002</v>
      </c>
      <c r="DG83" s="14">
        <f t="shared" si="29"/>
        <v>80</v>
      </c>
      <c r="DH83" s="14">
        <f t="shared" si="29"/>
        <v>2050.8000000000002</v>
      </c>
      <c r="DI83" s="14">
        <f t="shared" si="29"/>
        <v>2631</v>
      </c>
      <c r="DJ83" s="14">
        <f t="shared" si="29"/>
        <v>701</v>
      </c>
      <c r="DK83" s="14">
        <f t="shared" si="29"/>
        <v>374.20000000000005</v>
      </c>
      <c r="DL83" s="14">
        <f t="shared" si="29"/>
        <v>5764.1</v>
      </c>
      <c r="DM83" s="14">
        <f t="shared" si="29"/>
        <v>255.2</v>
      </c>
      <c r="DN83" s="14">
        <f t="shared" si="29"/>
        <v>1472.5</v>
      </c>
      <c r="DO83" s="14">
        <f t="shared" si="29"/>
        <v>2866.4</v>
      </c>
      <c r="DP83" s="14">
        <f t="shared" si="29"/>
        <v>193.6</v>
      </c>
      <c r="DQ83" s="14">
        <f t="shared" si="29"/>
        <v>484.5</v>
      </c>
      <c r="DR83" s="14">
        <f t="shared" si="29"/>
        <v>1277.1999999999998</v>
      </c>
      <c r="DS83" s="14">
        <f t="shared" si="29"/>
        <v>774.8</v>
      </c>
      <c r="DT83" s="14">
        <f t="shared" si="29"/>
        <v>142.4</v>
      </c>
      <c r="DU83" s="14">
        <f t="shared" si="29"/>
        <v>398.5</v>
      </c>
      <c r="DV83" s="14">
        <f t="shared" si="29"/>
        <v>203.3</v>
      </c>
      <c r="DW83" s="14">
        <f t="shared" si="29"/>
        <v>339.7</v>
      </c>
      <c r="DX83" s="14">
        <f t="shared" si="29"/>
        <v>177.8</v>
      </c>
      <c r="DY83" s="14">
        <f t="shared" si="29"/>
        <v>317.3</v>
      </c>
      <c r="DZ83" s="14">
        <f t="shared" si="29"/>
        <v>974.4</v>
      </c>
      <c r="EA83" s="14">
        <f t="shared" si="29"/>
        <v>510.20000000000005</v>
      </c>
      <c r="EB83" s="14">
        <f t="shared" si="29"/>
        <v>562.9</v>
      </c>
      <c r="EC83" s="14">
        <f t="shared" ref="EC83:FX83" si="30">MAX(EC78,ROUND(AVERAGE(EC78:EC79),1),ROUND(AVERAGE(EC78:EC80),1),ROUND(AVERAGE(EC78:EC81),1),ROUND(AVERAGE(EC78:EC82),1))</f>
        <v>281.39999999999998</v>
      </c>
      <c r="ED83" s="14">
        <f t="shared" si="30"/>
        <v>1619.7</v>
      </c>
      <c r="EE83" s="14">
        <f t="shared" si="30"/>
        <v>204.2</v>
      </c>
      <c r="EF83" s="14">
        <f t="shared" si="30"/>
        <v>1487.6</v>
      </c>
      <c r="EG83" s="14">
        <f t="shared" si="30"/>
        <v>264.3</v>
      </c>
      <c r="EH83" s="14">
        <f t="shared" si="30"/>
        <v>207.8</v>
      </c>
      <c r="EI83" s="14">
        <f t="shared" si="30"/>
        <v>16089.2</v>
      </c>
      <c r="EJ83" s="14">
        <f t="shared" si="30"/>
        <v>8783.2000000000007</v>
      </c>
      <c r="EK83" s="14">
        <f t="shared" si="30"/>
        <v>625.9</v>
      </c>
      <c r="EL83" s="14">
        <f t="shared" si="30"/>
        <v>486.3</v>
      </c>
      <c r="EM83" s="14">
        <f t="shared" si="30"/>
        <v>475.9</v>
      </c>
      <c r="EN83" s="14">
        <f t="shared" si="30"/>
        <v>984.5</v>
      </c>
      <c r="EO83" s="14">
        <f t="shared" si="30"/>
        <v>441.6</v>
      </c>
      <c r="EP83" s="14">
        <f t="shared" si="30"/>
        <v>364.09999999999991</v>
      </c>
      <c r="EQ83" s="14">
        <f t="shared" si="30"/>
        <v>2352.7000000000003</v>
      </c>
      <c r="ER83" s="14">
        <f t="shared" si="30"/>
        <v>357.8</v>
      </c>
      <c r="ES83" s="14">
        <f t="shared" si="30"/>
        <v>115.1</v>
      </c>
      <c r="ET83" s="14">
        <f t="shared" si="30"/>
        <v>175.3</v>
      </c>
      <c r="EU83" s="14">
        <f t="shared" si="30"/>
        <v>604.29999999999995</v>
      </c>
      <c r="EV83" s="14">
        <f t="shared" si="30"/>
        <v>63</v>
      </c>
      <c r="EW83" s="14">
        <f t="shared" si="30"/>
        <v>823.80000000000007</v>
      </c>
      <c r="EX83" s="14">
        <f t="shared" si="30"/>
        <v>247.4</v>
      </c>
      <c r="EY83" s="14">
        <f t="shared" si="30"/>
        <v>235</v>
      </c>
      <c r="EZ83" s="14">
        <f t="shared" si="30"/>
        <v>113.3</v>
      </c>
      <c r="FA83" s="14">
        <f t="shared" si="30"/>
        <v>3016.5</v>
      </c>
      <c r="FB83" s="14">
        <f t="shared" si="30"/>
        <v>336.1</v>
      </c>
      <c r="FC83" s="14">
        <f t="shared" si="30"/>
        <v>2459.1</v>
      </c>
      <c r="FD83" s="14">
        <f t="shared" si="30"/>
        <v>338</v>
      </c>
      <c r="FE83" s="14">
        <f t="shared" si="30"/>
        <v>106.1</v>
      </c>
      <c r="FF83" s="14">
        <f t="shared" si="30"/>
        <v>180.7</v>
      </c>
      <c r="FG83" s="14">
        <f t="shared" si="30"/>
        <v>113.2</v>
      </c>
      <c r="FH83" s="14">
        <f t="shared" si="30"/>
        <v>84.1</v>
      </c>
      <c r="FI83" s="14">
        <f t="shared" si="30"/>
        <v>1744.6</v>
      </c>
      <c r="FJ83" s="14">
        <f t="shared" si="30"/>
        <v>1808.6</v>
      </c>
      <c r="FK83" s="14">
        <f t="shared" si="30"/>
        <v>2145.6</v>
      </c>
      <c r="FL83" s="14">
        <f t="shared" si="30"/>
        <v>4627.7999999999993</v>
      </c>
      <c r="FM83" s="14">
        <f t="shared" si="30"/>
        <v>3382.7</v>
      </c>
      <c r="FN83" s="14">
        <f t="shared" si="30"/>
        <v>19879.599999999999</v>
      </c>
      <c r="FO83" s="14">
        <f t="shared" si="30"/>
        <v>1100.5</v>
      </c>
      <c r="FP83" s="14">
        <f t="shared" si="30"/>
        <v>2145.3000000000002</v>
      </c>
      <c r="FQ83" s="14">
        <f t="shared" si="30"/>
        <v>765.1</v>
      </c>
      <c r="FR83" s="14">
        <f t="shared" si="30"/>
        <v>147.9</v>
      </c>
      <c r="FS83" s="14">
        <f t="shared" si="30"/>
        <v>181.4</v>
      </c>
      <c r="FT83" s="14">
        <f t="shared" si="30"/>
        <v>80.900000000000006</v>
      </c>
      <c r="FU83" s="14">
        <f t="shared" si="30"/>
        <v>749.3</v>
      </c>
      <c r="FV83" s="14">
        <f t="shared" si="30"/>
        <v>658.7</v>
      </c>
      <c r="FW83" s="14">
        <f t="shared" si="30"/>
        <v>146.1</v>
      </c>
      <c r="FX83" s="14">
        <f t="shared" si="30"/>
        <v>67.099999999999994</v>
      </c>
      <c r="FY83" s="14"/>
      <c r="FZ83" s="12">
        <f t="shared" si="22"/>
        <v>798584.70499999984</v>
      </c>
      <c r="GA83" s="12"/>
      <c r="GB83" s="14"/>
      <c r="GC83" s="14"/>
      <c r="GD83" s="14"/>
      <c r="GE83" s="14"/>
      <c r="GF83" s="14"/>
      <c r="GG83" s="6"/>
      <c r="GH83" s="6"/>
      <c r="GI83" s="6"/>
      <c r="GJ83" s="6"/>
      <c r="GK83" s="6"/>
      <c r="GL83" s="6"/>
      <c r="GM83" s="6"/>
      <c r="GN83" s="40"/>
      <c r="GO83" s="40"/>
    </row>
    <row r="84" spans="1:256" x14ac:dyDescent="0.2">
      <c r="A84" s="9"/>
      <c r="B84" s="2" t="s">
        <v>346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14"/>
      <c r="FZ84" s="12"/>
      <c r="GA84" s="12"/>
      <c r="GB84" s="14"/>
      <c r="GC84" s="14"/>
      <c r="GD84" s="14"/>
      <c r="GE84" s="14"/>
      <c r="GF84" s="14"/>
      <c r="GG84" s="6"/>
      <c r="GH84" s="6"/>
      <c r="GI84" s="6"/>
      <c r="GJ84" s="6"/>
      <c r="GK84" s="6"/>
      <c r="GL84" s="6"/>
      <c r="GM84" s="6"/>
      <c r="GN84" s="40"/>
      <c r="GO84" s="40"/>
    </row>
    <row r="85" spans="1:256" s="15" customFormat="1" ht="14.25" customHeight="1" x14ac:dyDescent="0.2">
      <c r="A85" s="2"/>
      <c r="B85" s="2" t="s">
        <v>347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17"/>
      <c r="FZ85" s="13"/>
      <c r="GA85" s="13"/>
      <c r="GB85" s="17"/>
      <c r="GC85" s="17"/>
      <c r="GD85" s="17"/>
      <c r="GE85" s="17"/>
      <c r="GF85" s="17"/>
      <c r="GG85" s="20"/>
      <c r="GH85" s="20"/>
      <c r="GI85" s="20"/>
      <c r="GJ85" s="20"/>
      <c r="GK85" s="20"/>
      <c r="GL85" s="20"/>
      <c r="GM85" s="20"/>
      <c r="GN85" s="21"/>
      <c r="GO85" s="21"/>
    </row>
    <row r="86" spans="1:256" x14ac:dyDescent="0.2">
      <c r="A86" s="3" t="s">
        <v>348</v>
      </c>
      <c r="B86" s="2" t="s">
        <v>349</v>
      </c>
      <c r="C86" s="18">
        <f t="shared" ref="C86:BN86" si="31">ROUND(C4*2*$A$76,1)</f>
        <v>42.8</v>
      </c>
      <c r="D86" s="18">
        <f t="shared" si="31"/>
        <v>265.8</v>
      </c>
      <c r="E86" s="18">
        <f t="shared" si="31"/>
        <v>47.1</v>
      </c>
      <c r="F86" s="18">
        <f t="shared" si="31"/>
        <v>114.1</v>
      </c>
      <c r="G86" s="18">
        <f t="shared" si="31"/>
        <v>5.5</v>
      </c>
      <c r="H86" s="18">
        <f t="shared" si="31"/>
        <v>5.2</v>
      </c>
      <c r="I86" s="18">
        <f t="shared" si="31"/>
        <v>72</v>
      </c>
      <c r="J86" s="18">
        <f t="shared" si="31"/>
        <v>13.4</v>
      </c>
      <c r="K86" s="18">
        <f t="shared" si="31"/>
        <v>2.2000000000000002</v>
      </c>
      <c r="L86" s="18">
        <f t="shared" si="31"/>
        <v>18.8</v>
      </c>
      <c r="M86" s="18">
        <f t="shared" si="31"/>
        <v>8.6999999999999993</v>
      </c>
      <c r="N86" s="18">
        <f t="shared" si="31"/>
        <v>304.10000000000002</v>
      </c>
      <c r="O86" s="18">
        <f t="shared" si="31"/>
        <v>84.4</v>
      </c>
      <c r="P86" s="18">
        <f t="shared" si="31"/>
        <v>0.8</v>
      </c>
      <c r="Q86" s="18">
        <f t="shared" si="31"/>
        <v>281.8</v>
      </c>
      <c r="R86" s="18">
        <f t="shared" si="31"/>
        <v>2.4</v>
      </c>
      <c r="S86" s="18">
        <f t="shared" si="31"/>
        <v>7.4</v>
      </c>
      <c r="T86" s="18">
        <f t="shared" si="31"/>
        <v>1</v>
      </c>
      <c r="U86" s="18">
        <f t="shared" si="31"/>
        <v>0.3</v>
      </c>
      <c r="V86" s="18">
        <f t="shared" si="31"/>
        <v>1.7</v>
      </c>
      <c r="W86" s="18">
        <f t="shared" si="31"/>
        <v>0.4</v>
      </c>
      <c r="X86" s="18">
        <f t="shared" si="31"/>
        <v>0.3</v>
      </c>
      <c r="Y86" s="18">
        <f t="shared" si="31"/>
        <v>3</v>
      </c>
      <c r="Z86" s="18">
        <f t="shared" si="31"/>
        <v>1.5</v>
      </c>
      <c r="AA86" s="18">
        <f t="shared" si="31"/>
        <v>182.3</v>
      </c>
      <c r="AB86" s="18">
        <f t="shared" si="31"/>
        <v>163.5</v>
      </c>
      <c r="AC86" s="18">
        <f t="shared" si="31"/>
        <v>4.4000000000000004</v>
      </c>
      <c r="AD86" s="18">
        <f t="shared" si="31"/>
        <v>7.6</v>
      </c>
      <c r="AE86" s="18">
        <f t="shared" si="31"/>
        <v>0.7</v>
      </c>
      <c r="AF86" s="18">
        <f t="shared" si="31"/>
        <v>1.2</v>
      </c>
      <c r="AG86" s="18">
        <f t="shared" si="31"/>
        <v>6</v>
      </c>
      <c r="AH86" s="18">
        <f t="shared" si="31"/>
        <v>5.8</v>
      </c>
      <c r="AI86" s="18">
        <f t="shared" si="31"/>
        <v>2.6</v>
      </c>
      <c r="AJ86" s="18">
        <f t="shared" si="31"/>
        <v>1.8</v>
      </c>
      <c r="AK86" s="18">
        <f t="shared" si="31"/>
        <v>1.3</v>
      </c>
      <c r="AL86" s="18">
        <f t="shared" si="31"/>
        <v>1.4</v>
      </c>
      <c r="AM86" s="18">
        <f t="shared" si="31"/>
        <v>2.9</v>
      </c>
      <c r="AN86" s="18">
        <f t="shared" si="31"/>
        <v>1.9</v>
      </c>
      <c r="AO86" s="18">
        <f t="shared" si="31"/>
        <v>27.3</v>
      </c>
      <c r="AP86" s="18">
        <f t="shared" si="31"/>
        <v>619.5</v>
      </c>
      <c r="AQ86" s="18">
        <f t="shared" si="31"/>
        <v>1.9</v>
      </c>
      <c r="AR86" s="18">
        <f t="shared" si="31"/>
        <v>369</v>
      </c>
      <c r="AS86" s="18">
        <f t="shared" si="31"/>
        <v>43.2</v>
      </c>
      <c r="AT86" s="18">
        <f t="shared" si="31"/>
        <v>10.9</v>
      </c>
      <c r="AU86" s="18">
        <f t="shared" si="31"/>
        <v>1.6</v>
      </c>
      <c r="AV86" s="18">
        <f t="shared" si="31"/>
        <v>1.7</v>
      </c>
      <c r="AW86" s="18">
        <f t="shared" si="31"/>
        <v>0.8</v>
      </c>
      <c r="AX86" s="18">
        <f t="shared" si="31"/>
        <v>0.2</v>
      </c>
      <c r="AY86" s="18">
        <f t="shared" si="31"/>
        <v>3</v>
      </c>
      <c r="AZ86" s="18">
        <f t="shared" si="31"/>
        <v>91.2</v>
      </c>
      <c r="BA86" s="18">
        <f t="shared" si="31"/>
        <v>59.3</v>
      </c>
      <c r="BB86" s="18">
        <f t="shared" si="31"/>
        <v>74.900000000000006</v>
      </c>
      <c r="BC86" s="18">
        <f t="shared" si="31"/>
        <v>193.6</v>
      </c>
      <c r="BD86" s="18">
        <f t="shared" si="31"/>
        <v>27.3</v>
      </c>
      <c r="BE86" s="18">
        <f t="shared" si="31"/>
        <v>6</v>
      </c>
      <c r="BF86" s="18">
        <f t="shared" si="31"/>
        <v>125.2</v>
      </c>
      <c r="BG86" s="18">
        <f t="shared" si="31"/>
        <v>5.6</v>
      </c>
      <c r="BH86" s="18">
        <f t="shared" si="31"/>
        <v>2.6</v>
      </c>
      <c r="BI86" s="18">
        <f t="shared" si="31"/>
        <v>1.2</v>
      </c>
      <c r="BJ86" s="18">
        <f t="shared" si="31"/>
        <v>31.4</v>
      </c>
      <c r="BK86" s="18">
        <f t="shared" si="31"/>
        <v>85.6</v>
      </c>
      <c r="BL86" s="18">
        <f t="shared" si="31"/>
        <v>0.3</v>
      </c>
      <c r="BM86" s="18">
        <f t="shared" si="31"/>
        <v>1.6</v>
      </c>
      <c r="BN86" s="18">
        <f t="shared" si="31"/>
        <v>22.4</v>
      </c>
      <c r="BO86" s="18">
        <f t="shared" ref="BO86:DZ86" si="32">ROUND(BO4*2*$A$76,1)</f>
        <v>9</v>
      </c>
      <c r="BP86" s="18">
        <f t="shared" si="32"/>
        <v>1.2</v>
      </c>
      <c r="BQ86" s="18">
        <f t="shared" si="32"/>
        <v>34.799999999999997</v>
      </c>
      <c r="BR86" s="18">
        <f t="shared" si="32"/>
        <v>30.8</v>
      </c>
      <c r="BS86" s="18">
        <f t="shared" si="32"/>
        <v>5.6</v>
      </c>
      <c r="BT86" s="18">
        <f t="shared" si="32"/>
        <v>3</v>
      </c>
      <c r="BU86" s="18">
        <f t="shared" si="32"/>
        <v>2.6</v>
      </c>
      <c r="BV86" s="18">
        <f t="shared" si="32"/>
        <v>8</v>
      </c>
      <c r="BW86" s="18">
        <f t="shared" si="32"/>
        <v>13.4</v>
      </c>
      <c r="BX86" s="18">
        <f t="shared" si="32"/>
        <v>0.5</v>
      </c>
      <c r="BY86" s="18">
        <f t="shared" si="32"/>
        <v>3.1</v>
      </c>
      <c r="BZ86" s="18">
        <f t="shared" si="32"/>
        <v>1</v>
      </c>
      <c r="CA86" s="18">
        <f t="shared" si="32"/>
        <v>1.1000000000000001</v>
      </c>
      <c r="CB86" s="18">
        <f t="shared" si="32"/>
        <v>477.6</v>
      </c>
      <c r="CC86" s="18">
        <f t="shared" si="32"/>
        <v>0.9</v>
      </c>
      <c r="CD86" s="18">
        <f t="shared" si="32"/>
        <v>0.4</v>
      </c>
      <c r="CE86" s="18">
        <f t="shared" si="32"/>
        <v>1.2</v>
      </c>
      <c r="CF86" s="18">
        <f t="shared" si="32"/>
        <v>0.4</v>
      </c>
      <c r="CG86" s="18">
        <f t="shared" si="32"/>
        <v>1.2</v>
      </c>
      <c r="CH86" s="18">
        <f t="shared" si="32"/>
        <v>0.8</v>
      </c>
      <c r="CI86" s="18">
        <f t="shared" si="32"/>
        <v>4.9000000000000004</v>
      </c>
      <c r="CJ86" s="18">
        <f t="shared" si="32"/>
        <v>7.6</v>
      </c>
      <c r="CK86" s="18">
        <f t="shared" si="32"/>
        <v>32</v>
      </c>
      <c r="CL86" s="18">
        <f t="shared" si="32"/>
        <v>8.6</v>
      </c>
      <c r="CM86" s="18">
        <f t="shared" si="32"/>
        <v>4.5999999999999996</v>
      </c>
      <c r="CN86" s="18">
        <f t="shared" si="32"/>
        <v>172</v>
      </c>
      <c r="CO86" s="18">
        <f t="shared" si="32"/>
        <v>94.8</v>
      </c>
      <c r="CP86" s="18">
        <f t="shared" si="32"/>
        <v>5.7</v>
      </c>
      <c r="CQ86" s="18">
        <f t="shared" si="32"/>
        <v>7.9</v>
      </c>
      <c r="CR86" s="18">
        <f t="shared" si="32"/>
        <v>1</v>
      </c>
      <c r="CS86" s="18">
        <f t="shared" si="32"/>
        <v>2</v>
      </c>
      <c r="CT86" s="18">
        <f t="shared" si="32"/>
        <v>0.6</v>
      </c>
      <c r="CU86" s="18">
        <f t="shared" si="32"/>
        <v>1.8</v>
      </c>
      <c r="CV86" s="18">
        <f t="shared" si="32"/>
        <v>0.2</v>
      </c>
      <c r="CW86" s="18">
        <f t="shared" si="32"/>
        <v>1.2</v>
      </c>
      <c r="CX86" s="18">
        <f t="shared" si="32"/>
        <v>3.1</v>
      </c>
      <c r="CY86" s="18">
        <f t="shared" si="32"/>
        <v>0.5</v>
      </c>
      <c r="CZ86" s="18">
        <f t="shared" si="32"/>
        <v>12</v>
      </c>
      <c r="DA86" s="18">
        <f t="shared" si="32"/>
        <v>1.1000000000000001</v>
      </c>
      <c r="DB86" s="18">
        <f t="shared" si="32"/>
        <v>1.6</v>
      </c>
      <c r="DC86" s="18">
        <f t="shared" si="32"/>
        <v>0.8</v>
      </c>
      <c r="DD86" s="18">
        <f t="shared" si="32"/>
        <v>1.2</v>
      </c>
      <c r="DE86" s="18">
        <f t="shared" si="32"/>
        <v>1.7</v>
      </c>
      <c r="DF86" s="18">
        <f t="shared" si="32"/>
        <v>135.19999999999999</v>
      </c>
      <c r="DG86" s="18">
        <f t="shared" si="32"/>
        <v>0.2</v>
      </c>
      <c r="DH86" s="18">
        <f t="shared" si="32"/>
        <v>13.5</v>
      </c>
      <c r="DI86" s="18">
        <f t="shared" si="32"/>
        <v>18.600000000000001</v>
      </c>
      <c r="DJ86" s="18">
        <f t="shared" si="32"/>
        <v>3.9</v>
      </c>
      <c r="DK86" s="18">
        <f t="shared" si="32"/>
        <v>2.4</v>
      </c>
      <c r="DL86" s="18">
        <f t="shared" si="32"/>
        <v>32.1</v>
      </c>
      <c r="DM86" s="18">
        <f t="shared" si="32"/>
        <v>1.7</v>
      </c>
      <c r="DN86" s="18">
        <f t="shared" si="32"/>
        <v>8.6</v>
      </c>
      <c r="DO86" s="18">
        <f t="shared" si="32"/>
        <v>18.3</v>
      </c>
      <c r="DP86" s="18">
        <f t="shared" si="32"/>
        <v>1</v>
      </c>
      <c r="DQ86" s="18">
        <f t="shared" si="32"/>
        <v>3.4</v>
      </c>
      <c r="DR86" s="18">
        <f t="shared" si="32"/>
        <v>8.4</v>
      </c>
      <c r="DS86" s="18">
        <f t="shared" si="32"/>
        <v>5</v>
      </c>
      <c r="DT86" s="18">
        <f t="shared" si="32"/>
        <v>0.9</v>
      </c>
      <c r="DU86" s="18">
        <f t="shared" si="32"/>
        <v>2.2999999999999998</v>
      </c>
      <c r="DV86" s="18">
        <f t="shared" si="32"/>
        <v>1.5</v>
      </c>
      <c r="DW86" s="18">
        <f t="shared" si="32"/>
        <v>1.5</v>
      </c>
      <c r="DX86" s="18">
        <f t="shared" si="32"/>
        <v>0.9</v>
      </c>
      <c r="DY86" s="18">
        <f t="shared" si="32"/>
        <v>1.6</v>
      </c>
      <c r="DZ86" s="18">
        <f t="shared" si="32"/>
        <v>6.9</v>
      </c>
      <c r="EA86" s="18">
        <f t="shared" ref="EA86:FX86" si="33">ROUND(EA4*2*$A$76,1)</f>
        <v>4.3</v>
      </c>
      <c r="EB86" s="18">
        <f t="shared" si="33"/>
        <v>3.9</v>
      </c>
      <c r="EC86" s="18">
        <f t="shared" si="33"/>
        <v>2</v>
      </c>
      <c r="ED86" s="18">
        <f t="shared" si="33"/>
        <v>9.1999999999999993</v>
      </c>
      <c r="EE86" s="18">
        <f t="shared" si="33"/>
        <v>1</v>
      </c>
      <c r="EF86" s="18">
        <f t="shared" si="33"/>
        <v>10</v>
      </c>
      <c r="EG86" s="18">
        <f t="shared" si="33"/>
        <v>1.7</v>
      </c>
      <c r="EH86" s="18">
        <f t="shared" si="33"/>
        <v>1.3</v>
      </c>
      <c r="EI86" s="18">
        <f t="shared" si="33"/>
        <v>125.4</v>
      </c>
      <c r="EJ86" s="18">
        <f t="shared" si="33"/>
        <v>50.9</v>
      </c>
      <c r="EK86" s="18">
        <f t="shared" si="33"/>
        <v>3.9</v>
      </c>
      <c r="EL86" s="18">
        <f t="shared" si="33"/>
        <v>4.4000000000000004</v>
      </c>
      <c r="EM86" s="18">
        <f t="shared" si="33"/>
        <v>2.6</v>
      </c>
      <c r="EN86" s="18">
        <f t="shared" si="33"/>
        <v>5.8</v>
      </c>
      <c r="EO86" s="18">
        <f t="shared" si="33"/>
        <v>2.4</v>
      </c>
      <c r="EP86" s="18">
        <f t="shared" si="33"/>
        <v>2.1</v>
      </c>
      <c r="EQ86" s="18">
        <f t="shared" si="33"/>
        <v>13.2</v>
      </c>
      <c r="ER86" s="18">
        <f t="shared" si="33"/>
        <v>2.8</v>
      </c>
      <c r="ES86" s="18">
        <f t="shared" si="33"/>
        <v>0.6</v>
      </c>
      <c r="ET86" s="18">
        <f t="shared" si="33"/>
        <v>1</v>
      </c>
      <c r="EU86" s="18">
        <f t="shared" si="33"/>
        <v>4.5999999999999996</v>
      </c>
      <c r="EV86" s="18">
        <f t="shared" si="33"/>
        <v>0.5</v>
      </c>
      <c r="EW86" s="18">
        <f t="shared" si="33"/>
        <v>5.4</v>
      </c>
      <c r="EX86" s="18">
        <f t="shared" si="33"/>
        <v>1.8</v>
      </c>
      <c r="EY86" s="18">
        <f t="shared" si="33"/>
        <v>1.8</v>
      </c>
      <c r="EZ86" s="18">
        <f t="shared" si="33"/>
        <v>0.7</v>
      </c>
      <c r="FA86" s="18">
        <f t="shared" si="33"/>
        <v>24.5</v>
      </c>
      <c r="FB86" s="18">
        <f t="shared" si="33"/>
        <v>2.2000000000000002</v>
      </c>
      <c r="FC86" s="18">
        <f t="shared" si="33"/>
        <v>12.4</v>
      </c>
      <c r="FD86" s="18">
        <f t="shared" si="33"/>
        <v>1.7</v>
      </c>
      <c r="FE86" s="18">
        <f t="shared" si="33"/>
        <v>0.7</v>
      </c>
      <c r="FF86" s="18">
        <f t="shared" si="33"/>
        <v>1.4</v>
      </c>
      <c r="FG86" s="18">
        <f t="shared" si="33"/>
        <v>0.6</v>
      </c>
      <c r="FH86" s="18">
        <f t="shared" si="33"/>
        <v>0.6</v>
      </c>
      <c r="FI86" s="18">
        <f t="shared" si="33"/>
        <v>11</v>
      </c>
      <c r="FJ86" s="18">
        <f t="shared" si="33"/>
        <v>11.7</v>
      </c>
      <c r="FK86" s="18">
        <f t="shared" si="33"/>
        <v>15</v>
      </c>
      <c r="FL86" s="18">
        <f t="shared" si="33"/>
        <v>30.1</v>
      </c>
      <c r="FM86" s="18">
        <f t="shared" si="33"/>
        <v>23.9</v>
      </c>
      <c r="FN86" s="18">
        <f t="shared" si="33"/>
        <v>139.4</v>
      </c>
      <c r="FO86" s="18">
        <f t="shared" si="33"/>
        <v>5.7</v>
      </c>
      <c r="FP86" s="18">
        <f t="shared" si="33"/>
        <v>14.4</v>
      </c>
      <c r="FQ86" s="18">
        <f t="shared" si="33"/>
        <v>3.9</v>
      </c>
      <c r="FR86" s="18">
        <f t="shared" si="33"/>
        <v>0.7</v>
      </c>
      <c r="FS86" s="18">
        <f t="shared" si="33"/>
        <v>1</v>
      </c>
      <c r="FT86" s="19">
        <f t="shared" si="33"/>
        <v>0.4</v>
      </c>
      <c r="FU86" s="18">
        <f t="shared" si="33"/>
        <v>5.4</v>
      </c>
      <c r="FV86" s="18">
        <f t="shared" si="33"/>
        <v>5.3</v>
      </c>
      <c r="FW86" s="18">
        <f t="shared" si="33"/>
        <v>0.9</v>
      </c>
      <c r="FX86" s="18">
        <f t="shared" si="33"/>
        <v>0.7</v>
      </c>
      <c r="FY86" s="46"/>
      <c r="FZ86" s="12">
        <f>SUM(C86:FX86)</f>
        <v>5283.6999999999962</v>
      </c>
      <c r="GA86" s="12"/>
      <c r="GB86" s="12"/>
      <c r="GC86" s="12"/>
      <c r="GD86" s="12"/>
      <c r="GE86" s="12"/>
      <c r="GF86" s="6"/>
      <c r="GG86" s="6"/>
      <c r="GH86" s="14"/>
      <c r="GI86" s="14"/>
      <c r="GJ86" s="14"/>
      <c r="GK86" s="14"/>
      <c r="GL86" s="14"/>
      <c r="GM86" s="14"/>
      <c r="GN86" s="21"/>
      <c r="GO86" s="21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5" customFormat="1" x14ac:dyDescent="0.2">
      <c r="A87" s="3" t="s">
        <v>350</v>
      </c>
      <c r="B87" s="2" t="s">
        <v>351</v>
      </c>
      <c r="C87" s="18">
        <f t="shared" ref="C87:BN87" si="34">C22</f>
        <v>202.1</v>
      </c>
      <c r="D87" s="18">
        <f t="shared" si="34"/>
        <v>335.1</v>
      </c>
      <c r="E87" s="18">
        <f t="shared" si="34"/>
        <v>431</v>
      </c>
      <c r="F87" s="18">
        <f t="shared" si="34"/>
        <v>342.4</v>
      </c>
      <c r="G87" s="18">
        <f t="shared" si="34"/>
        <v>12.1</v>
      </c>
      <c r="H87" s="18">
        <f t="shared" si="34"/>
        <v>13.4</v>
      </c>
      <c r="I87" s="18">
        <f t="shared" si="34"/>
        <v>514.79999999999995</v>
      </c>
      <c r="J87" s="18">
        <f t="shared" si="34"/>
        <v>103.8</v>
      </c>
      <c r="K87" s="18">
        <f t="shared" si="34"/>
        <v>7.3</v>
      </c>
      <c r="L87" s="18">
        <f t="shared" si="34"/>
        <v>95.3</v>
      </c>
      <c r="M87" s="18">
        <f t="shared" si="34"/>
        <v>62.5</v>
      </c>
      <c r="N87" s="18">
        <f t="shared" si="34"/>
        <v>259.8</v>
      </c>
      <c r="O87" s="18">
        <f t="shared" si="34"/>
        <v>124.4</v>
      </c>
      <c r="P87" s="18">
        <f t="shared" si="34"/>
        <v>3</v>
      </c>
      <c r="Q87" s="18">
        <f t="shared" si="34"/>
        <v>1064.7</v>
      </c>
      <c r="R87" s="18">
        <f t="shared" si="34"/>
        <v>7.3</v>
      </c>
      <c r="S87" s="18">
        <f t="shared" si="34"/>
        <v>35.200000000000003</v>
      </c>
      <c r="T87" s="18">
        <f t="shared" si="34"/>
        <v>6.1</v>
      </c>
      <c r="U87" s="18">
        <f t="shared" si="34"/>
        <v>1.2</v>
      </c>
      <c r="V87" s="18">
        <f t="shared" si="34"/>
        <v>10.9</v>
      </c>
      <c r="W87" s="19">
        <f t="shared" si="34"/>
        <v>1.8</v>
      </c>
      <c r="X87" s="18">
        <f t="shared" si="34"/>
        <v>1.2</v>
      </c>
      <c r="Y87" s="18">
        <f t="shared" si="34"/>
        <v>28.5</v>
      </c>
      <c r="Z87" s="18">
        <f t="shared" si="34"/>
        <v>6.7</v>
      </c>
      <c r="AA87" s="18">
        <f t="shared" si="34"/>
        <v>217.3</v>
      </c>
      <c r="AB87" s="18">
        <f t="shared" si="34"/>
        <v>202.7</v>
      </c>
      <c r="AC87" s="18">
        <f t="shared" si="34"/>
        <v>9.6999999999999993</v>
      </c>
      <c r="AD87" s="18">
        <f t="shared" si="34"/>
        <v>32.200000000000003</v>
      </c>
      <c r="AE87" s="18">
        <f t="shared" si="34"/>
        <v>0</v>
      </c>
      <c r="AF87" s="18">
        <f t="shared" si="34"/>
        <v>4.9000000000000004</v>
      </c>
      <c r="AG87" s="18">
        <f t="shared" si="34"/>
        <v>20</v>
      </c>
      <c r="AH87" s="18">
        <f t="shared" si="34"/>
        <v>37</v>
      </c>
      <c r="AI87" s="18">
        <f t="shared" si="34"/>
        <v>11.5</v>
      </c>
      <c r="AJ87" s="18">
        <f t="shared" si="34"/>
        <v>4.9000000000000004</v>
      </c>
      <c r="AK87" s="18">
        <f t="shared" si="34"/>
        <v>11.5</v>
      </c>
      <c r="AL87" s="18">
        <f t="shared" si="34"/>
        <v>12.1</v>
      </c>
      <c r="AM87" s="18">
        <f t="shared" si="34"/>
        <v>17.600000000000001</v>
      </c>
      <c r="AN87" s="18">
        <f t="shared" si="34"/>
        <v>10.3</v>
      </c>
      <c r="AO87" s="18">
        <f t="shared" si="34"/>
        <v>140.80000000000001</v>
      </c>
      <c r="AP87" s="18">
        <f t="shared" si="34"/>
        <v>2916.7</v>
      </c>
      <c r="AQ87" s="18">
        <f t="shared" si="34"/>
        <v>7.3</v>
      </c>
      <c r="AR87" s="18">
        <f t="shared" si="34"/>
        <v>141.4</v>
      </c>
      <c r="AS87" s="18">
        <f t="shared" si="34"/>
        <v>109.9</v>
      </c>
      <c r="AT87" s="18">
        <f t="shared" si="34"/>
        <v>16.399999999999999</v>
      </c>
      <c r="AU87" s="18">
        <f t="shared" si="34"/>
        <v>5.5</v>
      </c>
      <c r="AV87" s="18">
        <f t="shared" si="34"/>
        <v>10.9</v>
      </c>
      <c r="AW87" s="18">
        <f t="shared" si="34"/>
        <v>4.9000000000000004</v>
      </c>
      <c r="AX87" s="18">
        <f t="shared" si="34"/>
        <v>0</v>
      </c>
      <c r="AY87" s="18">
        <f t="shared" si="34"/>
        <v>11.5</v>
      </c>
      <c r="AZ87" s="18">
        <f t="shared" si="34"/>
        <v>267.7</v>
      </c>
      <c r="BA87" s="18">
        <f t="shared" si="34"/>
        <v>87.4</v>
      </c>
      <c r="BB87" s="18">
        <f t="shared" si="34"/>
        <v>153.6</v>
      </c>
      <c r="BC87" s="18">
        <f t="shared" si="34"/>
        <v>514.1</v>
      </c>
      <c r="BD87" s="18">
        <f t="shared" si="34"/>
        <v>0</v>
      </c>
      <c r="BE87" s="18">
        <f t="shared" si="34"/>
        <v>0</v>
      </c>
      <c r="BF87" s="18">
        <f t="shared" si="34"/>
        <v>47.3</v>
      </c>
      <c r="BG87" s="18">
        <f t="shared" si="34"/>
        <v>38.200000000000003</v>
      </c>
      <c r="BH87" s="18">
        <f t="shared" si="34"/>
        <v>10.9</v>
      </c>
      <c r="BI87" s="18">
        <f t="shared" si="34"/>
        <v>7.3</v>
      </c>
      <c r="BJ87" s="18">
        <f t="shared" si="34"/>
        <v>24.3</v>
      </c>
      <c r="BK87" s="18">
        <f t="shared" si="34"/>
        <v>75.900000000000006</v>
      </c>
      <c r="BL87" s="18">
        <f t="shared" si="34"/>
        <v>3</v>
      </c>
      <c r="BM87" s="18">
        <f t="shared" si="34"/>
        <v>8.5</v>
      </c>
      <c r="BN87" s="18">
        <f t="shared" si="34"/>
        <v>131.1</v>
      </c>
      <c r="BO87" s="18">
        <f t="shared" ref="BO87:DZ87" si="35">BO22</f>
        <v>40.1</v>
      </c>
      <c r="BP87" s="18">
        <f t="shared" si="35"/>
        <v>8.5</v>
      </c>
      <c r="BQ87" s="18">
        <f t="shared" si="35"/>
        <v>125.7</v>
      </c>
      <c r="BR87" s="18">
        <f t="shared" si="35"/>
        <v>78.900000000000006</v>
      </c>
      <c r="BS87" s="18">
        <f t="shared" si="35"/>
        <v>51.6</v>
      </c>
      <c r="BT87" s="18">
        <f t="shared" si="35"/>
        <v>4.2</v>
      </c>
      <c r="BU87" s="18">
        <f t="shared" si="35"/>
        <v>12.1</v>
      </c>
      <c r="BV87" s="18">
        <f t="shared" si="35"/>
        <v>23.7</v>
      </c>
      <c r="BW87" s="18">
        <f t="shared" si="35"/>
        <v>28.5</v>
      </c>
      <c r="BX87" s="18">
        <f t="shared" si="35"/>
        <v>4.9000000000000004</v>
      </c>
      <c r="BY87" s="18">
        <f t="shared" si="35"/>
        <v>24.9</v>
      </c>
      <c r="BZ87" s="18">
        <f t="shared" si="35"/>
        <v>4.2</v>
      </c>
      <c r="CA87" s="18">
        <f t="shared" si="35"/>
        <v>6.1</v>
      </c>
      <c r="CB87" s="18">
        <f t="shared" si="35"/>
        <v>1011.3</v>
      </c>
      <c r="CC87" s="18">
        <f t="shared" si="35"/>
        <v>5.5</v>
      </c>
      <c r="CD87" s="18">
        <f t="shared" si="35"/>
        <v>3</v>
      </c>
      <c r="CE87" s="18">
        <f t="shared" si="35"/>
        <v>4.2</v>
      </c>
      <c r="CF87" s="18">
        <f t="shared" si="35"/>
        <v>3.6</v>
      </c>
      <c r="CG87" s="18">
        <f t="shared" si="35"/>
        <v>8.5</v>
      </c>
      <c r="CH87" s="18">
        <f t="shared" si="35"/>
        <v>3.6</v>
      </c>
      <c r="CI87" s="18">
        <f t="shared" si="35"/>
        <v>19.399999999999999</v>
      </c>
      <c r="CJ87" s="18">
        <f t="shared" si="35"/>
        <v>45.5</v>
      </c>
      <c r="CK87" s="18">
        <f t="shared" si="35"/>
        <v>117.8</v>
      </c>
      <c r="CL87" s="18">
        <f t="shared" si="35"/>
        <v>12.1</v>
      </c>
      <c r="CM87" s="18">
        <f t="shared" si="35"/>
        <v>25.5</v>
      </c>
      <c r="CN87" s="18">
        <f t="shared" si="35"/>
        <v>224.6</v>
      </c>
      <c r="CO87" s="18">
        <f t="shared" si="35"/>
        <v>166.3</v>
      </c>
      <c r="CP87" s="18">
        <f t="shared" si="35"/>
        <v>15.8</v>
      </c>
      <c r="CQ87" s="18">
        <f t="shared" si="35"/>
        <v>63.7</v>
      </c>
      <c r="CR87" s="18">
        <f t="shared" si="35"/>
        <v>4.2</v>
      </c>
      <c r="CS87" s="18">
        <f t="shared" si="35"/>
        <v>6.1</v>
      </c>
      <c r="CT87" s="18">
        <f t="shared" si="35"/>
        <v>5.5</v>
      </c>
      <c r="CU87" s="18">
        <f t="shared" si="35"/>
        <v>0</v>
      </c>
      <c r="CV87" s="18">
        <f t="shared" si="35"/>
        <v>1.8</v>
      </c>
      <c r="CW87" s="18">
        <f t="shared" si="35"/>
        <v>3</v>
      </c>
      <c r="CX87" s="18">
        <f t="shared" si="35"/>
        <v>12.1</v>
      </c>
      <c r="CY87" s="18">
        <f t="shared" si="35"/>
        <v>1.2</v>
      </c>
      <c r="CZ87" s="18">
        <f t="shared" si="35"/>
        <v>73.400000000000006</v>
      </c>
      <c r="DA87" s="18">
        <f t="shared" si="35"/>
        <v>6.7</v>
      </c>
      <c r="DB87" s="18">
        <f t="shared" si="35"/>
        <v>4.2</v>
      </c>
      <c r="DC87" s="18">
        <f t="shared" si="35"/>
        <v>2.4</v>
      </c>
      <c r="DD87" s="18">
        <f t="shared" si="35"/>
        <v>7.3</v>
      </c>
      <c r="DE87" s="18">
        <f t="shared" si="35"/>
        <v>11.5</v>
      </c>
      <c r="DF87" s="18">
        <f t="shared" si="35"/>
        <v>295</v>
      </c>
      <c r="DG87" s="18">
        <f t="shared" si="35"/>
        <v>3.6</v>
      </c>
      <c r="DH87" s="18">
        <f t="shared" si="35"/>
        <v>69.2</v>
      </c>
      <c r="DI87" s="18">
        <f t="shared" si="35"/>
        <v>66.8</v>
      </c>
      <c r="DJ87" s="18">
        <f t="shared" si="35"/>
        <v>9.6999999999999993</v>
      </c>
      <c r="DK87" s="18">
        <f t="shared" si="35"/>
        <v>10.9</v>
      </c>
      <c r="DL87" s="18">
        <f t="shared" si="35"/>
        <v>108</v>
      </c>
      <c r="DM87" s="18">
        <f t="shared" si="35"/>
        <v>14</v>
      </c>
      <c r="DN87" s="18">
        <f t="shared" si="35"/>
        <v>34</v>
      </c>
      <c r="DO87" s="18">
        <f t="shared" si="35"/>
        <v>90.4</v>
      </c>
      <c r="DP87" s="18">
        <f t="shared" si="35"/>
        <v>8.5</v>
      </c>
      <c r="DQ87" s="18">
        <f t="shared" si="35"/>
        <v>16.399999999999999</v>
      </c>
      <c r="DR87" s="18">
        <f t="shared" si="35"/>
        <v>55.2</v>
      </c>
      <c r="DS87" s="18">
        <f t="shared" si="35"/>
        <v>32.200000000000003</v>
      </c>
      <c r="DT87" s="18">
        <f t="shared" si="35"/>
        <v>0</v>
      </c>
      <c r="DU87" s="18">
        <f t="shared" si="35"/>
        <v>10.3</v>
      </c>
      <c r="DV87" s="18">
        <f t="shared" si="35"/>
        <v>6.7</v>
      </c>
      <c r="DW87" s="18">
        <f t="shared" si="35"/>
        <v>0</v>
      </c>
      <c r="DX87" s="18">
        <f t="shared" si="35"/>
        <v>4.9000000000000004</v>
      </c>
      <c r="DY87" s="18">
        <f t="shared" si="35"/>
        <v>3</v>
      </c>
      <c r="DZ87" s="18">
        <f t="shared" si="35"/>
        <v>14</v>
      </c>
      <c r="EA87" s="18">
        <f t="shared" ref="EA87:FX87" si="36">EA22</f>
        <v>28.5</v>
      </c>
      <c r="EB87" s="18">
        <f t="shared" si="36"/>
        <v>15.2</v>
      </c>
      <c r="EC87" s="18">
        <f t="shared" si="36"/>
        <v>9.1</v>
      </c>
      <c r="ED87" s="18">
        <f t="shared" si="36"/>
        <v>21.2</v>
      </c>
      <c r="EE87" s="18">
        <f t="shared" si="36"/>
        <v>1.8</v>
      </c>
      <c r="EF87" s="18">
        <f t="shared" si="36"/>
        <v>61.9</v>
      </c>
      <c r="EG87" s="18">
        <f t="shared" si="36"/>
        <v>11.5</v>
      </c>
      <c r="EH87" s="18">
        <f t="shared" si="36"/>
        <v>4.9000000000000004</v>
      </c>
      <c r="EI87" s="18">
        <f t="shared" si="36"/>
        <v>721.1</v>
      </c>
      <c r="EJ87" s="18">
        <f t="shared" si="36"/>
        <v>111.1</v>
      </c>
      <c r="EK87" s="18">
        <f t="shared" si="36"/>
        <v>17.600000000000001</v>
      </c>
      <c r="EL87" s="18">
        <f t="shared" si="36"/>
        <v>12.1</v>
      </c>
      <c r="EM87" s="18">
        <f t="shared" si="36"/>
        <v>24.9</v>
      </c>
      <c r="EN87" s="18">
        <f t="shared" si="36"/>
        <v>24.3</v>
      </c>
      <c r="EO87" s="18">
        <f t="shared" si="36"/>
        <v>15.2</v>
      </c>
      <c r="EP87" s="18">
        <f t="shared" si="36"/>
        <v>8.5</v>
      </c>
      <c r="EQ87" s="18">
        <f t="shared" si="36"/>
        <v>17</v>
      </c>
      <c r="ER87" s="18">
        <f t="shared" si="36"/>
        <v>10.9</v>
      </c>
      <c r="ES87" s="18">
        <f t="shared" si="36"/>
        <v>6.7</v>
      </c>
      <c r="ET87" s="18">
        <f t="shared" si="36"/>
        <v>10.3</v>
      </c>
      <c r="EU87" s="18">
        <f t="shared" si="36"/>
        <v>29.7</v>
      </c>
      <c r="EV87" s="18">
        <f t="shared" si="36"/>
        <v>4.2</v>
      </c>
      <c r="EW87" s="18">
        <f t="shared" si="36"/>
        <v>11.5</v>
      </c>
      <c r="EX87" s="18">
        <f t="shared" si="36"/>
        <v>12.1</v>
      </c>
      <c r="EY87" s="18">
        <f t="shared" si="36"/>
        <v>9.1</v>
      </c>
      <c r="EZ87" s="18">
        <f t="shared" si="36"/>
        <v>7.3</v>
      </c>
      <c r="FA87" s="18">
        <f t="shared" si="36"/>
        <v>57.7</v>
      </c>
      <c r="FB87" s="18">
        <f t="shared" si="36"/>
        <v>16.399999999999999</v>
      </c>
      <c r="FC87" s="18">
        <f t="shared" si="36"/>
        <v>36.4</v>
      </c>
      <c r="FD87" s="18">
        <f t="shared" si="36"/>
        <v>5.5</v>
      </c>
      <c r="FE87" s="18">
        <f t="shared" si="36"/>
        <v>3</v>
      </c>
      <c r="FF87" s="18">
        <f t="shared" si="36"/>
        <v>10.9</v>
      </c>
      <c r="FG87" s="18">
        <f t="shared" si="36"/>
        <v>0</v>
      </c>
      <c r="FH87" s="18">
        <f t="shared" si="36"/>
        <v>2.4</v>
      </c>
      <c r="FI87" s="18">
        <f t="shared" si="36"/>
        <v>41.9</v>
      </c>
      <c r="FJ87" s="18">
        <f t="shared" si="36"/>
        <v>36.4</v>
      </c>
      <c r="FK87" s="18">
        <f t="shared" si="36"/>
        <v>50.4</v>
      </c>
      <c r="FL87" s="18">
        <f t="shared" si="36"/>
        <v>27.3</v>
      </c>
      <c r="FM87" s="18">
        <f t="shared" si="36"/>
        <v>53.4</v>
      </c>
      <c r="FN87" s="18">
        <f t="shared" si="36"/>
        <v>297.39999999999998</v>
      </c>
      <c r="FO87" s="18">
        <f t="shared" si="36"/>
        <v>27.9</v>
      </c>
      <c r="FP87" s="18">
        <f t="shared" si="36"/>
        <v>100.2</v>
      </c>
      <c r="FQ87" s="18">
        <f t="shared" si="36"/>
        <v>19.399999999999999</v>
      </c>
      <c r="FR87" s="18">
        <f t="shared" si="36"/>
        <v>4.2</v>
      </c>
      <c r="FS87" s="18">
        <f t="shared" si="36"/>
        <v>5.5</v>
      </c>
      <c r="FT87" s="19">
        <f t="shared" si="36"/>
        <v>2.4</v>
      </c>
      <c r="FU87" s="18">
        <f t="shared" si="36"/>
        <v>18.2</v>
      </c>
      <c r="FV87" s="18">
        <f t="shared" si="36"/>
        <v>13.4</v>
      </c>
      <c r="FW87" s="18">
        <f t="shared" si="36"/>
        <v>6.7</v>
      </c>
      <c r="FX87" s="18">
        <f t="shared" si="36"/>
        <v>2.4</v>
      </c>
      <c r="FY87" s="46"/>
      <c r="FZ87" s="18">
        <f>SUM(C87:FX87)</f>
        <v>14180.000000000002</v>
      </c>
      <c r="GA87" s="18"/>
      <c r="GB87" s="12"/>
      <c r="GC87" s="12"/>
      <c r="GD87" s="12"/>
      <c r="GE87" s="12"/>
      <c r="GF87" s="12"/>
      <c r="GG87" s="6"/>
      <c r="GH87" s="14"/>
      <c r="GI87" s="14"/>
      <c r="GJ87" s="14"/>
      <c r="GK87" s="14"/>
      <c r="GL87" s="14"/>
      <c r="GM87" s="14"/>
      <c r="GN87" s="21"/>
      <c r="GO87" s="21"/>
    </row>
    <row r="88" spans="1:256" s="15" customFormat="1" x14ac:dyDescent="0.2">
      <c r="A88" s="4" t="s">
        <v>352</v>
      </c>
      <c r="B88" s="2" t="s">
        <v>353</v>
      </c>
      <c r="C88" s="19">
        <f t="shared" ref="C88:BN88" si="37">C27</f>
        <v>0</v>
      </c>
      <c r="D88" s="19">
        <f t="shared" si="37"/>
        <v>0</v>
      </c>
      <c r="E88" s="19">
        <f t="shared" si="37"/>
        <v>0</v>
      </c>
      <c r="F88" s="19">
        <f t="shared" si="37"/>
        <v>0</v>
      </c>
      <c r="G88" s="19">
        <f t="shared" si="37"/>
        <v>0</v>
      </c>
      <c r="H88" s="19">
        <f t="shared" si="37"/>
        <v>0</v>
      </c>
      <c r="I88" s="19">
        <f t="shared" si="37"/>
        <v>0</v>
      </c>
      <c r="J88" s="19">
        <f t="shared" si="37"/>
        <v>0</v>
      </c>
      <c r="K88" s="19">
        <f t="shared" si="37"/>
        <v>0</v>
      </c>
      <c r="L88" s="19">
        <f t="shared" si="37"/>
        <v>0</v>
      </c>
      <c r="M88" s="19">
        <f t="shared" si="37"/>
        <v>0</v>
      </c>
      <c r="N88" s="19">
        <f t="shared" si="37"/>
        <v>0</v>
      </c>
      <c r="O88" s="19">
        <f t="shared" si="37"/>
        <v>0</v>
      </c>
      <c r="P88" s="19">
        <f t="shared" si="37"/>
        <v>0</v>
      </c>
      <c r="Q88" s="19">
        <f t="shared" si="37"/>
        <v>0</v>
      </c>
      <c r="R88" s="19">
        <f t="shared" si="37"/>
        <v>0</v>
      </c>
      <c r="S88" s="19">
        <f t="shared" si="37"/>
        <v>0</v>
      </c>
      <c r="T88" s="19">
        <f t="shared" si="37"/>
        <v>0</v>
      </c>
      <c r="U88" s="19">
        <f t="shared" si="37"/>
        <v>0</v>
      </c>
      <c r="V88" s="19">
        <f t="shared" si="37"/>
        <v>0</v>
      </c>
      <c r="W88" s="19">
        <f t="shared" si="37"/>
        <v>0</v>
      </c>
      <c r="X88" s="19">
        <f t="shared" si="37"/>
        <v>0</v>
      </c>
      <c r="Y88" s="19">
        <f t="shared" si="37"/>
        <v>0</v>
      </c>
      <c r="Z88" s="19">
        <f t="shared" si="37"/>
        <v>0</v>
      </c>
      <c r="AA88" s="19">
        <f t="shared" si="37"/>
        <v>0</v>
      </c>
      <c r="AB88" s="19">
        <f t="shared" si="37"/>
        <v>0</v>
      </c>
      <c r="AC88" s="19">
        <f t="shared" si="37"/>
        <v>0</v>
      </c>
      <c r="AD88" s="19">
        <f t="shared" si="37"/>
        <v>0</v>
      </c>
      <c r="AE88" s="19">
        <f t="shared" si="37"/>
        <v>0</v>
      </c>
      <c r="AF88" s="19">
        <f t="shared" si="37"/>
        <v>0</v>
      </c>
      <c r="AG88" s="19">
        <f t="shared" si="37"/>
        <v>0</v>
      </c>
      <c r="AH88" s="19">
        <f t="shared" si="37"/>
        <v>0</v>
      </c>
      <c r="AI88" s="19">
        <f t="shared" si="37"/>
        <v>0</v>
      </c>
      <c r="AJ88" s="19">
        <f t="shared" si="37"/>
        <v>0</v>
      </c>
      <c r="AK88" s="19">
        <f t="shared" si="37"/>
        <v>0</v>
      </c>
      <c r="AL88" s="19">
        <f t="shared" si="37"/>
        <v>0</v>
      </c>
      <c r="AM88" s="19">
        <f t="shared" si="37"/>
        <v>0</v>
      </c>
      <c r="AN88" s="19">
        <f t="shared" si="37"/>
        <v>0</v>
      </c>
      <c r="AO88" s="19">
        <f t="shared" si="37"/>
        <v>0</v>
      </c>
      <c r="AP88" s="19">
        <f t="shared" si="37"/>
        <v>0</v>
      </c>
      <c r="AQ88" s="19">
        <f t="shared" si="37"/>
        <v>0</v>
      </c>
      <c r="AR88" s="19">
        <f t="shared" si="37"/>
        <v>0</v>
      </c>
      <c r="AS88" s="19">
        <f t="shared" si="37"/>
        <v>0</v>
      </c>
      <c r="AT88" s="19">
        <f t="shared" si="37"/>
        <v>0</v>
      </c>
      <c r="AU88" s="19">
        <f t="shared" si="37"/>
        <v>0</v>
      </c>
      <c r="AV88" s="19">
        <f t="shared" si="37"/>
        <v>0</v>
      </c>
      <c r="AW88" s="19">
        <f t="shared" si="37"/>
        <v>0</v>
      </c>
      <c r="AX88" s="19">
        <f t="shared" si="37"/>
        <v>0</v>
      </c>
      <c r="AY88" s="19">
        <f t="shared" si="37"/>
        <v>0</v>
      </c>
      <c r="AZ88" s="19">
        <f t="shared" si="37"/>
        <v>0</v>
      </c>
      <c r="BA88" s="19">
        <f t="shared" si="37"/>
        <v>0</v>
      </c>
      <c r="BB88" s="19">
        <f t="shared" si="37"/>
        <v>0</v>
      </c>
      <c r="BC88" s="19">
        <f t="shared" si="37"/>
        <v>0</v>
      </c>
      <c r="BD88" s="19">
        <f t="shared" si="37"/>
        <v>0</v>
      </c>
      <c r="BE88" s="19">
        <f t="shared" si="37"/>
        <v>0</v>
      </c>
      <c r="BF88" s="19">
        <f t="shared" si="37"/>
        <v>0</v>
      </c>
      <c r="BG88" s="19">
        <f t="shared" si="37"/>
        <v>0</v>
      </c>
      <c r="BH88" s="19">
        <f t="shared" si="37"/>
        <v>0</v>
      </c>
      <c r="BI88" s="19">
        <f t="shared" si="37"/>
        <v>0</v>
      </c>
      <c r="BJ88" s="19">
        <f t="shared" si="37"/>
        <v>0</v>
      </c>
      <c r="BK88" s="19">
        <f t="shared" si="37"/>
        <v>0</v>
      </c>
      <c r="BL88" s="19">
        <f t="shared" si="37"/>
        <v>0</v>
      </c>
      <c r="BM88" s="19">
        <f t="shared" si="37"/>
        <v>0</v>
      </c>
      <c r="BN88" s="19">
        <f t="shared" si="37"/>
        <v>0</v>
      </c>
      <c r="BO88" s="19">
        <f t="shared" ref="BO88:DZ88" si="38">BO27</f>
        <v>0</v>
      </c>
      <c r="BP88" s="19">
        <f t="shared" si="38"/>
        <v>0</v>
      </c>
      <c r="BQ88" s="19">
        <f t="shared" si="38"/>
        <v>0</v>
      </c>
      <c r="BR88" s="19">
        <f t="shared" si="38"/>
        <v>0</v>
      </c>
      <c r="BS88" s="19">
        <f t="shared" si="38"/>
        <v>0</v>
      </c>
      <c r="BT88" s="19">
        <f t="shared" si="38"/>
        <v>0</v>
      </c>
      <c r="BU88" s="19">
        <f t="shared" si="38"/>
        <v>0</v>
      </c>
      <c r="BV88" s="19">
        <f t="shared" si="38"/>
        <v>0</v>
      </c>
      <c r="BW88" s="19">
        <f t="shared" si="38"/>
        <v>0</v>
      </c>
      <c r="BX88" s="19">
        <f t="shared" si="38"/>
        <v>0</v>
      </c>
      <c r="BY88" s="19">
        <f t="shared" si="38"/>
        <v>0</v>
      </c>
      <c r="BZ88" s="19">
        <f t="shared" si="38"/>
        <v>0</v>
      </c>
      <c r="CA88" s="19">
        <f t="shared" si="38"/>
        <v>0</v>
      </c>
      <c r="CB88" s="19">
        <f t="shared" si="38"/>
        <v>0</v>
      </c>
      <c r="CC88" s="19">
        <f t="shared" si="38"/>
        <v>0</v>
      </c>
      <c r="CD88" s="19">
        <f t="shared" si="38"/>
        <v>0</v>
      </c>
      <c r="CE88" s="19">
        <f t="shared" si="38"/>
        <v>0</v>
      </c>
      <c r="CF88" s="19">
        <f t="shared" si="38"/>
        <v>0</v>
      </c>
      <c r="CG88" s="19">
        <f t="shared" si="38"/>
        <v>0</v>
      </c>
      <c r="CH88" s="19">
        <f t="shared" si="38"/>
        <v>0</v>
      </c>
      <c r="CI88" s="19">
        <f t="shared" si="38"/>
        <v>0</v>
      </c>
      <c r="CJ88" s="19">
        <f t="shared" si="38"/>
        <v>0</v>
      </c>
      <c r="CK88" s="19">
        <f t="shared" si="38"/>
        <v>0</v>
      </c>
      <c r="CL88" s="19">
        <f t="shared" si="38"/>
        <v>0</v>
      </c>
      <c r="CM88" s="19">
        <f t="shared" si="38"/>
        <v>0</v>
      </c>
      <c r="CN88" s="19">
        <f t="shared" si="38"/>
        <v>0</v>
      </c>
      <c r="CO88" s="19">
        <f t="shared" si="38"/>
        <v>0</v>
      </c>
      <c r="CP88" s="19">
        <f t="shared" si="38"/>
        <v>0</v>
      </c>
      <c r="CQ88" s="19">
        <f t="shared" si="38"/>
        <v>0</v>
      </c>
      <c r="CR88" s="19">
        <f t="shared" si="38"/>
        <v>0</v>
      </c>
      <c r="CS88" s="19">
        <f t="shared" si="38"/>
        <v>0</v>
      </c>
      <c r="CT88" s="19">
        <f t="shared" si="38"/>
        <v>0</v>
      </c>
      <c r="CU88" s="19">
        <f t="shared" si="38"/>
        <v>0</v>
      </c>
      <c r="CV88" s="19">
        <f t="shared" si="38"/>
        <v>0</v>
      </c>
      <c r="CW88" s="19">
        <f t="shared" si="38"/>
        <v>0</v>
      </c>
      <c r="CX88" s="19">
        <f t="shared" si="38"/>
        <v>0</v>
      </c>
      <c r="CY88" s="19">
        <f t="shared" si="38"/>
        <v>0</v>
      </c>
      <c r="CZ88" s="19">
        <f t="shared" si="38"/>
        <v>0</v>
      </c>
      <c r="DA88" s="19">
        <f t="shared" si="38"/>
        <v>0</v>
      </c>
      <c r="DB88" s="19">
        <f t="shared" si="38"/>
        <v>0</v>
      </c>
      <c r="DC88" s="19">
        <f t="shared" si="38"/>
        <v>0</v>
      </c>
      <c r="DD88" s="19">
        <f t="shared" si="38"/>
        <v>0</v>
      </c>
      <c r="DE88" s="19">
        <f t="shared" si="38"/>
        <v>0</v>
      </c>
      <c r="DF88" s="19">
        <f t="shared" si="38"/>
        <v>0</v>
      </c>
      <c r="DG88" s="19">
        <f t="shared" si="38"/>
        <v>0</v>
      </c>
      <c r="DH88" s="19">
        <f t="shared" si="38"/>
        <v>0</v>
      </c>
      <c r="DI88" s="19">
        <f t="shared" si="38"/>
        <v>0</v>
      </c>
      <c r="DJ88" s="19">
        <f t="shared" si="38"/>
        <v>0</v>
      </c>
      <c r="DK88" s="19">
        <f t="shared" si="38"/>
        <v>0</v>
      </c>
      <c r="DL88" s="19">
        <f t="shared" si="38"/>
        <v>0</v>
      </c>
      <c r="DM88" s="19">
        <f t="shared" si="38"/>
        <v>0</v>
      </c>
      <c r="DN88" s="19">
        <f t="shared" si="38"/>
        <v>0</v>
      </c>
      <c r="DO88" s="19">
        <f t="shared" si="38"/>
        <v>0</v>
      </c>
      <c r="DP88" s="19">
        <f t="shared" si="38"/>
        <v>0</v>
      </c>
      <c r="DQ88" s="19">
        <f t="shared" si="38"/>
        <v>0</v>
      </c>
      <c r="DR88" s="19">
        <f t="shared" si="38"/>
        <v>0</v>
      </c>
      <c r="DS88" s="19">
        <f t="shared" si="38"/>
        <v>0</v>
      </c>
      <c r="DT88" s="19">
        <f t="shared" si="38"/>
        <v>0</v>
      </c>
      <c r="DU88" s="19">
        <f t="shared" si="38"/>
        <v>0</v>
      </c>
      <c r="DV88" s="19">
        <f t="shared" si="38"/>
        <v>0</v>
      </c>
      <c r="DW88" s="19">
        <f t="shared" si="38"/>
        <v>0</v>
      </c>
      <c r="DX88" s="19">
        <f t="shared" si="38"/>
        <v>0</v>
      </c>
      <c r="DY88" s="19">
        <f t="shared" si="38"/>
        <v>0</v>
      </c>
      <c r="DZ88" s="19">
        <f t="shared" si="38"/>
        <v>0</v>
      </c>
      <c r="EA88" s="19">
        <f t="shared" ref="EA88:FX88" si="39">EA27</f>
        <v>0</v>
      </c>
      <c r="EB88" s="19">
        <f t="shared" si="39"/>
        <v>0</v>
      </c>
      <c r="EC88" s="19">
        <f t="shared" si="39"/>
        <v>0</v>
      </c>
      <c r="ED88" s="19">
        <f t="shared" si="39"/>
        <v>0</v>
      </c>
      <c r="EE88" s="19">
        <f t="shared" si="39"/>
        <v>0</v>
      </c>
      <c r="EF88" s="19">
        <f t="shared" si="39"/>
        <v>0</v>
      </c>
      <c r="EG88" s="19">
        <f t="shared" si="39"/>
        <v>0</v>
      </c>
      <c r="EH88" s="19">
        <f t="shared" si="39"/>
        <v>0</v>
      </c>
      <c r="EI88" s="19">
        <f t="shared" si="39"/>
        <v>0</v>
      </c>
      <c r="EJ88" s="19">
        <f t="shared" si="39"/>
        <v>0</v>
      </c>
      <c r="EK88" s="19">
        <f t="shared" si="39"/>
        <v>0</v>
      </c>
      <c r="EL88" s="19">
        <f t="shared" si="39"/>
        <v>0</v>
      </c>
      <c r="EM88" s="19">
        <f t="shared" si="39"/>
        <v>0</v>
      </c>
      <c r="EN88" s="19">
        <f t="shared" si="39"/>
        <v>0</v>
      </c>
      <c r="EO88" s="19">
        <f t="shared" si="39"/>
        <v>0</v>
      </c>
      <c r="EP88" s="19">
        <f t="shared" si="39"/>
        <v>0</v>
      </c>
      <c r="EQ88" s="19">
        <f t="shared" si="39"/>
        <v>0</v>
      </c>
      <c r="ER88" s="19">
        <f t="shared" si="39"/>
        <v>0</v>
      </c>
      <c r="ES88" s="19">
        <f t="shared" si="39"/>
        <v>0</v>
      </c>
      <c r="ET88" s="19">
        <f t="shared" si="39"/>
        <v>0</v>
      </c>
      <c r="EU88" s="19">
        <f t="shared" si="39"/>
        <v>0</v>
      </c>
      <c r="EV88" s="19">
        <f t="shared" si="39"/>
        <v>0</v>
      </c>
      <c r="EW88" s="19">
        <f t="shared" si="39"/>
        <v>0</v>
      </c>
      <c r="EX88" s="19">
        <f t="shared" si="39"/>
        <v>0</v>
      </c>
      <c r="EY88" s="19">
        <f t="shared" si="39"/>
        <v>0</v>
      </c>
      <c r="EZ88" s="19">
        <f t="shared" si="39"/>
        <v>0</v>
      </c>
      <c r="FA88" s="19">
        <f t="shared" si="39"/>
        <v>0</v>
      </c>
      <c r="FB88" s="19">
        <f t="shared" si="39"/>
        <v>0</v>
      </c>
      <c r="FC88" s="19">
        <f t="shared" si="39"/>
        <v>0</v>
      </c>
      <c r="FD88" s="19">
        <f t="shared" si="39"/>
        <v>0</v>
      </c>
      <c r="FE88" s="19">
        <f t="shared" si="39"/>
        <v>0</v>
      </c>
      <c r="FF88" s="19">
        <f t="shared" si="39"/>
        <v>0</v>
      </c>
      <c r="FG88" s="19">
        <f t="shared" si="39"/>
        <v>0</v>
      </c>
      <c r="FH88" s="19">
        <f t="shared" si="39"/>
        <v>0</v>
      </c>
      <c r="FI88" s="19">
        <f t="shared" si="39"/>
        <v>0</v>
      </c>
      <c r="FJ88" s="19">
        <f t="shared" si="39"/>
        <v>0</v>
      </c>
      <c r="FK88" s="19">
        <f t="shared" si="39"/>
        <v>0</v>
      </c>
      <c r="FL88" s="19">
        <f t="shared" si="39"/>
        <v>0</v>
      </c>
      <c r="FM88" s="19">
        <f t="shared" si="39"/>
        <v>0</v>
      </c>
      <c r="FN88" s="19">
        <f t="shared" si="39"/>
        <v>0</v>
      </c>
      <c r="FO88" s="19">
        <f t="shared" si="39"/>
        <v>0</v>
      </c>
      <c r="FP88" s="19">
        <f t="shared" si="39"/>
        <v>0</v>
      </c>
      <c r="FQ88" s="19">
        <f t="shared" si="39"/>
        <v>0</v>
      </c>
      <c r="FR88" s="19">
        <f t="shared" si="39"/>
        <v>0</v>
      </c>
      <c r="FS88" s="19">
        <f t="shared" si="39"/>
        <v>0</v>
      </c>
      <c r="FT88" s="19">
        <f t="shared" si="39"/>
        <v>0</v>
      </c>
      <c r="FU88" s="19">
        <f t="shared" si="39"/>
        <v>0</v>
      </c>
      <c r="FV88" s="19">
        <f t="shared" si="39"/>
        <v>0</v>
      </c>
      <c r="FW88" s="19">
        <f t="shared" si="39"/>
        <v>0</v>
      </c>
      <c r="FX88" s="19">
        <f t="shared" si="39"/>
        <v>0</v>
      </c>
      <c r="FY88" s="19">
        <f>SUM(C88:FX88)</f>
        <v>0</v>
      </c>
      <c r="FZ88" s="18">
        <f>SUM(C88:FX88)</f>
        <v>0</v>
      </c>
      <c r="GA88" s="18"/>
      <c r="GB88" s="12"/>
      <c r="GC88" s="12"/>
      <c r="GD88" s="12"/>
      <c r="GE88" s="12"/>
      <c r="GF88" s="12"/>
      <c r="GG88" s="6"/>
      <c r="GH88" s="14"/>
      <c r="GI88" s="14"/>
      <c r="GJ88" s="14"/>
      <c r="GK88" s="14"/>
      <c r="GL88" s="14"/>
      <c r="GM88" s="14"/>
      <c r="GN88" s="21"/>
      <c r="GO88" s="21"/>
    </row>
    <row r="89" spans="1:256" s="15" customFormat="1" x14ac:dyDescent="0.2">
      <c r="A89" s="4" t="s">
        <v>354</v>
      </c>
      <c r="B89" s="2" t="s">
        <v>355</v>
      </c>
      <c r="C89" s="19">
        <f t="shared" ref="C89:BN89" si="40">C24</f>
        <v>323</v>
      </c>
      <c r="D89" s="19">
        <f t="shared" si="40"/>
        <v>2074.5</v>
      </c>
      <c r="E89" s="19">
        <f t="shared" si="40"/>
        <v>839.4</v>
      </c>
      <c r="F89" s="19">
        <f t="shared" si="40"/>
        <v>686.5</v>
      </c>
      <c r="G89" s="19">
        <f t="shared" si="40"/>
        <v>0</v>
      </c>
      <c r="H89" s="19">
        <f t="shared" si="40"/>
        <v>0</v>
      </c>
      <c r="I89" s="19">
        <f t="shared" si="40"/>
        <v>730</v>
      </c>
      <c r="J89" s="19">
        <f t="shared" si="40"/>
        <v>0</v>
      </c>
      <c r="K89" s="19">
        <f t="shared" si="40"/>
        <v>0</v>
      </c>
      <c r="L89" s="19">
        <f t="shared" si="40"/>
        <v>0</v>
      </c>
      <c r="M89" s="19">
        <f t="shared" si="40"/>
        <v>0</v>
      </c>
      <c r="N89" s="19">
        <f t="shared" si="40"/>
        <v>0</v>
      </c>
      <c r="O89" s="19">
        <f t="shared" si="40"/>
        <v>0</v>
      </c>
      <c r="P89" s="19">
        <f t="shared" si="40"/>
        <v>0</v>
      </c>
      <c r="Q89" s="19">
        <f t="shared" si="40"/>
        <v>183</v>
      </c>
      <c r="R89" s="19">
        <f t="shared" si="40"/>
        <v>0</v>
      </c>
      <c r="S89" s="19">
        <f t="shared" si="40"/>
        <v>0</v>
      </c>
      <c r="T89" s="19">
        <f t="shared" si="40"/>
        <v>0</v>
      </c>
      <c r="U89" s="19">
        <f t="shared" si="40"/>
        <v>0</v>
      </c>
      <c r="V89" s="19">
        <f t="shared" si="40"/>
        <v>0</v>
      </c>
      <c r="W89" s="19">
        <f t="shared" si="40"/>
        <v>0</v>
      </c>
      <c r="X89" s="19">
        <f t="shared" si="40"/>
        <v>0</v>
      </c>
      <c r="Y89" s="19">
        <f t="shared" si="40"/>
        <v>0</v>
      </c>
      <c r="Z89" s="19">
        <f t="shared" si="40"/>
        <v>0</v>
      </c>
      <c r="AA89" s="19">
        <f t="shared" si="40"/>
        <v>0</v>
      </c>
      <c r="AB89" s="19">
        <f t="shared" si="40"/>
        <v>0</v>
      </c>
      <c r="AC89" s="19">
        <f t="shared" si="40"/>
        <v>0</v>
      </c>
      <c r="AD89" s="19">
        <f t="shared" si="40"/>
        <v>0</v>
      </c>
      <c r="AE89" s="19">
        <f t="shared" si="40"/>
        <v>0</v>
      </c>
      <c r="AF89" s="19">
        <f t="shared" si="40"/>
        <v>0</v>
      </c>
      <c r="AG89" s="19">
        <f t="shared" si="40"/>
        <v>0</v>
      </c>
      <c r="AH89" s="19">
        <f t="shared" si="40"/>
        <v>0</v>
      </c>
      <c r="AI89" s="19">
        <f t="shared" si="40"/>
        <v>0</v>
      </c>
      <c r="AJ89" s="19">
        <f t="shared" si="40"/>
        <v>0</v>
      </c>
      <c r="AK89" s="19">
        <f t="shared" si="40"/>
        <v>0</v>
      </c>
      <c r="AL89" s="19">
        <f t="shared" si="40"/>
        <v>0</v>
      </c>
      <c r="AM89" s="19">
        <f t="shared" si="40"/>
        <v>0</v>
      </c>
      <c r="AN89" s="19">
        <f t="shared" si="40"/>
        <v>0</v>
      </c>
      <c r="AO89" s="19">
        <f t="shared" si="40"/>
        <v>0</v>
      </c>
      <c r="AP89" s="19">
        <f t="shared" si="40"/>
        <v>0</v>
      </c>
      <c r="AQ89" s="19">
        <f t="shared" si="40"/>
        <v>0</v>
      </c>
      <c r="AR89" s="19">
        <f t="shared" si="40"/>
        <v>300</v>
      </c>
      <c r="AS89" s="19">
        <f t="shared" si="40"/>
        <v>332.5</v>
      </c>
      <c r="AT89" s="19">
        <f t="shared" si="40"/>
        <v>0</v>
      </c>
      <c r="AU89" s="19">
        <f t="shared" si="40"/>
        <v>0</v>
      </c>
      <c r="AV89" s="19">
        <f t="shared" si="40"/>
        <v>0</v>
      </c>
      <c r="AW89" s="19">
        <f t="shared" si="40"/>
        <v>0</v>
      </c>
      <c r="AX89" s="19">
        <f t="shared" si="40"/>
        <v>0</v>
      </c>
      <c r="AY89" s="19">
        <f t="shared" si="40"/>
        <v>54</v>
      </c>
      <c r="AZ89" s="19">
        <f t="shared" si="40"/>
        <v>0</v>
      </c>
      <c r="BA89" s="19">
        <f t="shared" si="40"/>
        <v>0</v>
      </c>
      <c r="BB89" s="19">
        <f t="shared" si="40"/>
        <v>0</v>
      </c>
      <c r="BC89" s="19">
        <f t="shared" si="40"/>
        <v>2721.9</v>
      </c>
      <c r="BD89" s="19">
        <f t="shared" si="40"/>
        <v>0</v>
      </c>
      <c r="BE89" s="19">
        <f t="shared" si="40"/>
        <v>0</v>
      </c>
      <c r="BF89" s="19">
        <f t="shared" si="40"/>
        <v>0</v>
      </c>
      <c r="BG89" s="19">
        <f t="shared" si="40"/>
        <v>0</v>
      </c>
      <c r="BH89" s="19">
        <f t="shared" si="40"/>
        <v>0</v>
      </c>
      <c r="BI89" s="19">
        <f t="shared" si="40"/>
        <v>0</v>
      </c>
      <c r="BJ89" s="19">
        <f t="shared" si="40"/>
        <v>0</v>
      </c>
      <c r="BK89" s="19">
        <f t="shared" si="40"/>
        <v>0</v>
      </c>
      <c r="BL89" s="19">
        <f t="shared" si="40"/>
        <v>0</v>
      </c>
      <c r="BM89" s="19">
        <f t="shared" si="40"/>
        <v>0</v>
      </c>
      <c r="BN89" s="19">
        <f t="shared" si="40"/>
        <v>0</v>
      </c>
      <c r="BO89" s="19">
        <f t="shared" ref="BO89:DZ89" si="41">BO24</f>
        <v>0</v>
      </c>
      <c r="BP89" s="19">
        <f t="shared" si="41"/>
        <v>0</v>
      </c>
      <c r="BQ89" s="19">
        <f t="shared" si="41"/>
        <v>371.5</v>
      </c>
      <c r="BR89" s="19">
        <f t="shared" si="41"/>
        <v>0</v>
      </c>
      <c r="BS89" s="19">
        <f t="shared" si="41"/>
        <v>0</v>
      </c>
      <c r="BT89" s="19">
        <f t="shared" si="41"/>
        <v>0</v>
      </c>
      <c r="BU89" s="19">
        <f t="shared" si="41"/>
        <v>0</v>
      </c>
      <c r="BV89" s="19">
        <f t="shared" si="41"/>
        <v>0</v>
      </c>
      <c r="BW89" s="19">
        <f t="shared" si="41"/>
        <v>0</v>
      </c>
      <c r="BX89" s="19">
        <f t="shared" si="41"/>
        <v>0</v>
      </c>
      <c r="BY89" s="19">
        <f t="shared" si="41"/>
        <v>0</v>
      </c>
      <c r="BZ89" s="19">
        <f t="shared" si="41"/>
        <v>0</v>
      </c>
      <c r="CA89" s="19">
        <f t="shared" si="41"/>
        <v>0</v>
      </c>
      <c r="CB89" s="19">
        <f t="shared" si="41"/>
        <v>0</v>
      </c>
      <c r="CC89" s="19">
        <f t="shared" si="41"/>
        <v>0</v>
      </c>
      <c r="CD89" s="19">
        <f t="shared" si="41"/>
        <v>0</v>
      </c>
      <c r="CE89" s="19">
        <f t="shared" si="41"/>
        <v>0</v>
      </c>
      <c r="CF89" s="19">
        <f t="shared" si="41"/>
        <v>0</v>
      </c>
      <c r="CG89" s="19">
        <f t="shared" si="41"/>
        <v>0</v>
      </c>
      <c r="CH89" s="19">
        <f t="shared" si="41"/>
        <v>0</v>
      </c>
      <c r="CI89" s="19">
        <f t="shared" si="41"/>
        <v>0</v>
      </c>
      <c r="CJ89" s="19">
        <f t="shared" si="41"/>
        <v>0</v>
      </c>
      <c r="CK89" s="19">
        <f t="shared" si="41"/>
        <v>486</v>
      </c>
      <c r="CL89" s="19">
        <f t="shared" si="41"/>
        <v>0</v>
      </c>
      <c r="CM89" s="19">
        <f t="shared" si="41"/>
        <v>0</v>
      </c>
      <c r="CN89" s="19">
        <f t="shared" si="41"/>
        <v>888.2</v>
      </c>
      <c r="CO89" s="19">
        <f t="shared" si="41"/>
        <v>0</v>
      </c>
      <c r="CP89" s="19">
        <f t="shared" si="41"/>
        <v>0</v>
      </c>
      <c r="CQ89" s="19">
        <f t="shared" si="41"/>
        <v>0</v>
      </c>
      <c r="CR89" s="19">
        <f t="shared" si="41"/>
        <v>0</v>
      </c>
      <c r="CS89" s="19">
        <f t="shared" si="41"/>
        <v>0</v>
      </c>
      <c r="CT89" s="19">
        <f t="shared" si="41"/>
        <v>0</v>
      </c>
      <c r="CU89" s="19">
        <f t="shared" si="41"/>
        <v>0</v>
      </c>
      <c r="CV89" s="19">
        <f t="shared" si="41"/>
        <v>0</v>
      </c>
      <c r="CW89" s="19">
        <f t="shared" si="41"/>
        <v>0</v>
      </c>
      <c r="CX89" s="19">
        <f t="shared" si="41"/>
        <v>0</v>
      </c>
      <c r="CY89" s="19">
        <f t="shared" si="41"/>
        <v>0</v>
      </c>
      <c r="CZ89" s="19">
        <f t="shared" si="41"/>
        <v>0</v>
      </c>
      <c r="DA89" s="19">
        <f t="shared" si="41"/>
        <v>0</v>
      </c>
      <c r="DB89" s="19">
        <f t="shared" si="41"/>
        <v>0</v>
      </c>
      <c r="DC89" s="19">
        <f t="shared" si="41"/>
        <v>0</v>
      </c>
      <c r="DD89" s="19">
        <f t="shared" si="41"/>
        <v>0</v>
      </c>
      <c r="DE89" s="19">
        <f t="shared" si="41"/>
        <v>0</v>
      </c>
      <c r="DF89" s="19">
        <f t="shared" si="41"/>
        <v>714.5</v>
      </c>
      <c r="DG89" s="19">
        <f t="shared" si="41"/>
        <v>0</v>
      </c>
      <c r="DH89" s="19">
        <f t="shared" si="41"/>
        <v>0</v>
      </c>
      <c r="DI89" s="19">
        <f t="shared" si="41"/>
        <v>0</v>
      </c>
      <c r="DJ89" s="19">
        <f t="shared" si="41"/>
        <v>0</v>
      </c>
      <c r="DK89" s="19">
        <f t="shared" si="41"/>
        <v>0</v>
      </c>
      <c r="DL89" s="19">
        <f t="shared" si="41"/>
        <v>0</v>
      </c>
      <c r="DM89" s="19">
        <f t="shared" si="41"/>
        <v>0</v>
      </c>
      <c r="DN89" s="19">
        <f t="shared" si="41"/>
        <v>0</v>
      </c>
      <c r="DO89" s="19">
        <f t="shared" si="41"/>
        <v>0</v>
      </c>
      <c r="DP89" s="19">
        <f t="shared" si="41"/>
        <v>0</v>
      </c>
      <c r="DQ89" s="19">
        <f t="shared" si="41"/>
        <v>0</v>
      </c>
      <c r="DR89" s="19">
        <f t="shared" si="41"/>
        <v>0</v>
      </c>
      <c r="DS89" s="19">
        <f t="shared" si="41"/>
        <v>0</v>
      </c>
      <c r="DT89" s="19">
        <f t="shared" si="41"/>
        <v>0</v>
      </c>
      <c r="DU89" s="19">
        <f t="shared" si="41"/>
        <v>0</v>
      </c>
      <c r="DV89" s="19">
        <f t="shared" si="41"/>
        <v>0</v>
      </c>
      <c r="DW89" s="19">
        <f t="shared" si="41"/>
        <v>0</v>
      </c>
      <c r="DX89" s="19">
        <f t="shared" si="41"/>
        <v>0</v>
      </c>
      <c r="DY89" s="19">
        <f t="shared" si="41"/>
        <v>0</v>
      </c>
      <c r="DZ89" s="19">
        <f t="shared" si="41"/>
        <v>0</v>
      </c>
      <c r="EA89" s="19">
        <f t="shared" ref="EA89:FX89" si="42">EA24</f>
        <v>0</v>
      </c>
      <c r="EB89" s="19">
        <f t="shared" si="42"/>
        <v>0</v>
      </c>
      <c r="EC89" s="19">
        <f t="shared" si="42"/>
        <v>0</v>
      </c>
      <c r="ED89" s="19">
        <f t="shared" si="42"/>
        <v>0</v>
      </c>
      <c r="EE89" s="19">
        <f t="shared" si="42"/>
        <v>0</v>
      </c>
      <c r="EF89" s="19">
        <f t="shared" si="42"/>
        <v>0</v>
      </c>
      <c r="EG89" s="19">
        <f t="shared" si="42"/>
        <v>0</v>
      </c>
      <c r="EH89" s="19">
        <f t="shared" si="42"/>
        <v>0</v>
      </c>
      <c r="EI89" s="19">
        <f t="shared" si="42"/>
        <v>159</v>
      </c>
      <c r="EJ89" s="19">
        <f t="shared" si="42"/>
        <v>0</v>
      </c>
      <c r="EK89" s="19">
        <f t="shared" si="42"/>
        <v>0</v>
      </c>
      <c r="EL89" s="19">
        <f t="shared" si="42"/>
        <v>0</v>
      </c>
      <c r="EM89" s="19">
        <f t="shared" si="42"/>
        <v>0</v>
      </c>
      <c r="EN89" s="19">
        <f t="shared" si="42"/>
        <v>0</v>
      </c>
      <c r="EO89" s="19">
        <f t="shared" si="42"/>
        <v>0</v>
      </c>
      <c r="EP89" s="19">
        <f t="shared" si="42"/>
        <v>0</v>
      </c>
      <c r="EQ89" s="19">
        <f t="shared" si="42"/>
        <v>0</v>
      </c>
      <c r="ER89" s="19">
        <f t="shared" si="42"/>
        <v>0</v>
      </c>
      <c r="ES89" s="19">
        <f t="shared" si="42"/>
        <v>0</v>
      </c>
      <c r="ET89" s="19">
        <f t="shared" si="42"/>
        <v>0</v>
      </c>
      <c r="EU89" s="19">
        <f t="shared" si="42"/>
        <v>0</v>
      </c>
      <c r="EV89" s="19">
        <f t="shared" si="42"/>
        <v>0</v>
      </c>
      <c r="EW89" s="19">
        <f t="shared" si="42"/>
        <v>0</v>
      </c>
      <c r="EX89" s="19">
        <f t="shared" si="42"/>
        <v>0</v>
      </c>
      <c r="EY89" s="19">
        <f t="shared" si="42"/>
        <v>0</v>
      </c>
      <c r="EZ89" s="19">
        <f t="shared" si="42"/>
        <v>0</v>
      </c>
      <c r="FA89" s="19">
        <f t="shared" si="42"/>
        <v>0</v>
      </c>
      <c r="FB89" s="19">
        <f t="shared" si="42"/>
        <v>0</v>
      </c>
      <c r="FC89" s="19">
        <f t="shared" si="42"/>
        <v>0</v>
      </c>
      <c r="FD89" s="19">
        <f t="shared" si="42"/>
        <v>0</v>
      </c>
      <c r="FE89" s="19">
        <f t="shared" si="42"/>
        <v>0</v>
      </c>
      <c r="FF89" s="19">
        <f t="shared" si="42"/>
        <v>0</v>
      </c>
      <c r="FG89" s="19">
        <f t="shared" si="42"/>
        <v>0</v>
      </c>
      <c r="FH89" s="19">
        <f t="shared" si="42"/>
        <v>0</v>
      </c>
      <c r="FI89" s="19">
        <f t="shared" si="42"/>
        <v>0</v>
      </c>
      <c r="FJ89" s="19">
        <f t="shared" si="42"/>
        <v>0</v>
      </c>
      <c r="FK89" s="19">
        <f t="shared" si="42"/>
        <v>0</v>
      </c>
      <c r="FL89" s="19">
        <f t="shared" si="42"/>
        <v>0</v>
      </c>
      <c r="FM89" s="19">
        <f t="shared" si="42"/>
        <v>0</v>
      </c>
      <c r="FN89" s="19">
        <f t="shared" si="42"/>
        <v>0</v>
      </c>
      <c r="FO89" s="19">
        <f t="shared" si="42"/>
        <v>0</v>
      </c>
      <c r="FP89" s="19">
        <f t="shared" si="42"/>
        <v>0</v>
      </c>
      <c r="FQ89" s="19">
        <f t="shared" si="42"/>
        <v>0</v>
      </c>
      <c r="FR89" s="19">
        <f t="shared" si="42"/>
        <v>0</v>
      </c>
      <c r="FS89" s="19">
        <f t="shared" si="42"/>
        <v>0</v>
      </c>
      <c r="FT89" s="19">
        <f t="shared" si="42"/>
        <v>0</v>
      </c>
      <c r="FU89" s="19">
        <f t="shared" si="42"/>
        <v>0</v>
      </c>
      <c r="FV89" s="19">
        <f t="shared" si="42"/>
        <v>0</v>
      </c>
      <c r="FW89" s="19">
        <f t="shared" si="42"/>
        <v>0</v>
      </c>
      <c r="FX89" s="19">
        <f t="shared" si="42"/>
        <v>0</v>
      </c>
      <c r="FY89" s="19"/>
      <c r="FZ89" s="19"/>
      <c r="GA89" s="19"/>
      <c r="GB89" s="13"/>
      <c r="GC89" s="13"/>
      <c r="GD89" s="13"/>
      <c r="GE89" s="13"/>
      <c r="GF89" s="13"/>
      <c r="GG89" s="20"/>
      <c r="GH89" s="17"/>
      <c r="GI89" s="17"/>
      <c r="GJ89" s="17"/>
      <c r="GK89" s="17"/>
      <c r="GL89" s="17"/>
      <c r="GM89" s="17"/>
      <c r="GN89" s="21"/>
      <c r="GO89" s="21"/>
    </row>
    <row r="90" spans="1:256" s="15" customFormat="1" x14ac:dyDescent="0.2">
      <c r="A90" s="4" t="s">
        <v>356</v>
      </c>
      <c r="B90" s="2" t="s">
        <v>357</v>
      </c>
      <c r="C90" s="19">
        <f t="shared" ref="C90:BN90" si="43">ROUND(C25*2*$A$76,1)</f>
        <v>0</v>
      </c>
      <c r="D90" s="19">
        <f t="shared" si="43"/>
        <v>11.9</v>
      </c>
      <c r="E90" s="19">
        <f t="shared" si="43"/>
        <v>7.2</v>
      </c>
      <c r="F90" s="19">
        <f t="shared" si="43"/>
        <v>7.1</v>
      </c>
      <c r="G90" s="19">
        <f t="shared" si="43"/>
        <v>0</v>
      </c>
      <c r="H90" s="19">
        <f t="shared" si="43"/>
        <v>0</v>
      </c>
      <c r="I90" s="19">
        <f t="shared" si="43"/>
        <v>4.2</v>
      </c>
      <c r="J90" s="19">
        <f t="shared" si="43"/>
        <v>0</v>
      </c>
      <c r="K90" s="19">
        <f t="shared" si="43"/>
        <v>0</v>
      </c>
      <c r="L90" s="19">
        <f t="shared" si="43"/>
        <v>0</v>
      </c>
      <c r="M90" s="19">
        <f t="shared" si="43"/>
        <v>0</v>
      </c>
      <c r="N90" s="19">
        <f t="shared" si="43"/>
        <v>0</v>
      </c>
      <c r="O90" s="19">
        <f t="shared" si="43"/>
        <v>0</v>
      </c>
      <c r="P90" s="19">
        <f t="shared" si="43"/>
        <v>0</v>
      </c>
      <c r="Q90" s="19">
        <f t="shared" si="43"/>
        <v>0</v>
      </c>
      <c r="R90" s="19">
        <f t="shared" si="43"/>
        <v>0</v>
      </c>
      <c r="S90" s="19">
        <f t="shared" si="43"/>
        <v>0</v>
      </c>
      <c r="T90" s="19">
        <f t="shared" si="43"/>
        <v>0</v>
      </c>
      <c r="U90" s="19">
        <f t="shared" si="43"/>
        <v>0</v>
      </c>
      <c r="V90" s="19">
        <f t="shared" si="43"/>
        <v>0</v>
      </c>
      <c r="W90" s="19">
        <f t="shared" si="43"/>
        <v>0</v>
      </c>
      <c r="X90" s="19">
        <f t="shared" si="43"/>
        <v>0</v>
      </c>
      <c r="Y90" s="19">
        <f t="shared" si="43"/>
        <v>0</v>
      </c>
      <c r="Z90" s="19">
        <f t="shared" si="43"/>
        <v>0</v>
      </c>
      <c r="AA90" s="19">
        <f t="shared" si="43"/>
        <v>0</v>
      </c>
      <c r="AB90" s="19">
        <f t="shared" si="43"/>
        <v>0</v>
      </c>
      <c r="AC90" s="19">
        <f t="shared" si="43"/>
        <v>0</v>
      </c>
      <c r="AD90" s="19">
        <f t="shared" si="43"/>
        <v>0</v>
      </c>
      <c r="AE90" s="19">
        <f t="shared" si="43"/>
        <v>0</v>
      </c>
      <c r="AF90" s="19">
        <f t="shared" si="43"/>
        <v>0</v>
      </c>
      <c r="AG90" s="19">
        <f t="shared" si="43"/>
        <v>0</v>
      </c>
      <c r="AH90" s="19">
        <f t="shared" si="43"/>
        <v>0</v>
      </c>
      <c r="AI90" s="19">
        <f t="shared" si="43"/>
        <v>0</v>
      </c>
      <c r="AJ90" s="19">
        <f t="shared" si="43"/>
        <v>0</v>
      </c>
      <c r="AK90" s="19">
        <f t="shared" si="43"/>
        <v>0</v>
      </c>
      <c r="AL90" s="19">
        <f t="shared" si="43"/>
        <v>0</v>
      </c>
      <c r="AM90" s="19">
        <f t="shared" si="43"/>
        <v>0</v>
      </c>
      <c r="AN90" s="19">
        <f t="shared" si="43"/>
        <v>0</v>
      </c>
      <c r="AO90" s="19">
        <f t="shared" si="43"/>
        <v>0</v>
      </c>
      <c r="AP90" s="19">
        <f t="shared" si="43"/>
        <v>0</v>
      </c>
      <c r="AQ90" s="19">
        <f t="shared" si="43"/>
        <v>0</v>
      </c>
      <c r="AR90" s="19">
        <f t="shared" si="43"/>
        <v>0</v>
      </c>
      <c r="AS90" s="19">
        <f t="shared" si="43"/>
        <v>2.5</v>
      </c>
      <c r="AT90" s="19">
        <f t="shared" si="43"/>
        <v>0</v>
      </c>
      <c r="AU90" s="19">
        <f t="shared" si="43"/>
        <v>0</v>
      </c>
      <c r="AV90" s="19">
        <f t="shared" si="43"/>
        <v>0</v>
      </c>
      <c r="AW90" s="19">
        <f t="shared" si="43"/>
        <v>0</v>
      </c>
      <c r="AX90" s="19">
        <f t="shared" si="43"/>
        <v>0</v>
      </c>
      <c r="AY90" s="19">
        <f t="shared" si="43"/>
        <v>0.6</v>
      </c>
      <c r="AZ90" s="19">
        <f t="shared" si="43"/>
        <v>0</v>
      </c>
      <c r="BA90" s="19">
        <f t="shared" si="43"/>
        <v>0</v>
      </c>
      <c r="BB90" s="19">
        <f t="shared" si="43"/>
        <v>0</v>
      </c>
      <c r="BC90" s="19">
        <f t="shared" si="43"/>
        <v>22.6</v>
      </c>
      <c r="BD90" s="19">
        <f t="shared" si="43"/>
        <v>0</v>
      </c>
      <c r="BE90" s="19">
        <f t="shared" si="43"/>
        <v>0</v>
      </c>
      <c r="BF90" s="19">
        <f t="shared" si="43"/>
        <v>0</v>
      </c>
      <c r="BG90" s="19">
        <f t="shared" si="43"/>
        <v>0</v>
      </c>
      <c r="BH90" s="19">
        <f t="shared" si="43"/>
        <v>0</v>
      </c>
      <c r="BI90" s="19">
        <f t="shared" si="43"/>
        <v>0</v>
      </c>
      <c r="BJ90" s="19">
        <f t="shared" si="43"/>
        <v>0</v>
      </c>
      <c r="BK90" s="19">
        <f t="shared" si="43"/>
        <v>0</v>
      </c>
      <c r="BL90" s="19">
        <f t="shared" si="43"/>
        <v>0</v>
      </c>
      <c r="BM90" s="19">
        <f t="shared" si="43"/>
        <v>0</v>
      </c>
      <c r="BN90" s="19">
        <f t="shared" si="43"/>
        <v>0</v>
      </c>
      <c r="BO90" s="19">
        <f t="shared" ref="BO90:DZ90" si="44">ROUND(BO25*2*$A$76,1)</f>
        <v>0</v>
      </c>
      <c r="BP90" s="19">
        <f t="shared" si="44"/>
        <v>0</v>
      </c>
      <c r="BQ90" s="19">
        <f t="shared" si="44"/>
        <v>2.8</v>
      </c>
      <c r="BR90" s="19">
        <f t="shared" si="44"/>
        <v>0</v>
      </c>
      <c r="BS90" s="19">
        <f t="shared" si="44"/>
        <v>0</v>
      </c>
      <c r="BT90" s="19">
        <f t="shared" si="44"/>
        <v>0</v>
      </c>
      <c r="BU90" s="19">
        <f t="shared" si="44"/>
        <v>0</v>
      </c>
      <c r="BV90" s="19">
        <f t="shared" si="44"/>
        <v>0</v>
      </c>
      <c r="BW90" s="19">
        <f t="shared" si="44"/>
        <v>0</v>
      </c>
      <c r="BX90" s="19">
        <f t="shared" si="44"/>
        <v>0</v>
      </c>
      <c r="BY90" s="19">
        <f t="shared" si="44"/>
        <v>0</v>
      </c>
      <c r="BZ90" s="19">
        <f t="shared" si="44"/>
        <v>0</v>
      </c>
      <c r="CA90" s="19">
        <f t="shared" si="44"/>
        <v>0</v>
      </c>
      <c r="CB90" s="19">
        <f t="shared" si="44"/>
        <v>0</v>
      </c>
      <c r="CC90" s="19">
        <f t="shared" si="44"/>
        <v>0</v>
      </c>
      <c r="CD90" s="19">
        <f t="shared" si="44"/>
        <v>0</v>
      </c>
      <c r="CE90" s="19">
        <f t="shared" si="44"/>
        <v>0</v>
      </c>
      <c r="CF90" s="19">
        <f t="shared" si="44"/>
        <v>0</v>
      </c>
      <c r="CG90" s="19">
        <f t="shared" si="44"/>
        <v>0</v>
      </c>
      <c r="CH90" s="19">
        <f t="shared" si="44"/>
        <v>0</v>
      </c>
      <c r="CI90" s="19">
        <f t="shared" si="44"/>
        <v>0</v>
      </c>
      <c r="CJ90" s="19">
        <f t="shared" si="44"/>
        <v>0</v>
      </c>
      <c r="CK90" s="19">
        <f t="shared" si="44"/>
        <v>0</v>
      </c>
      <c r="CL90" s="19">
        <f t="shared" si="44"/>
        <v>0</v>
      </c>
      <c r="CM90" s="19">
        <f t="shared" si="44"/>
        <v>0</v>
      </c>
      <c r="CN90" s="19">
        <f t="shared" si="44"/>
        <v>12</v>
      </c>
      <c r="CO90" s="19">
        <f t="shared" si="44"/>
        <v>0</v>
      </c>
      <c r="CP90" s="19">
        <f t="shared" si="44"/>
        <v>0</v>
      </c>
      <c r="CQ90" s="19">
        <f t="shared" si="44"/>
        <v>0</v>
      </c>
      <c r="CR90" s="19">
        <f t="shared" si="44"/>
        <v>0</v>
      </c>
      <c r="CS90" s="19">
        <f t="shared" si="44"/>
        <v>0</v>
      </c>
      <c r="CT90" s="19">
        <f t="shared" si="44"/>
        <v>0</v>
      </c>
      <c r="CU90" s="19">
        <f t="shared" si="44"/>
        <v>0</v>
      </c>
      <c r="CV90" s="19">
        <f t="shared" si="44"/>
        <v>0</v>
      </c>
      <c r="CW90" s="19">
        <f t="shared" si="44"/>
        <v>0</v>
      </c>
      <c r="CX90" s="19">
        <f t="shared" si="44"/>
        <v>0</v>
      </c>
      <c r="CY90" s="19">
        <f t="shared" si="44"/>
        <v>0</v>
      </c>
      <c r="CZ90" s="19">
        <f t="shared" si="44"/>
        <v>0</v>
      </c>
      <c r="DA90" s="19">
        <f t="shared" si="44"/>
        <v>0</v>
      </c>
      <c r="DB90" s="19">
        <f t="shared" si="44"/>
        <v>0</v>
      </c>
      <c r="DC90" s="19">
        <f t="shared" si="44"/>
        <v>0</v>
      </c>
      <c r="DD90" s="19">
        <f t="shared" si="44"/>
        <v>0</v>
      </c>
      <c r="DE90" s="19">
        <f t="shared" si="44"/>
        <v>0</v>
      </c>
      <c r="DF90" s="19">
        <f t="shared" si="44"/>
        <v>7.1</v>
      </c>
      <c r="DG90" s="19">
        <f t="shared" si="44"/>
        <v>0</v>
      </c>
      <c r="DH90" s="19">
        <f t="shared" si="44"/>
        <v>0</v>
      </c>
      <c r="DI90" s="19">
        <f t="shared" si="44"/>
        <v>0</v>
      </c>
      <c r="DJ90" s="19">
        <f t="shared" si="44"/>
        <v>0</v>
      </c>
      <c r="DK90" s="19">
        <f t="shared" si="44"/>
        <v>0</v>
      </c>
      <c r="DL90" s="19">
        <f t="shared" si="44"/>
        <v>0</v>
      </c>
      <c r="DM90" s="19">
        <f t="shared" si="44"/>
        <v>0</v>
      </c>
      <c r="DN90" s="19">
        <f t="shared" si="44"/>
        <v>0</v>
      </c>
      <c r="DO90" s="19">
        <f t="shared" si="44"/>
        <v>0</v>
      </c>
      <c r="DP90" s="19">
        <f t="shared" si="44"/>
        <v>0</v>
      </c>
      <c r="DQ90" s="19">
        <f t="shared" si="44"/>
        <v>0</v>
      </c>
      <c r="DR90" s="19">
        <f t="shared" si="44"/>
        <v>0</v>
      </c>
      <c r="DS90" s="19">
        <f t="shared" si="44"/>
        <v>0</v>
      </c>
      <c r="DT90" s="19">
        <f t="shared" si="44"/>
        <v>0</v>
      </c>
      <c r="DU90" s="19">
        <f t="shared" si="44"/>
        <v>0</v>
      </c>
      <c r="DV90" s="19">
        <f t="shared" si="44"/>
        <v>0</v>
      </c>
      <c r="DW90" s="19">
        <f t="shared" si="44"/>
        <v>0</v>
      </c>
      <c r="DX90" s="19">
        <f t="shared" si="44"/>
        <v>0</v>
      </c>
      <c r="DY90" s="19">
        <f t="shared" si="44"/>
        <v>0</v>
      </c>
      <c r="DZ90" s="19">
        <f t="shared" si="44"/>
        <v>0</v>
      </c>
      <c r="EA90" s="19">
        <f t="shared" ref="EA90:FX90" si="45">ROUND(EA25*2*$A$76,1)</f>
        <v>0</v>
      </c>
      <c r="EB90" s="19">
        <f t="shared" si="45"/>
        <v>0</v>
      </c>
      <c r="EC90" s="19">
        <f t="shared" si="45"/>
        <v>0</v>
      </c>
      <c r="ED90" s="19">
        <f t="shared" si="45"/>
        <v>0</v>
      </c>
      <c r="EE90" s="19">
        <f t="shared" si="45"/>
        <v>0</v>
      </c>
      <c r="EF90" s="19">
        <f t="shared" si="45"/>
        <v>0</v>
      </c>
      <c r="EG90" s="19">
        <f t="shared" si="45"/>
        <v>0</v>
      </c>
      <c r="EH90" s="19">
        <f t="shared" si="45"/>
        <v>0</v>
      </c>
      <c r="EI90" s="19">
        <f t="shared" si="45"/>
        <v>0</v>
      </c>
      <c r="EJ90" s="19">
        <f t="shared" si="45"/>
        <v>0</v>
      </c>
      <c r="EK90" s="19">
        <f t="shared" si="45"/>
        <v>0</v>
      </c>
      <c r="EL90" s="19">
        <f t="shared" si="45"/>
        <v>0</v>
      </c>
      <c r="EM90" s="19">
        <f t="shared" si="45"/>
        <v>0</v>
      </c>
      <c r="EN90" s="19">
        <f t="shared" si="45"/>
        <v>0</v>
      </c>
      <c r="EO90" s="19">
        <f t="shared" si="45"/>
        <v>0</v>
      </c>
      <c r="EP90" s="19">
        <f t="shared" si="45"/>
        <v>0</v>
      </c>
      <c r="EQ90" s="19">
        <f t="shared" si="45"/>
        <v>0</v>
      </c>
      <c r="ER90" s="19">
        <f t="shared" si="45"/>
        <v>0</v>
      </c>
      <c r="ES90" s="19">
        <f t="shared" si="45"/>
        <v>0</v>
      </c>
      <c r="ET90" s="19">
        <f t="shared" si="45"/>
        <v>0</v>
      </c>
      <c r="EU90" s="19">
        <f t="shared" si="45"/>
        <v>0</v>
      </c>
      <c r="EV90" s="19">
        <f t="shared" si="45"/>
        <v>0</v>
      </c>
      <c r="EW90" s="19">
        <f t="shared" si="45"/>
        <v>0</v>
      </c>
      <c r="EX90" s="19">
        <f t="shared" si="45"/>
        <v>0</v>
      </c>
      <c r="EY90" s="19">
        <f t="shared" si="45"/>
        <v>0</v>
      </c>
      <c r="EZ90" s="19">
        <f t="shared" si="45"/>
        <v>0</v>
      </c>
      <c r="FA90" s="19">
        <f t="shared" si="45"/>
        <v>0</v>
      </c>
      <c r="FB90" s="19">
        <f t="shared" si="45"/>
        <v>0</v>
      </c>
      <c r="FC90" s="19">
        <f t="shared" si="45"/>
        <v>0</v>
      </c>
      <c r="FD90" s="19">
        <f t="shared" si="45"/>
        <v>0</v>
      </c>
      <c r="FE90" s="19">
        <f t="shared" si="45"/>
        <v>0</v>
      </c>
      <c r="FF90" s="19">
        <f t="shared" si="45"/>
        <v>0</v>
      </c>
      <c r="FG90" s="19">
        <f t="shared" si="45"/>
        <v>0</v>
      </c>
      <c r="FH90" s="19">
        <f t="shared" si="45"/>
        <v>0</v>
      </c>
      <c r="FI90" s="19">
        <f t="shared" si="45"/>
        <v>0</v>
      </c>
      <c r="FJ90" s="19">
        <f t="shared" si="45"/>
        <v>0</v>
      </c>
      <c r="FK90" s="19">
        <f t="shared" si="45"/>
        <v>0</v>
      </c>
      <c r="FL90" s="19">
        <f t="shared" si="45"/>
        <v>0</v>
      </c>
      <c r="FM90" s="19">
        <f t="shared" si="45"/>
        <v>0</v>
      </c>
      <c r="FN90" s="19">
        <f t="shared" si="45"/>
        <v>0</v>
      </c>
      <c r="FO90" s="19">
        <f t="shared" si="45"/>
        <v>0</v>
      </c>
      <c r="FP90" s="19">
        <f t="shared" si="45"/>
        <v>0</v>
      </c>
      <c r="FQ90" s="19">
        <f t="shared" si="45"/>
        <v>0</v>
      </c>
      <c r="FR90" s="19">
        <f t="shared" si="45"/>
        <v>0</v>
      </c>
      <c r="FS90" s="19">
        <f t="shared" si="45"/>
        <v>0</v>
      </c>
      <c r="FT90" s="19">
        <f t="shared" si="45"/>
        <v>0</v>
      </c>
      <c r="FU90" s="19">
        <f t="shared" si="45"/>
        <v>0</v>
      </c>
      <c r="FV90" s="19">
        <f t="shared" si="45"/>
        <v>0</v>
      </c>
      <c r="FW90" s="19">
        <f t="shared" si="45"/>
        <v>0</v>
      </c>
      <c r="FX90" s="19">
        <f t="shared" si="45"/>
        <v>0</v>
      </c>
      <c r="FY90" s="18">
        <f>SUM(C90:FX90)</f>
        <v>78</v>
      </c>
      <c r="FZ90" s="19"/>
      <c r="GA90" s="19"/>
      <c r="GB90" s="19"/>
      <c r="GC90" s="19"/>
      <c r="GD90" s="19"/>
      <c r="GE90" s="19"/>
      <c r="GF90" s="20"/>
      <c r="GG90" s="20"/>
      <c r="GH90" s="17"/>
      <c r="GI90" s="17"/>
      <c r="GJ90" s="17"/>
      <c r="GK90" s="17"/>
      <c r="GL90" s="17"/>
      <c r="GM90" s="17"/>
      <c r="GN90" s="21"/>
      <c r="GO90" s="21"/>
    </row>
    <row r="91" spans="1:256" s="15" customFormat="1" x14ac:dyDescent="0.2">
      <c r="A91" s="4" t="s">
        <v>358</v>
      </c>
      <c r="B91" s="2" t="s">
        <v>359</v>
      </c>
      <c r="C91" s="35">
        <f t="shared" ref="C91:W91" si="46">IF(AND((C83+C86+C87+C88+C89+C90)&lt;50,(C7=0)),50,(C83+C86+C87+C88+C89+C90))</f>
        <v>6452.6800000000012</v>
      </c>
      <c r="D91" s="35">
        <f t="shared" si="46"/>
        <v>40832.200000000004</v>
      </c>
      <c r="E91" s="35">
        <f t="shared" si="46"/>
        <v>8022.7</v>
      </c>
      <c r="F91" s="35">
        <f t="shared" si="46"/>
        <v>17309.900000000001</v>
      </c>
      <c r="G91" s="35">
        <f t="shared" si="46"/>
        <v>987</v>
      </c>
      <c r="H91" s="35">
        <f t="shared" si="46"/>
        <v>1014.1000000000001</v>
      </c>
      <c r="I91" s="35">
        <f t="shared" si="46"/>
        <v>10469.799999999999</v>
      </c>
      <c r="J91" s="35">
        <f t="shared" si="46"/>
        <v>2098.6000000000004</v>
      </c>
      <c r="K91" s="35">
        <f t="shared" si="46"/>
        <v>315.90000000000003</v>
      </c>
      <c r="L91" s="35">
        <f t="shared" si="46"/>
        <v>2718.3</v>
      </c>
      <c r="M91" s="35">
        <f t="shared" si="46"/>
        <v>1471.3</v>
      </c>
      <c r="N91" s="35">
        <f t="shared" si="46"/>
        <v>51796.3</v>
      </c>
      <c r="O91" s="35">
        <f t="shared" si="46"/>
        <v>14857.8</v>
      </c>
      <c r="P91" s="35">
        <f t="shared" si="46"/>
        <v>162.5</v>
      </c>
      <c r="Q91" s="35">
        <f t="shared" si="46"/>
        <v>39250.699999999997</v>
      </c>
      <c r="R91" s="35">
        <f t="shared" si="46"/>
        <v>445.7</v>
      </c>
      <c r="S91" s="35">
        <f t="shared" si="46"/>
        <v>1373.0000000000002</v>
      </c>
      <c r="T91" s="35">
        <f t="shared" si="46"/>
        <v>138.19999999999999</v>
      </c>
      <c r="U91" s="35">
        <f t="shared" si="46"/>
        <v>53.6</v>
      </c>
      <c r="V91" s="35">
        <f t="shared" si="46"/>
        <v>268</v>
      </c>
      <c r="W91" s="35">
        <f t="shared" si="46"/>
        <v>53.699999999999996</v>
      </c>
      <c r="X91" s="35">
        <v>50</v>
      </c>
      <c r="Y91" s="35">
        <f t="shared" ref="Y91:CJ91" si="47">IF(AND((Y83+Y86+Y87+Y88+Y89+Y90)&lt;50,(Y7=0)),50,(Y83+Y86+Y87+Y88+Y89+Y90))</f>
        <v>490.3</v>
      </c>
      <c r="Z91" s="35">
        <f t="shared" si="47"/>
        <v>258.60000000000002</v>
      </c>
      <c r="AA91" s="35">
        <f t="shared" si="47"/>
        <v>28816.399999999998</v>
      </c>
      <c r="AB91" s="35">
        <f t="shared" si="47"/>
        <v>29402.3</v>
      </c>
      <c r="AC91" s="35">
        <f t="shared" si="47"/>
        <v>906.80000000000007</v>
      </c>
      <c r="AD91" s="35">
        <f t="shared" si="47"/>
        <v>1112.8</v>
      </c>
      <c r="AE91" s="35">
        <f t="shared" si="47"/>
        <v>109.8</v>
      </c>
      <c r="AF91" s="35">
        <f t="shared" si="47"/>
        <v>168.5</v>
      </c>
      <c r="AG91" s="35">
        <f t="shared" si="47"/>
        <v>872.7</v>
      </c>
      <c r="AH91" s="35">
        <f t="shared" si="47"/>
        <v>1022.8</v>
      </c>
      <c r="AI91" s="35">
        <f t="shared" si="47"/>
        <v>382.1</v>
      </c>
      <c r="AJ91" s="35">
        <f t="shared" si="47"/>
        <v>219.4</v>
      </c>
      <c r="AK91" s="35">
        <f t="shared" si="47"/>
        <v>211.9</v>
      </c>
      <c r="AL91" s="35">
        <f t="shared" si="47"/>
        <v>264.5</v>
      </c>
      <c r="AM91" s="35">
        <f t="shared" si="47"/>
        <v>468.4</v>
      </c>
      <c r="AN91" s="35">
        <f t="shared" si="47"/>
        <v>391.7</v>
      </c>
      <c r="AO91" s="35">
        <f t="shared" si="47"/>
        <v>4900.1000000000004</v>
      </c>
      <c r="AP91" s="35">
        <f t="shared" si="47"/>
        <v>83562.3</v>
      </c>
      <c r="AQ91" s="35">
        <f t="shared" si="47"/>
        <v>264.7</v>
      </c>
      <c r="AR91" s="35">
        <f t="shared" si="47"/>
        <v>60904.5</v>
      </c>
      <c r="AS91" s="35">
        <f t="shared" si="47"/>
        <v>6690.5999999999995</v>
      </c>
      <c r="AT91" s="35">
        <f t="shared" si="47"/>
        <v>2461.4</v>
      </c>
      <c r="AU91" s="35">
        <f t="shared" si="47"/>
        <v>334.70000000000005</v>
      </c>
      <c r="AV91" s="35">
        <f t="shared" si="47"/>
        <v>300.09999999999997</v>
      </c>
      <c r="AW91" s="35">
        <f t="shared" si="47"/>
        <v>193.9</v>
      </c>
      <c r="AX91" s="35">
        <f t="shared" si="47"/>
        <v>50</v>
      </c>
      <c r="AY91" s="35">
        <f t="shared" si="47"/>
        <v>535.9</v>
      </c>
      <c r="AZ91" s="35">
        <f t="shared" si="47"/>
        <v>10994</v>
      </c>
      <c r="BA91" s="35">
        <f t="shared" si="47"/>
        <v>8737.1999999999989</v>
      </c>
      <c r="BB91" s="35">
        <f t="shared" si="47"/>
        <v>7783.2000000000007</v>
      </c>
      <c r="BC91" s="35">
        <f t="shared" si="47"/>
        <v>30114.799999999996</v>
      </c>
      <c r="BD91" s="35">
        <f t="shared" si="47"/>
        <v>4852.6000000000004</v>
      </c>
      <c r="BE91" s="35">
        <f t="shared" si="47"/>
        <v>1434.5</v>
      </c>
      <c r="BF91" s="35">
        <f t="shared" si="47"/>
        <v>23399.899999999998</v>
      </c>
      <c r="BG91" s="35">
        <f t="shared" si="47"/>
        <v>931.30000000000007</v>
      </c>
      <c r="BH91" s="35">
        <f t="shared" si="47"/>
        <v>617.70000000000005</v>
      </c>
      <c r="BI91" s="35">
        <f t="shared" si="47"/>
        <v>231</v>
      </c>
      <c r="BJ91" s="35">
        <f t="shared" si="47"/>
        <v>5987.8</v>
      </c>
      <c r="BK91" s="35">
        <f t="shared" si="47"/>
        <v>14209.225</v>
      </c>
      <c r="BL91" s="35">
        <f t="shared" si="47"/>
        <v>179.3</v>
      </c>
      <c r="BM91" s="35">
        <f t="shared" si="47"/>
        <v>287</v>
      </c>
      <c r="BN91" s="35">
        <f t="shared" si="47"/>
        <v>3719.3</v>
      </c>
      <c r="BO91" s="35">
        <f t="shared" si="47"/>
        <v>1530.5</v>
      </c>
      <c r="BP91" s="35">
        <f t="shared" si="47"/>
        <v>205.79999999999998</v>
      </c>
      <c r="BQ91" s="35">
        <f t="shared" si="47"/>
        <v>5755.1</v>
      </c>
      <c r="BR91" s="35">
        <f t="shared" si="47"/>
        <v>4707.7</v>
      </c>
      <c r="BS91" s="35">
        <f t="shared" si="47"/>
        <v>1030.8</v>
      </c>
      <c r="BT91" s="35">
        <f t="shared" si="47"/>
        <v>373</v>
      </c>
      <c r="BU91" s="35">
        <f t="shared" si="47"/>
        <v>445.3</v>
      </c>
      <c r="BV91" s="35">
        <f t="shared" si="47"/>
        <v>1205.9000000000001</v>
      </c>
      <c r="BW91" s="35">
        <f t="shared" si="47"/>
        <v>1808.6000000000001</v>
      </c>
      <c r="BX91" s="35">
        <f t="shared" si="47"/>
        <v>74.600000000000009</v>
      </c>
      <c r="BY91" s="35">
        <f t="shared" si="47"/>
        <v>507.8</v>
      </c>
      <c r="BZ91" s="35">
        <f t="shared" si="47"/>
        <v>201.2</v>
      </c>
      <c r="CA91" s="35">
        <f t="shared" si="47"/>
        <v>199.4</v>
      </c>
      <c r="CB91" s="35">
        <f t="shared" si="47"/>
        <v>80599.8</v>
      </c>
      <c r="CC91" s="35">
        <f t="shared" si="47"/>
        <v>164.3</v>
      </c>
      <c r="CD91" s="35">
        <f t="shared" si="47"/>
        <v>73.600000000000009</v>
      </c>
      <c r="CE91" s="35">
        <f t="shared" si="47"/>
        <v>163.99999999999997</v>
      </c>
      <c r="CF91" s="35">
        <f t="shared" si="47"/>
        <v>115.9</v>
      </c>
      <c r="CG91" s="35">
        <f t="shared" si="47"/>
        <v>160.6</v>
      </c>
      <c r="CH91" s="35">
        <f t="shared" si="47"/>
        <v>127.19999999999999</v>
      </c>
      <c r="CI91" s="35">
        <f t="shared" si="47"/>
        <v>734.9</v>
      </c>
      <c r="CJ91" s="35">
        <f t="shared" si="47"/>
        <v>1046.0999999999999</v>
      </c>
      <c r="CK91" s="35">
        <f t="shared" ref="CK91:EV91" si="48">IF(AND((CK83+CK86+CK87+CK88+CK89+CK90)&lt;50,(CK7=0)),50,(CK83+CK86+CK87+CK88+CK89+CK90))</f>
        <v>4866.5</v>
      </c>
      <c r="CL91" s="35">
        <f t="shared" si="48"/>
        <v>1304.3999999999999</v>
      </c>
      <c r="CM91" s="35">
        <f t="shared" si="48"/>
        <v>739.9</v>
      </c>
      <c r="CN91" s="35">
        <f t="shared" si="48"/>
        <v>28119.399999999998</v>
      </c>
      <c r="CO91" s="35">
        <f t="shared" si="48"/>
        <v>15280.3</v>
      </c>
      <c r="CP91" s="35">
        <f t="shared" si="48"/>
        <v>1077.2</v>
      </c>
      <c r="CQ91" s="35">
        <f t="shared" si="48"/>
        <v>1218.0000000000002</v>
      </c>
      <c r="CR91" s="35">
        <f t="shared" si="48"/>
        <v>184.6</v>
      </c>
      <c r="CS91" s="35">
        <f t="shared" si="48"/>
        <v>356.5</v>
      </c>
      <c r="CT91" s="35">
        <f t="shared" si="48"/>
        <v>95</v>
      </c>
      <c r="CU91" s="35">
        <f t="shared" si="48"/>
        <v>41.8</v>
      </c>
      <c r="CV91" s="35">
        <f t="shared" si="48"/>
        <v>50</v>
      </c>
      <c r="CW91" s="35">
        <f t="shared" si="48"/>
        <v>163.5</v>
      </c>
      <c r="CX91" s="35">
        <f t="shared" si="48"/>
        <v>467.70000000000005</v>
      </c>
      <c r="CY91" s="35">
        <f t="shared" si="48"/>
        <v>34</v>
      </c>
      <c r="CZ91" s="35">
        <f t="shared" si="48"/>
        <v>2197.1</v>
      </c>
      <c r="DA91" s="35">
        <f t="shared" si="48"/>
        <v>192.6</v>
      </c>
      <c r="DB91" s="35">
        <f t="shared" si="48"/>
        <v>314.60000000000002</v>
      </c>
      <c r="DC91" s="35">
        <f t="shared" si="48"/>
        <v>182.50000000000003</v>
      </c>
      <c r="DD91" s="35">
        <f t="shared" si="48"/>
        <v>133.5</v>
      </c>
      <c r="DE91" s="35">
        <f t="shared" si="48"/>
        <v>441.4</v>
      </c>
      <c r="DF91" s="35">
        <f t="shared" si="48"/>
        <v>21699.4</v>
      </c>
      <c r="DG91" s="35">
        <f t="shared" si="48"/>
        <v>83.8</v>
      </c>
      <c r="DH91" s="35">
        <f t="shared" si="48"/>
        <v>2133.5</v>
      </c>
      <c r="DI91" s="35">
        <f t="shared" si="48"/>
        <v>2716.4</v>
      </c>
      <c r="DJ91" s="35">
        <f t="shared" si="48"/>
        <v>714.6</v>
      </c>
      <c r="DK91" s="35">
        <f t="shared" si="48"/>
        <v>387.5</v>
      </c>
      <c r="DL91" s="35">
        <f t="shared" si="48"/>
        <v>5904.2000000000007</v>
      </c>
      <c r="DM91" s="35">
        <f t="shared" si="48"/>
        <v>270.89999999999998</v>
      </c>
      <c r="DN91" s="35">
        <f t="shared" si="48"/>
        <v>1515.1</v>
      </c>
      <c r="DO91" s="35">
        <f t="shared" si="48"/>
        <v>2975.1000000000004</v>
      </c>
      <c r="DP91" s="35">
        <f t="shared" si="48"/>
        <v>203.1</v>
      </c>
      <c r="DQ91" s="35">
        <f t="shared" si="48"/>
        <v>504.29999999999995</v>
      </c>
      <c r="DR91" s="35">
        <f t="shared" si="48"/>
        <v>1340.8</v>
      </c>
      <c r="DS91" s="35">
        <f t="shared" si="48"/>
        <v>812</v>
      </c>
      <c r="DT91" s="35">
        <f t="shared" si="48"/>
        <v>143.30000000000001</v>
      </c>
      <c r="DU91" s="35">
        <f t="shared" si="48"/>
        <v>411.1</v>
      </c>
      <c r="DV91" s="35">
        <f t="shared" si="48"/>
        <v>211.5</v>
      </c>
      <c r="DW91" s="35">
        <f t="shared" si="48"/>
        <v>341.2</v>
      </c>
      <c r="DX91" s="35">
        <f t="shared" si="48"/>
        <v>183.60000000000002</v>
      </c>
      <c r="DY91" s="35">
        <f t="shared" si="48"/>
        <v>321.90000000000003</v>
      </c>
      <c r="DZ91" s="35">
        <f t="shared" si="48"/>
        <v>995.3</v>
      </c>
      <c r="EA91" s="35">
        <f t="shared" si="48"/>
        <v>543</v>
      </c>
      <c r="EB91" s="35">
        <f t="shared" si="48"/>
        <v>582</v>
      </c>
      <c r="EC91" s="35">
        <f t="shared" si="48"/>
        <v>292.5</v>
      </c>
      <c r="ED91" s="35">
        <f t="shared" si="48"/>
        <v>1650.1000000000001</v>
      </c>
      <c r="EE91" s="35">
        <f t="shared" si="48"/>
        <v>207</v>
      </c>
      <c r="EF91" s="35">
        <f t="shared" si="48"/>
        <v>1559.5</v>
      </c>
      <c r="EG91" s="35">
        <f t="shared" si="48"/>
        <v>277.5</v>
      </c>
      <c r="EH91" s="35">
        <f t="shared" si="48"/>
        <v>214.00000000000003</v>
      </c>
      <c r="EI91" s="35">
        <f t="shared" si="48"/>
        <v>17094.7</v>
      </c>
      <c r="EJ91" s="35">
        <f t="shared" si="48"/>
        <v>8945.2000000000007</v>
      </c>
      <c r="EK91" s="35">
        <f t="shared" si="48"/>
        <v>647.4</v>
      </c>
      <c r="EL91" s="35">
        <f t="shared" si="48"/>
        <v>502.8</v>
      </c>
      <c r="EM91" s="35">
        <f t="shared" si="48"/>
        <v>503.4</v>
      </c>
      <c r="EN91" s="35">
        <f t="shared" si="48"/>
        <v>1014.5999999999999</v>
      </c>
      <c r="EO91" s="35">
        <f t="shared" si="48"/>
        <v>459.2</v>
      </c>
      <c r="EP91" s="35">
        <f t="shared" si="48"/>
        <v>374.69999999999993</v>
      </c>
      <c r="EQ91" s="35">
        <f t="shared" si="48"/>
        <v>2382.9</v>
      </c>
      <c r="ER91" s="35">
        <f t="shared" si="48"/>
        <v>371.5</v>
      </c>
      <c r="ES91" s="35">
        <f t="shared" si="48"/>
        <v>122.39999999999999</v>
      </c>
      <c r="ET91" s="35">
        <f t="shared" si="48"/>
        <v>186.60000000000002</v>
      </c>
      <c r="EU91" s="35">
        <f t="shared" si="48"/>
        <v>638.6</v>
      </c>
      <c r="EV91" s="35">
        <f t="shared" si="48"/>
        <v>67.7</v>
      </c>
      <c r="EW91" s="35">
        <f t="shared" ref="EW91:FX91" si="49">IF(AND((EW83+EW86+EW87+EW88+EW89+EW90)&lt;50,(EW7=0)),50,(EW83+EW86+EW87+EW88+EW89+EW90))</f>
        <v>840.7</v>
      </c>
      <c r="EX91" s="35">
        <f t="shared" si="49"/>
        <v>261.3</v>
      </c>
      <c r="EY91" s="35">
        <f t="shared" si="49"/>
        <v>245.9</v>
      </c>
      <c r="EZ91" s="35">
        <f t="shared" si="49"/>
        <v>121.3</v>
      </c>
      <c r="FA91" s="35">
        <f t="shared" si="49"/>
        <v>3098.7</v>
      </c>
      <c r="FB91" s="35">
        <f t="shared" si="49"/>
        <v>354.7</v>
      </c>
      <c r="FC91" s="35">
        <f t="shared" si="49"/>
        <v>2507.9</v>
      </c>
      <c r="FD91" s="35">
        <f t="shared" si="49"/>
        <v>345.2</v>
      </c>
      <c r="FE91" s="35">
        <f t="shared" si="49"/>
        <v>109.8</v>
      </c>
      <c r="FF91" s="35">
        <f t="shared" si="49"/>
        <v>193</v>
      </c>
      <c r="FG91" s="35">
        <f t="shared" si="49"/>
        <v>113.8</v>
      </c>
      <c r="FH91" s="35">
        <f t="shared" si="49"/>
        <v>87.1</v>
      </c>
      <c r="FI91" s="35">
        <f t="shared" si="49"/>
        <v>1797.5</v>
      </c>
      <c r="FJ91" s="35">
        <f t="shared" si="49"/>
        <v>1856.7</v>
      </c>
      <c r="FK91" s="35">
        <f t="shared" si="49"/>
        <v>2211</v>
      </c>
      <c r="FL91" s="35">
        <f t="shared" si="49"/>
        <v>4685.2</v>
      </c>
      <c r="FM91" s="35">
        <f t="shared" si="49"/>
        <v>3460</v>
      </c>
      <c r="FN91" s="35">
        <f t="shared" si="49"/>
        <v>20316.400000000001</v>
      </c>
      <c r="FO91" s="35">
        <f t="shared" si="49"/>
        <v>1134.1000000000001</v>
      </c>
      <c r="FP91" s="35">
        <f t="shared" si="49"/>
        <v>2259.9</v>
      </c>
      <c r="FQ91" s="35">
        <f t="shared" si="49"/>
        <v>788.4</v>
      </c>
      <c r="FR91" s="35">
        <f t="shared" si="49"/>
        <v>152.79999999999998</v>
      </c>
      <c r="FS91" s="35">
        <f t="shared" si="49"/>
        <v>187.9</v>
      </c>
      <c r="FT91" s="35">
        <f t="shared" si="49"/>
        <v>83.700000000000017</v>
      </c>
      <c r="FU91" s="35">
        <f t="shared" si="49"/>
        <v>772.9</v>
      </c>
      <c r="FV91" s="35">
        <f t="shared" si="49"/>
        <v>677.4</v>
      </c>
      <c r="FW91" s="35">
        <f t="shared" si="49"/>
        <v>153.69999999999999</v>
      </c>
      <c r="FX91" s="35">
        <f t="shared" si="49"/>
        <v>70.2</v>
      </c>
      <c r="FY91" s="18">
        <f>SUM(C89:FX89)</f>
        <v>10864</v>
      </c>
      <c r="FZ91" s="19">
        <f t="shared" ref="FZ91:FZ98" si="50">SUM(C91:FX91)</f>
        <v>829003.70500000007</v>
      </c>
      <c r="GA91" s="19"/>
      <c r="GB91" s="19"/>
      <c r="GC91" s="19"/>
      <c r="GD91" s="19"/>
      <c r="GE91" s="19"/>
      <c r="GF91" s="20"/>
      <c r="GG91" s="20"/>
      <c r="GH91" s="17"/>
      <c r="GI91" s="17"/>
      <c r="GJ91" s="17"/>
      <c r="GK91" s="17"/>
      <c r="GL91" s="17"/>
      <c r="GM91" s="17"/>
      <c r="GN91" s="21"/>
      <c r="GO91" s="21"/>
    </row>
    <row r="92" spans="1:256" s="15" customFormat="1" x14ac:dyDescent="0.2">
      <c r="A92" s="4" t="s">
        <v>360</v>
      </c>
      <c r="B92" s="2" t="s">
        <v>361</v>
      </c>
      <c r="C92" s="19">
        <f t="shared" ref="C92:BN92" si="51">C8</f>
        <v>11</v>
      </c>
      <c r="D92" s="19">
        <f t="shared" si="51"/>
        <v>0</v>
      </c>
      <c r="E92" s="19">
        <f t="shared" si="51"/>
        <v>8</v>
      </c>
      <c r="F92" s="19">
        <f t="shared" si="51"/>
        <v>0</v>
      </c>
      <c r="G92" s="19">
        <f t="shared" si="51"/>
        <v>0</v>
      </c>
      <c r="H92" s="19">
        <f t="shared" si="51"/>
        <v>11</v>
      </c>
      <c r="I92" s="19">
        <f t="shared" si="51"/>
        <v>2</v>
      </c>
      <c r="J92" s="19">
        <f t="shared" si="51"/>
        <v>0</v>
      </c>
      <c r="K92" s="19">
        <f t="shared" si="51"/>
        <v>0</v>
      </c>
      <c r="L92" s="19">
        <f t="shared" si="51"/>
        <v>0</v>
      </c>
      <c r="M92" s="19">
        <f t="shared" si="51"/>
        <v>2</v>
      </c>
      <c r="N92" s="19">
        <f t="shared" si="51"/>
        <v>17</v>
      </c>
      <c r="O92" s="19">
        <f t="shared" si="51"/>
        <v>0</v>
      </c>
      <c r="P92" s="19">
        <f t="shared" si="51"/>
        <v>0</v>
      </c>
      <c r="Q92" s="19">
        <f t="shared" si="51"/>
        <v>165</v>
      </c>
      <c r="R92" s="19">
        <f t="shared" si="51"/>
        <v>0</v>
      </c>
      <c r="S92" s="19">
        <f t="shared" si="51"/>
        <v>0</v>
      </c>
      <c r="T92" s="19">
        <f t="shared" si="51"/>
        <v>0</v>
      </c>
      <c r="U92" s="19">
        <f t="shared" si="51"/>
        <v>0</v>
      </c>
      <c r="V92" s="19">
        <f t="shared" si="51"/>
        <v>0</v>
      </c>
      <c r="W92" s="19">
        <f t="shared" si="51"/>
        <v>0</v>
      </c>
      <c r="X92" s="19">
        <f t="shared" si="51"/>
        <v>0</v>
      </c>
      <c r="Y92" s="19">
        <f t="shared" si="51"/>
        <v>0</v>
      </c>
      <c r="Z92" s="19">
        <f t="shared" si="51"/>
        <v>0</v>
      </c>
      <c r="AA92" s="19">
        <f t="shared" si="51"/>
        <v>0</v>
      </c>
      <c r="AB92" s="19">
        <f t="shared" si="51"/>
        <v>4</v>
      </c>
      <c r="AC92" s="19">
        <f t="shared" si="51"/>
        <v>11</v>
      </c>
      <c r="AD92" s="19">
        <f t="shared" si="51"/>
        <v>0</v>
      </c>
      <c r="AE92" s="19">
        <f t="shared" si="51"/>
        <v>0</v>
      </c>
      <c r="AF92" s="19">
        <f t="shared" si="51"/>
        <v>0</v>
      </c>
      <c r="AG92" s="19">
        <f t="shared" si="51"/>
        <v>0</v>
      </c>
      <c r="AH92" s="19">
        <f t="shared" si="51"/>
        <v>0</v>
      </c>
      <c r="AI92" s="19">
        <f t="shared" si="51"/>
        <v>0</v>
      </c>
      <c r="AJ92" s="19">
        <f t="shared" si="51"/>
        <v>0</v>
      </c>
      <c r="AK92" s="19">
        <f t="shared" si="51"/>
        <v>0</v>
      </c>
      <c r="AL92" s="19">
        <f t="shared" si="51"/>
        <v>0</v>
      </c>
      <c r="AM92" s="19">
        <f t="shared" si="51"/>
        <v>0</v>
      </c>
      <c r="AN92" s="19">
        <f t="shared" si="51"/>
        <v>0</v>
      </c>
      <c r="AO92" s="19">
        <f t="shared" si="51"/>
        <v>19</v>
      </c>
      <c r="AP92" s="19">
        <f t="shared" si="51"/>
        <v>145</v>
      </c>
      <c r="AQ92" s="19">
        <f t="shared" si="51"/>
        <v>2</v>
      </c>
      <c r="AR92" s="19">
        <f t="shared" si="51"/>
        <v>0</v>
      </c>
      <c r="AS92" s="19">
        <f t="shared" si="51"/>
        <v>16</v>
      </c>
      <c r="AT92" s="19">
        <f t="shared" si="51"/>
        <v>10</v>
      </c>
      <c r="AU92" s="19">
        <f t="shared" si="51"/>
        <v>0</v>
      </c>
      <c r="AV92" s="19">
        <f t="shared" si="51"/>
        <v>0</v>
      </c>
      <c r="AW92" s="19">
        <f t="shared" si="51"/>
        <v>0</v>
      </c>
      <c r="AX92" s="19">
        <f t="shared" si="51"/>
        <v>0</v>
      </c>
      <c r="AY92" s="19">
        <f t="shared" si="51"/>
        <v>0</v>
      </c>
      <c r="AZ92" s="19">
        <f t="shared" si="51"/>
        <v>4</v>
      </c>
      <c r="BA92" s="19">
        <f t="shared" si="51"/>
        <v>11</v>
      </c>
      <c r="BB92" s="19">
        <f t="shared" si="51"/>
        <v>0</v>
      </c>
      <c r="BC92" s="19">
        <f t="shared" si="51"/>
        <v>24</v>
      </c>
      <c r="BD92" s="19">
        <f t="shared" si="51"/>
        <v>0</v>
      </c>
      <c r="BE92" s="19">
        <f t="shared" si="51"/>
        <v>0</v>
      </c>
      <c r="BF92" s="19">
        <f t="shared" si="51"/>
        <v>10</v>
      </c>
      <c r="BG92" s="19">
        <f t="shared" si="51"/>
        <v>0</v>
      </c>
      <c r="BH92" s="19">
        <f t="shared" si="51"/>
        <v>0</v>
      </c>
      <c r="BI92" s="19">
        <f t="shared" si="51"/>
        <v>0</v>
      </c>
      <c r="BJ92" s="19">
        <f t="shared" si="51"/>
        <v>0</v>
      </c>
      <c r="BK92" s="19">
        <f t="shared" si="51"/>
        <v>28</v>
      </c>
      <c r="BL92" s="19">
        <f t="shared" si="51"/>
        <v>12</v>
      </c>
      <c r="BM92" s="19">
        <f t="shared" si="51"/>
        <v>0</v>
      </c>
      <c r="BN92" s="19">
        <f t="shared" si="51"/>
        <v>0</v>
      </c>
      <c r="BO92" s="19">
        <f t="shared" ref="BO92:DZ92" si="52">BO8</f>
        <v>0</v>
      </c>
      <c r="BP92" s="19">
        <f t="shared" si="52"/>
        <v>0</v>
      </c>
      <c r="BQ92" s="19">
        <f t="shared" si="52"/>
        <v>0</v>
      </c>
      <c r="BR92" s="19">
        <f t="shared" si="52"/>
        <v>0</v>
      </c>
      <c r="BS92" s="19">
        <f t="shared" si="52"/>
        <v>0</v>
      </c>
      <c r="BT92" s="19">
        <f t="shared" si="52"/>
        <v>2</v>
      </c>
      <c r="BU92" s="19">
        <f t="shared" si="52"/>
        <v>0</v>
      </c>
      <c r="BV92" s="19">
        <f t="shared" si="52"/>
        <v>0</v>
      </c>
      <c r="BW92" s="19">
        <f t="shared" si="52"/>
        <v>0</v>
      </c>
      <c r="BX92" s="19">
        <f t="shared" si="52"/>
        <v>0</v>
      </c>
      <c r="BY92" s="19">
        <f t="shared" si="52"/>
        <v>0</v>
      </c>
      <c r="BZ92" s="19">
        <f t="shared" si="52"/>
        <v>0</v>
      </c>
      <c r="CA92" s="19">
        <f t="shared" si="52"/>
        <v>0</v>
      </c>
      <c r="CB92" s="19">
        <f t="shared" si="52"/>
        <v>50</v>
      </c>
      <c r="CC92" s="19">
        <f t="shared" si="52"/>
        <v>0</v>
      </c>
      <c r="CD92" s="19">
        <f t="shared" si="52"/>
        <v>0</v>
      </c>
      <c r="CE92" s="19">
        <f t="shared" si="52"/>
        <v>0</v>
      </c>
      <c r="CF92" s="19">
        <f t="shared" si="52"/>
        <v>0</v>
      </c>
      <c r="CG92" s="19">
        <f t="shared" si="52"/>
        <v>0</v>
      </c>
      <c r="CH92" s="19">
        <f t="shared" si="52"/>
        <v>0</v>
      </c>
      <c r="CI92" s="19">
        <f t="shared" si="52"/>
        <v>0</v>
      </c>
      <c r="CJ92" s="19">
        <f t="shared" si="52"/>
        <v>2</v>
      </c>
      <c r="CK92" s="19">
        <f t="shared" si="52"/>
        <v>0</v>
      </c>
      <c r="CL92" s="19">
        <f t="shared" si="52"/>
        <v>0</v>
      </c>
      <c r="CM92" s="19">
        <f t="shared" si="52"/>
        <v>0</v>
      </c>
      <c r="CN92" s="19">
        <f t="shared" si="52"/>
        <v>33</v>
      </c>
      <c r="CO92" s="19">
        <f t="shared" si="52"/>
        <v>27</v>
      </c>
      <c r="CP92" s="19">
        <f t="shared" si="52"/>
        <v>0</v>
      </c>
      <c r="CQ92" s="19">
        <f t="shared" si="52"/>
        <v>0</v>
      </c>
      <c r="CR92" s="19">
        <f t="shared" si="52"/>
        <v>0</v>
      </c>
      <c r="CS92" s="19">
        <f t="shared" si="52"/>
        <v>0</v>
      </c>
      <c r="CT92" s="19">
        <f t="shared" si="52"/>
        <v>0</v>
      </c>
      <c r="CU92" s="19">
        <f t="shared" si="52"/>
        <v>4</v>
      </c>
      <c r="CV92" s="19">
        <f t="shared" si="52"/>
        <v>0</v>
      </c>
      <c r="CW92" s="19">
        <f t="shared" si="52"/>
        <v>0</v>
      </c>
      <c r="CX92" s="19">
        <f t="shared" si="52"/>
        <v>0</v>
      </c>
      <c r="CY92" s="19">
        <f t="shared" si="52"/>
        <v>0</v>
      </c>
      <c r="CZ92" s="19">
        <f t="shared" si="52"/>
        <v>0</v>
      </c>
      <c r="DA92" s="19">
        <f t="shared" si="52"/>
        <v>0</v>
      </c>
      <c r="DB92" s="19">
        <f t="shared" si="52"/>
        <v>0</v>
      </c>
      <c r="DC92" s="19">
        <f t="shared" si="52"/>
        <v>0</v>
      </c>
      <c r="DD92" s="19">
        <f t="shared" si="52"/>
        <v>0</v>
      </c>
      <c r="DE92" s="19">
        <f t="shared" si="52"/>
        <v>0</v>
      </c>
      <c r="DF92" s="19">
        <f t="shared" si="52"/>
        <v>21</v>
      </c>
      <c r="DG92" s="19">
        <f t="shared" si="52"/>
        <v>0</v>
      </c>
      <c r="DH92" s="19">
        <f t="shared" si="52"/>
        <v>0</v>
      </c>
      <c r="DI92" s="19">
        <f t="shared" si="52"/>
        <v>2</v>
      </c>
      <c r="DJ92" s="19">
        <f t="shared" si="52"/>
        <v>0</v>
      </c>
      <c r="DK92" s="19">
        <f t="shared" si="52"/>
        <v>0</v>
      </c>
      <c r="DL92" s="19">
        <f t="shared" si="52"/>
        <v>2</v>
      </c>
      <c r="DM92" s="19">
        <f t="shared" si="52"/>
        <v>0</v>
      </c>
      <c r="DN92" s="19">
        <f t="shared" si="52"/>
        <v>0</v>
      </c>
      <c r="DO92" s="19">
        <f t="shared" si="52"/>
        <v>0</v>
      </c>
      <c r="DP92" s="19">
        <f t="shared" si="52"/>
        <v>0</v>
      </c>
      <c r="DQ92" s="19">
        <f t="shared" si="52"/>
        <v>0</v>
      </c>
      <c r="DR92" s="19">
        <f t="shared" si="52"/>
        <v>0</v>
      </c>
      <c r="DS92" s="19">
        <f t="shared" si="52"/>
        <v>0</v>
      </c>
      <c r="DT92" s="19">
        <f t="shared" si="52"/>
        <v>0</v>
      </c>
      <c r="DU92" s="19">
        <f t="shared" si="52"/>
        <v>0</v>
      </c>
      <c r="DV92" s="19">
        <f t="shared" si="52"/>
        <v>0</v>
      </c>
      <c r="DW92" s="19">
        <f t="shared" si="52"/>
        <v>0</v>
      </c>
      <c r="DX92" s="19">
        <f t="shared" si="52"/>
        <v>0</v>
      </c>
      <c r="DY92" s="19">
        <f t="shared" si="52"/>
        <v>0</v>
      </c>
      <c r="DZ92" s="19">
        <f t="shared" si="52"/>
        <v>9</v>
      </c>
      <c r="EA92" s="19">
        <f t="shared" ref="EA92:FX92" si="53">EA8</f>
        <v>2</v>
      </c>
      <c r="EB92" s="19">
        <f t="shared" si="53"/>
        <v>0</v>
      </c>
      <c r="EC92" s="19">
        <f t="shared" si="53"/>
        <v>0</v>
      </c>
      <c r="ED92" s="19">
        <f t="shared" si="53"/>
        <v>0</v>
      </c>
      <c r="EE92" s="19">
        <f t="shared" si="53"/>
        <v>10</v>
      </c>
      <c r="EF92" s="19">
        <f t="shared" si="53"/>
        <v>7</v>
      </c>
      <c r="EG92" s="19">
        <f t="shared" si="53"/>
        <v>0</v>
      </c>
      <c r="EH92" s="19">
        <f t="shared" si="53"/>
        <v>4</v>
      </c>
      <c r="EI92" s="19">
        <f t="shared" si="53"/>
        <v>8</v>
      </c>
      <c r="EJ92" s="19">
        <f t="shared" si="53"/>
        <v>0</v>
      </c>
      <c r="EK92" s="19">
        <f t="shared" si="53"/>
        <v>0</v>
      </c>
      <c r="EL92" s="19">
        <f t="shared" si="53"/>
        <v>0</v>
      </c>
      <c r="EM92" s="19">
        <f t="shared" si="53"/>
        <v>0</v>
      </c>
      <c r="EN92" s="19">
        <f t="shared" si="53"/>
        <v>0</v>
      </c>
      <c r="EO92" s="19">
        <f t="shared" si="53"/>
        <v>0</v>
      </c>
      <c r="EP92" s="19">
        <f t="shared" si="53"/>
        <v>0</v>
      </c>
      <c r="EQ92" s="19">
        <f t="shared" si="53"/>
        <v>0</v>
      </c>
      <c r="ER92" s="19">
        <f t="shared" si="53"/>
        <v>0</v>
      </c>
      <c r="ES92" s="19">
        <f t="shared" si="53"/>
        <v>0</v>
      </c>
      <c r="ET92" s="19">
        <f t="shared" si="53"/>
        <v>0</v>
      </c>
      <c r="EU92" s="19">
        <f t="shared" si="53"/>
        <v>0</v>
      </c>
      <c r="EV92" s="19">
        <f t="shared" si="53"/>
        <v>0</v>
      </c>
      <c r="EW92" s="19">
        <f t="shared" si="53"/>
        <v>0</v>
      </c>
      <c r="EX92" s="19">
        <f t="shared" si="53"/>
        <v>2</v>
      </c>
      <c r="EY92" s="19">
        <f t="shared" si="53"/>
        <v>0</v>
      </c>
      <c r="EZ92" s="19">
        <f t="shared" si="53"/>
        <v>0</v>
      </c>
      <c r="FA92" s="19">
        <f t="shared" si="53"/>
        <v>0</v>
      </c>
      <c r="FB92" s="19">
        <f t="shared" si="53"/>
        <v>0</v>
      </c>
      <c r="FC92" s="19">
        <f t="shared" si="53"/>
        <v>0</v>
      </c>
      <c r="FD92" s="19">
        <f t="shared" si="53"/>
        <v>0</v>
      </c>
      <c r="FE92" s="19">
        <f t="shared" si="53"/>
        <v>0</v>
      </c>
      <c r="FF92" s="19">
        <f t="shared" si="53"/>
        <v>0</v>
      </c>
      <c r="FG92" s="19">
        <f t="shared" si="53"/>
        <v>0</v>
      </c>
      <c r="FH92" s="19">
        <f t="shared" si="53"/>
        <v>0</v>
      </c>
      <c r="FI92" s="19">
        <f t="shared" si="53"/>
        <v>2</v>
      </c>
      <c r="FJ92" s="19">
        <f t="shared" si="53"/>
        <v>0</v>
      </c>
      <c r="FK92" s="19">
        <f t="shared" si="53"/>
        <v>0</v>
      </c>
      <c r="FL92" s="19">
        <f t="shared" si="53"/>
        <v>0</v>
      </c>
      <c r="FM92" s="19">
        <f t="shared" si="53"/>
        <v>0</v>
      </c>
      <c r="FN92" s="19">
        <f t="shared" si="53"/>
        <v>9</v>
      </c>
      <c r="FO92" s="19">
        <f t="shared" si="53"/>
        <v>0</v>
      </c>
      <c r="FP92" s="19">
        <f t="shared" si="53"/>
        <v>0</v>
      </c>
      <c r="FQ92" s="19">
        <f t="shared" si="53"/>
        <v>0</v>
      </c>
      <c r="FR92" s="19">
        <f t="shared" si="53"/>
        <v>0</v>
      </c>
      <c r="FS92" s="19">
        <f t="shared" si="53"/>
        <v>0</v>
      </c>
      <c r="FT92" s="19">
        <f t="shared" si="53"/>
        <v>0</v>
      </c>
      <c r="FU92" s="19">
        <f t="shared" si="53"/>
        <v>0</v>
      </c>
      <c r="FV92" s="19">
        <f t="shared" si="53"/>
        <v>0</v>
      </c>
      <c r="FW92" s="19">
        <f t="shared" si="53"/>
        <v>0</v>
      </c>
      <c r="FX92" s="19">
        <f t="shared" si="53"/>
        <v>0</v>
      </c>
      <c r="FZ92" s="19">
        <f t="shared" si="50"/>
        <v>708</v>
      </c>
      <c r="GA92" s="19"/>
      <c r="GB92" s="18"/>
      <c r="GC92" s="18"/>
      <c r="GD92" s="18"/>
      <c r="GE92" s="18"/>
      <c r="GF92" s="18"/>
      <c r="GG92" s="6"/>
      <c r="GH92" s="14"/>
      <c r="GI92" s="14"/>
      <c r="GJ92" s="14"/>
      <c r="GK92" s="14"/>
      <c r="GL92" s="14"/>
      <c r="GM92" s="14"/>
      <c r="GN92" s="21"/>
      <c r="GO92" s="21"/>
    </row>
    <row r="93" spans="1:256" s="15" customFormat="1" x14ac:dyDescent="0.2">
      <c r="A93" s="4" t="s">
        <v>362</v>
      </c>
      <c r="B93" s="2" t="s">
        <v>363</v>
      </c>
      <c r="C93" s="19">
        <f t="shared" ref="C93:BN93" si="54">C28</f>
        <v>0</v>
      </c>
      <c r="D93" s="19">
        <f t="shared" si="54"/>
        <v>0</v>
      </c>
      <c r="E93" s="19">
        <f t="shared" si="54"/>
        <v>0</v>
      </c>
      <c r="F93" s="19">
        <f t="shared" si="54"/>
        <v>0</v>
      </c>
      <c r="G93" s="19">
        <f t="shared" si="54"/>
        <v>0</v>
      </c>
      <c r="H93" s="19">
        <f t="shared" si="54"/>
        <v>0</v>
      </c>
      <c r="I93" s="19">
        <f t="shared" si="54"/>
        <v>0</v>
      </c>
      <c r="J93" s="19">
        <f t="shared" si="54"/>
        <v>0</v>
      </c>
      <c r="K93" s="19">
        <f t="shared" si="54"/>
        <v>0</v>
      </c>
      <c r="L93" s="19">
        <f t="shared" si="54"/>
        <v>0</v>
      </c>
      <c r="M93" s="19">
        <f t="shared" si="54"/>
        <v>0</v>
      </c>
      <c r="N93" s="19">
        <f t="shared" si="54"/>
        <v>0</v>
      </c>
      <c r="O93" s="19">
        <f t="shared" si="54"/>
        <v>0</v>
      </c>
      <c r="P93" s="19">
        <f t="shared" si="54"/>
        <v>0</v>
      </c>
      <c r="Q93" s="19">
        <f t="shared" si="54"/>
        <v>0</v>
      </c>
      <c r="R93" s="19">
        <f t="shared" si="54"/>
        <v>0</v>
      </c>
      <c r="S93" s="19">
        <f t="shared" si="54"/>
        <v>0</v>
      </c>
      <c r="T93" s="19">
        <f t="shared" si="54"/>
        <v>0</v>
      </c>
      <c r="U93" s="19">
        <f t="shared" si="54"/>
        <v>0</v>
      </c>
      <c r="V93" s="19">
        <f t="shared" si="54"/>
        <v>0</v>
      </c>
      <c r="W93" s="19">
        <f t="shared" si="54"/>
        <v>0</v>
      </c>
      <c r="X93" s="19">
        <f t="shared" si="54"/>
        <v>0</v>
      </c>
      <c r="Y93" s="19">
        <f t="shared" si="54"/>
        <v>0</v>
      </c>
      <c r="Z93" s="19">
        <f t="shared" si="54"/>
        <v>0</v>
      </c>
      <c r="AA93" s="19">
        <f t="shared" si="54"/>
        <v>0</v>
      </c>
      <c r="AB93" s="19">
        <f t="shared" si="54"/>
        <v>0</v>
      </c>
      <c r="AC93" s="19">
        <f t="shared" si="54"/>
        <v>0</v>
      </c>
      <c r="AD93" s="19">
        <f t="shared" si="54"/>
        <v>0</v>
      </c>
      <c r="AE93" s="19">
        <f t="shared" si="54"/>
        <v>0</v>
      </c>
      <c r="AF93" s="19">
        <f t="shared" si="54"/>
        <v>0</v>
      </c>
      <c r="AG93" s="19">
        <f t="shared" si="54"/>
        <v>0</v>
      </c>
      <c r="AH93" s="19">
        <f t="shared" si="54"/>
        <v>0</v>
      </c>
      <c r="AI93" s="19">
        <f t="shared" si="54"/>
        <v>0</v>
      </c>
      <c r="AJ93" s="19">
        <f t="shared" si="54"/>
        <v>0</v>
      </c>
      <c r="AK93" s="19">
        <f t="shared" si="54"/>
        <v>0</v>
      </c>
      <c r="AL93" s="19">
        <f t="shared" si="54"/>
        <v>0</v>
      </c>
      <c r="AM93" s="19">
        <f t="shared" si="54"/>
        <v>0</v>
      </c>
      <c r="AN93" s="19">
        <f t="shared" si="54"/>
        <v>0</v>
      </c>
      <c r="AO93" s="19">
        <f t="shared" si="54"/>
        <v>0</v>
      </c>
      <c r="AP93" s="19">
        <f t="shared" si="54"/>
        <v>0</v>
      </c>
      <c r="AQ93" s="19">
        <f t="shared" si="54"/>
        <v>0</v>
      </c>
      <c r="AR93" s="19">
        <f t="shared" si="54"/>
        <v>0</v>
      </c>
      <c r="AS93" s="19">
        <f t="shared" si="54"/>
        <v>0</v>
      </c>
      <c r="AT93" s="19">
        <f t="shared" si="54"/>
        <v>0</v>
      </c>
      <c r="AU93" s="19">
        <f t="shared" si="54"/>
        <v>0</v>
      </c>
      <c r="AV93" s="19">
        <f t="shared" si="54"/>
        <v>0</v>
      </c>
      <c r="AW93" s="19">
        <f t="shared" si="54"/>
        <v>0</v>
      </c>
      <c r="AX93" s="19">
        <f t="shared" si="54"/>
        <v>0</v>
      </c>
      <c r="AY93" s="19">
        <f t="shared" si="54"/>
        <v>0</v>
      </c>
      <c r="AZ93" s="19">
        <f t="shared" si="54"/>
        <v>0</v>
      </c>
      <c r="BA93" s="19">
        <f t="shared" si="54"/>
        <v>0</v>
      </c>
      <c r="BB93" s="19">
        <f t="shared" si="54"/>
        <v>0</v>
      </c>
      <c r="BC93" s="19">
        <f t="shared" si="54"/>
        <v>0</v>
      </c>
      <c r="BD93" s="19">
        <f t="shared" si="54"/>
        <v>0</v>
      </c>
      <c r="BE93" s="19">
        <f t="shared" si="54"/>
        <v>0</v>
      </c>
      <c r="BF93" s="19">
        <f t="shared" si="54"/>
        <v>0</v>
      </c>
      <c r="BG93" s="19">
        <f t="shared" si="54"/>
        <v>0</v>
      </c>
      <c r="BH93" s="19">
        <f t="shared" si="54"/>
        <v>0</v>
      </c>
      <c r="BI93" s="19">
        <f t="shared" si="54"/>
        <v>0</v>
      </c>
      <c r="BJ93" s="19">
        <f t="shared" si="54"/>
        <v>0</v>
      </c>
      <c r="BK93" s="19">
        <f t="shared" si="54"/>
        <v>0</v>
      </c>
      <c r="BL93" s="19">
        <f t="shared" si="54"/>
        <v>0</v>
      </c>
      <c r="BM93" s="19">
        <f t="shared" si="54"/>
        <v>0</v>
      </c>
      <c r="BN93" s="19">
        <f t="shared" si="54"/>
        <v>0</v>
      </c>
      <c r="BO93" s="19">
        <f t="shared" ref="BO93:DZ93" si="55">BO28</f>
        <v>0</v>
      </c>
      <c r="BP93" s="19">
        <f t="shared" si="55"/>
        <v>0</v>
      </c>
      <c r="BQ93" s="19">
        <f t="shared" si="55"/>
        <v>0</v>
      </c>
      <c r="BR93" s="19">
        <f t="shared" si="55"/>
        <v>0</v>
      </c>
      <c r="BS93" s="19">
        <f t="shared" si="55"/>
        <v>0</v>
      </c>
      <c r="BT93" s="19">
        <f t="shared" si="55"/>
        <v>0</v>
      </c>
      <c r="BU93" s="19">
        <f t="shared" si="55"/>
        <v>0</v>
      </c>
      <c r="BV93" s="19">
        <f t="shared" si="55"/>
        <v>0</v>
      </c>
      <c r="BW93" s="19">
        <f t="shared" si="55"/>
        <v>0</v>
      </c>
      <c r="BX93" s="19">
        <f t="shared" si="55"/>
        <v>0</v>
      </c>
      <c r="BY93" s="19">
        <f t="shared" si="55"/>
        <v>0</v>
      </c>
      <c r="BZ93" s="19">
        <f t="shared" si="55"/>
        <v>0</v>
      </c>
      <c r="CA93" s="19">
        <f t="shared" si="55"/>
        <v>0</v>
      </c>
      <c r="CB93" s="19">
        <f t="shared" si="55"/>
        <v>0</v>
      </c>
      <c r="CC93" s="19">
        <f t="shared" si="55"/>
        <v>0</v>
      </c>
      <c r="CD93" s="19">
        <f t="shared" si="55"/>
        <v>0</v>
      </c>
      <c r="CE93" s="19">
        <f t="shared" si="55"/>
        <v>0</v>
      </c>
      <c r="CF93" s="19">
        <f t="shared" si="55"/>
        <v>0</v>
      </c>
      <c r="CG93" s="19">
        <f t="shared" si="55"/>
        <v>0</v>
      </c>
      <c r="CH93" s="19">
        <f t="shared" si="55"/>
        <v>0</v>
      </c>
      <c r="CI93" s="19">
        <f t="shared" si="55"/>
        <v>0</v>
      </c>
      <c r="CJ93" s="19">
        <f t="shared" si="55"/>
        <v>0</v>
      </c>
      <c r="CK93" s="19">
        <f t="shared" si="55"/>
        <v>0</v>
      </c>
      <c r="CL93" s="19">
        <f t="shared" si="55"/>
        <v>0</v>
      </c>
      <c r="CM93" s="19">
        <f t="shared" si="55"/>
        <v>0</v>
      </c>
      <c r="CN93" s="19">
        <f t="shared" si="55"/>
        <v>0</v>
      </c>
      <c r="CO93" s="19">
        <f t="shared" si="55"/>
        <v>0</v>
      </c>
      <c r="CP93" s="19">
        <f t="shared" si="55"/>
        <v>0</v>
      </c>
      <c r="CQ93" s="19">
        <f t="shared" si="55"/>
        <v>0</v>
      </c>
      <c r="CR93" s="19">
        <f t="shared" si="55"/>
        <v>0</v>
      </c>
      <c r="CS93" s="19">
        <f t="shared" si="55"/>
        <v>0</v>
      </c>
      <c r="CT93" s="19">
        <f t="shared" si="55"/>
        <v>0</v>
      </c>
      <c r="CU93" s="19">
        <f t="shared" si="55"/>
        <v>0</v>
      </c>
      <c r="CV93" s="19">
        <f t="shared" si="55"/>
        <v>0</v>
      </c>
      <c r="CW93" s="19">
        <f t="shared" si="55"/>
        <v>0</v>
      </c>
      <c r="CX93" s="19">
        <f t="shared" si="55"/>
        <v>0</v>
      </c>
      <c r="CY93" s="19">
        <f t="shared" si="55"/>
        <v>0</v>
      </c>
      <c r="CZ93" s="19">
        <f t="shared" si="55"/>
        <v>0</v>
      </c>
      <c r="DA93" s="19">
        <f t="shared" si="55"/>
        <v>0</v>
      </c>
      <c r="DB93" s="19">
        <f t="shared" si="55"/>
        <v>0</v>
      </c>
      <c r="DC93" s="19">
        <f t="shared" si="55"/>
        <v>0</v>
      </c>
      <c r="DD93" s="19">
        <f t="shared" si="55"/>
        <v>0</v>
      </c>
      <c r="DE93" s="19">
        <f t="shared" si="55"/>
        <v>0</v>
      </c>
      <c r="DF93" s="19">
        <f t="shared" si="55"/>
        <v>0</v>
      </c>
      <c r="DG93" s="19">
        <f t="shared" si="55"/>
        <v>0</v>
      </c>
      <c r="DH93" s="19">
        <f t="shared" si="55"/>
        <v>0</v>
      </c>
      <c r="DI93" s="19">
        <f t="shared" si="55"/>
        <v>0</v>
      </c>
      <c r="DJ93" s="19">
        <f t="shared" si="55"/>
        <v>0</v>
      </c>
      <c r="DK93" s="19">
        <f t="shared" si="55"/>
        <v>0</v>
      </c>
      <c r="DL93" s="19">
        <f t="shared" si="55"/>
        <v>0</v>
      </c>
      <c r="DM93" s="19">
        <f t="shared" si="55"/>
        <v>0</v>
      </c>
      <c r="DN93" s="19">
        <f t="shared" si="55"/>
        <v>0</v>
      </c>
      <c r="DO93" s="19">
        <f t="shared" si="55"/>
        <v>0</v>
      </c>
      <c r="DP93" s="19">
        <f t="shared" si="55"/>
        <v>0</v>
      </c>
      <c r="DQ93" s="19">
        <f t="shared" si="55"/>
        <v>0</v>
      </c>
      <c r="DR93" s="19">
        <f t="shared" si="55"/>
        <v>0</v>
      </c>
      <c r="DS93" s="19">
        <f t="shared" si="55"/>
        <v>0</v>
      </c>
      <c r="DT93" s="19">
        <f t="shared" si="55"/>
        <v>0</v>
      </c>
      <c r="DU93" s="19">
        <f t="shared" si="55"/>
        <v>0</v>
      </c>
      <c r="DV93" s="19">
        <f t="shared" si="55"/>
        <v>0</v>
      </c>
      <c r="DW93" s="19">
        <f t="shared" si="55"/>
        <v>0</v>
      </c>
      <c r="DX93" s="19">
        <f t="shared" si="55"/>
        <v>0</v>
      </c>
      <c r="DY93" s="19">
        <f t="shared" si="55"/>
        <v>0</v>
      </c>
      <c r="DZ93" s="19">
        <f t="shared" si="55"/>
        <v>0</v>
      </c>
      <c r="EA93" s="19">
        <f t="shared" ref="EA93:FX93" si="56">EA28</f>
        <v>0</v>
      </c>
      <c r="EB93" s="19">
        <f t="shared" si="56"/>
        <v>0</v>
      </c>
      <c r="EC93" s="19">
        <f t="shared" si="56"/>
        <v>0</v>
      </c>
      <c r="ED93" s="19">
        <f t="shared" si="56"/>
        <v>0</v>
      </c>
      <c r="EE93" s="19">
        <f t="shared" si="56"/>
        <v>0</v>
      </c>
      <c r="EF93" s="19">
        <f t="shared" si="56"/>
        <v>0</v>
      </c>
      <c r="EG93" s="19">
        <f t="shared" si="56"/>
        <v>0</v>
      </c>
      <c r="EH93" s="19">
        <f t="shared" si="56"/>
        <v>0</v>
      </c>
      <c r="EI93" s="19">
        <f t="shared" si="56"/>
        <v>0</v>
      </c>
      <c r="EJ93" s="19">
        <f t="shared" si="56"/>
        <v>0</v>
      </c>
      <c r="EK93" s="19">
        <f t="shared" si="56"/>
        <v>0</v>
      </c>
      <c r="EL93" s="19">
        <f t="shared" si="56"/>
        <v>0</v>
      </c>
      <c r="EM93" s="19">
        <f t="shared" si="56"/>
        <v>0</v>
      </c>
      <c r="EN93" s="19">
        <f t="shared" si="56"/>
        <v>0</v>
      </c>
      <c r="EO93" s="19">
        <f t="shared" si="56"/>
        <v>0</v>
      </c>
      <c r="EP93" s="19">
        <f t="shared" si="56"/>
        <v>0</v>
      </c>
      <c r="EQ93" s="19">
        <f t="shared" si="56"/>
        <v>0</v>
      </c>
      <c r="ER93" s="19">
        <f t="shared" si="56"/>
        <v>0</v>
      </c>
      <c r="ES93" s="19">
        <f t="shared" si="56"/>
        <v>0</v>
      </c>
      <c r="ET93" s="19">
        <f t="shared" si="56"/>
        <v>0</v>
      </c>
      <c r="EU93" s="19">
        <f t="shared" si="56"/>
        <v>0</v>
      </c>
      <c r="EV93" s="19">
        <f t="shared" si="56"/>
        <v>0</v>
      </c>
      <c r="EW93" s="19">
        <f t="shared" si="56"/>
        <v>0</v>
      </c>
      <c r="EX93" s="19">
        <f t="shared" si="56"/>
        <v>0</v>
      </c>
      <c r="EY93" s="19">
        <f t="shared" si="56"/>
        <v>0</v>
      </c>
      <c r="EZ93" s="19">
        <f t="shared" si="56"/>
        <v>0</v>
      </c>
      <c r="FA93" s="19">
        <f t="shared" si="56"/>
        <v>0</v>
      </c>
      <c r="FB93" s="19">
        <f t="shared" si="56"/>
        <v>0</v>
      </c>
      <c r="FC93" s="19">
        <f t="shared" si="56"/>
        <v>0</v>
      </c>
      <c r="FD93" s="19">
        <f t="shared" si="56"/>
        <v>0</v>
      </c>
      <c r="FE93" s="19">
        <f t="shared" si="56"/>
        <v>0</v>
      </c>
      <c r="FF93" s="19">
        <f t="shared" si="56"/>
        <v>0</v>
      </c>
      <c r="FG93" s="19">
        <f t="shared" si="56"/>
        <v>0</v>
      </c>
      <c r="FH93" s="19">
        <f t="shared" si="56"/>
        <v>0</v>
      </c>
      <c r="FI93" s="19">
        <f t="shared" si="56"/>
        <v>0</v>
      </c>
      <c r="FJ93" s="19">
        <f t="shared" si="56"/>
        <v>0</v>
      </c>
      <c r="FK93" s="19">
        <f t="shared" si="56"/>
        <v>0</v>
      </c>
      <c r="FL93" s="19">
        <f t="shared" si="56"/>
        <v>0</v>
      </c>
      <c r="FM93" s="19">
        <f t="shared" si="56"/>
        <v>0</v>
      </c>
      <c r="FN93" s="19">
        <f t="shared" si="56"/>
        <v>0</v>
      </c>
      <c r="FO93" s="19">
        <f t="shared" si="56"/>
        <v>0</v>
      </c>
      <c r="FP93" s="19">
        <f t="shared" si="56"/>
        <v>0</v>
      </c>
      <c r="FQ93" s="19">
        <f t="shared" si="56"/>
        <v>0</v>
      </c>
      <c r="FR93" s="19">
        <f t="shared" si="56"/>
        <v>0</v>
      </c>
      <c r="FS93" s="19">
        <f t="shared" si="56"/>
        <v>0</v>
      </c>
      <c r="FT93" s="19">
        <f t="shared" si="56"/>
        <v>0</v>
      </c>
      <c r="FU93" s="19">
        <f t="shared" si="56"/>
        <v>0</v>
      </c>
      <c r="FV93" s="19">
        <f t="shared" si="56"/>
        <v>0</v>
      </c>
      <c r="FW93" s="19">
        <f t="shared" si="56"/>
        <v>0</v>
      </c>
      <c r="FX93" s="19">
        <f t="shared" si="56"/>
        <v>0</v>
      </c>
      <c r="FY93" s="35">
        <f>SUM(C93:FX93)</f>
        <v>0</v>
      </c>
      <c r="FZ93" s="19">
        <f t="shared" si="50"/>
        <v>0</v>
      </c>
      <c r="GA93" s="19"/>
      <c r="GB93" s="18"/>
      <c r="GC93" s="18"/>
      <c r="GD93" s="18"/>
      <c r="GE93" s="18"/>
      <c r="GF93" s="18"/>
      <c r="GG93" s="6"/>
      <c r="GH93" s="14"/>
      <c r="GI93" s="14"/>
      <c r="GJ93" s="14"/>
      <c r="GK93" s="14"/>
      <c r="GL93" s="14"/>
      <c r="GM93" s="14"/>
      <c r="GN93" s="21"/>
      <c r="GO93" s="21"/>
    </row>
    <row r="94" spans="1:256" s="15" customFormat="1" x14ac:dyDescent="0.2">
      <c r="A94" s="4" t="s">
        <v>364</v>
      </c>
      <c r="B94" s="2" t="s">
        <v>365</v>
      </c>
      <c r="C94" s="13">
        <f t="shared" ref="C94:BN94" si="57">C7</f>
        <v>2154.8200000000002</v>
      </c>
      <c r="D94" s="13">
        <f t="shared" si="57"/>
        <v>2560.5</v>
      </c>
      <c r="E94" s="13">
        <f t="shared" si="57"/>
        <v>0</v>
      </c>
      <c r="F94" s="13">
        <f t="shared" si="57"/>
        <v>0</v>
      </c>
      <c r="G94" s="13">
        <f t="shared" si="57"/>
        <v>0</v>
      </c>
      <c r="H94" s="13">
        <f t="shared" si="57"/>
        <v>0</v>
      </c>
      <c r="I94" s="13">
        <f t="shared" si="57"/>
        <v>0</v>
      </c>
      <c r="J94" s="13">
        <f t="shared" si="57"/>
        <v>0</v>
      </c>
      <c r="K94" s="13">
        <f t="shared" si="57"/>
        <v>0</v>
      </c>
      <c r="L94" s="13">
        <f t="shared" si="57"/>
        <v>0</v>
      </c>
      <c r="M94" s="13">
        <f t="shared" si="57"/>
        <v>0</v>
      </c>
      <c r="N94" s="13">
        <f t="shared" si="57"/>
        <v>0</v>
      </c>
      <c r="O94" s="13">
        <f t="shared" si="57"/>
        <v>0</v>
      </c>
      <c r="P94" s="13">
        <f t="shared" si="57"/>
        <v>0</v>
      </c>
      <c r="Q94" s="13">
        <f t="shared" si="57"/>
        <v>0</v>
      </c>
      <c r="R94" s="13">
        <f t="shared" si="57"/>
        <v>127</v>
      </c>
      <c r="S94" s="13">
        <f t="shared" si="57"/>
        <v>3</v>
      </c>
      <c r="T94" s="13">
        <f t="shared" si="57"/>
        <v>0</v>
      </c>
      <c r="U94" s="13">
        <f t="shared" si="57"/>
        <v>0</v>
      </c>
      <c r="V94" s="13">
        <f t="shared" si="57"/>
        <v>0</v>
      </c>
      <c r="W94" s="13">
        <f t="shared" si="57"/>
        <v>71</v>
      </c>
      <c r="X94" s="13">
        <f t="shared" si="57"/>
        <v>0</v>
      </c>
      <c r="Y94" s="13">
        <f t="shared" si="57"/>
        <v>0</v>
      </c>
      <c r="Z94" s="13">
        <f t="shared" si="57"/>
        <v>0</v>
      </c>
      <c r="AA94" s="13">
        <f t="shared" si="57"/>
        <v>0</v>
      </c>
      <c r="AB94" s="13">
        <f t="shared" si="57"/>
        <v>119</v>
      </c>
      <c r="AC94" s="13">
        <f t="shared" si="57"/>
        <v>0</v>
      </c>
      <c r="AD94" s="13">
        <f t="shared" si="57"/>
        <v>0</v>
      </c>
      <c r="AE94" s="13">
        <f t="shared" si="57"/>
        <v>0</v>
      </c>
      <c r="AF94" s="13">
        <f t="shared" si="57"/>
        <v>0</v>
      </c>
      <c r="AG94" s="13">
        <f t="shared" si="57"/>
        <v>0</v>
      </c>
      <c r="AH94" s="13">
        <f t="shared" si="57"/>
        <v>0</v>
      </c>
      <c r="AI94" s="13">
        <f t="shared" si="57"/>
        <v>0</v>
      </c>
      <c r="AJ94" s="13">
        <f t="shared" si="57"/>
        <v>0</v>
      </c>
      <c r="AK94" s="13">
        <f t="shared" si="57"/>
        <v>0</v>
      </c>
      <c r="AL94" s="13">
        <f t="shared" si="57"/>
        <v>0</v>
      </c>
      <c r="AM94" s="13">
        <f t="shared" si="57"/>
        <v>0</v>
      </c>
      <c r="AN94" s="13">
        <f t="shared" si="57"/>
        <v>0</v>
      </c>
      <c r="AO94" s="13">
        <f t="shared" si="57"/>
        <v>0</v>
      </c>
      <c r="AP94" s="13">
        <f t="shared" si="57"/>
        <v>125.5</v>
      </c>
      <c r="AQ94" s="13">
        <f t="shared" si="57"/>
        <v>0</v>
      </c>
      <c r="AR94" s="13">
        <f t="shared" si="57"/>
        <v>3148.5</v>
      </c>
      <c r="AS94" s="13">
        <f t="shared" si="57"/>
        <v>0</v>
      </c>
      <c r="AT94" s="13">
        <f t="shared" si="57"/>
        <v>0</v>
      </c>
      <c r="AU94" s="13">
        <f t="shared" si="57"/>
        <v>0</v>
      </c>
      <c r="AV94" s="13">
        <f t="shared" si="57"/>
        <v>0</v>
      </c>
      <c r="AW94" s="13">
        <f t="shared" si="57"/>
        <v>0</v>
      </c>
      <c r="AX94" s="13">
        <f t="shared" si="57"/>
        <v>0</v>
      </c>
      <c r="AY94" s="13">
        <f t="shared" si="57"/>
        <v>0</v>
      </c>
      <c r="AZ94" s="13">
        <f t="shared" si="57"/>
        <v>0</v>
      </c>
      <c r="BA94" s="13">
        <f t="shared" si="57"/>
        <v>0</v>
      </c>
      <c r="BB94" s="13">
        <f t="shared" si="57"/>
        <v>0</v>
      </c>
      <c r="BC94" s="13">
        <f t="shared" si="57"/>
        <v>229</v>
      </c>
      <c r="BD94" s="13">
        <f t="shared" si="57"/>
        <v>0</v>
      </c>
      <c r="BE94" s="13">
        <f t="shared" si="57"/>
        <v>0</v>
      </c>
      <c r="BF94" s="13">
        <f t="shared" si="57"/>
        <v>293.5</v>
      </c>
      <c r="BG94" s="13">
        <f t="shared" si="57"/>
        <v>0</v>
      </c>
      <c r="BH94" s="13">
        <f t="shared" si="57"/>
        <v>0</v>
      </c>
      <c r="BI94" s="13">
        <f t="shared" si="57"/>
        <v>0</v>
      </c>
      <c r="BJ94" s="13">
        <f t="shared" si="57"/>
        <v>0</v>
      </c>
      <c r="BK94" s="13">
        <f t="shared" si="57"/>
        <v>4208.4750000000004</v>
      </c>
      <c r="BL94" s="13">
        <f t="shared" si="57"/>
        <v>2.5</v>
      </c>
      <c r="BM94" s="13">
        <f t="shared" si="57"/>
        <v>0</v>
      </c>
      <c r="BN94" s="13">
        <f t="shared" si="57"/>
        <v>0</v>
      </c>
      <c r="BO94" s="13">
        <f t="shared" ref="BO94:DZ94" si="58">BO7</f>
        <v>0</v>
      </c>
      <c r="BP94" s="13">
        <f t="shared" si="58"/>
        <v>0</v>
      </c>
      <c r="BQ94" s="13">
        <f t="shared" si="58"/>
        <v>0</v>
      </c>
      <c r="BR94" s="13">
        <f t="shared" si="58"/>
        <v>0</v>
      </c>
      <c r="BS94" s="13">
        <f t="shared" si="58"/>
        <v>0</v>
      </c>
      <c r="BT94" s="13">
        <f t="shared" si="58"/>
        <v>0</v>
      </c>
      <c r="BU94" s="13">
        <f t="shared" si="58"/>
        <v>0</v>
      </c>
      <c r="BV94" s="13">
        <f t="shared" si="58"/>
        <v>0</v>
      </c>
      <c r="BW94" s="13">
        <f t="shared" si="58"/>
        <v>0</v>
      </c>
      <c r="BX94" s="13">
        <f t="shared" si="58"/>
        <v>0</v>
      </c>
      <c r="BY94" s="13">
        <f t="shared" si="58"/>
        <v>0</v>
      </c>
      <c r="BZ94" s="13">
        <f t="shared" si="58"/>
        <v>0</v>
      </c>
      <c r="CA94" s="13">
        <f t="shared" si="58"/>
        <v>0</v>
      </c>
      <c r="CB94" s="13">
        <f t="shared" si="58"/>
        <v>304</v>
      </c>
      <c r="CC94" s="13">
        <f t="shared" si="58"/>
        <v>0</v>
      </c>
      <c r="CD94" s="13">
        <f t="shared" si="58"/>
        <v>0</v>
      </c>
      <c r="CE94" s="13">
        <f t="shared" si="58"/>
        <v>0</v>
      </c>
      <c r="CF94" s="13">
        <f t="shared" si="58"/>
        <v>0</v>
      </c>
      <c r="CG94" s="13">
        <f t="shared" si="58"/>
        <v>0</v>
      </c>
      <c r="CH94" s="13">
        <f t="shared" si="58"/>
        <v>0</v>
      </c>
      <c r="CI94" s="13">
        <f t="shared" si="58"/>
        <v>0</v>
      </c>
      <c r="CJ94" s="13">
        <f t="shared" si="58"/>
        <v>0</v>
      </c>
      <c r="CK94" s="13">
        <f t="shared" si="58"/>
        <v>11.5</v>
      </c>
      <c r="CL94" s="13">
        <f t="shared" si="58"/>
        <v>2</v>
      </c>
      <c r="CM94" s="13">
        <f t="shared" si="58"/>
        <v>3</v>
      </c>
      <c r="CN94" s="13">
        <f t="shared" si="58"/>
        <v>647.5</v>
      </c>
      <c r="CO94" s="13">
        <f t="shared" si="58"/>
        <v>59.5</v>
      </c>
      <c r="CP94" s="13">
        <f t="shared" si="58"/>
        <v>0</v>
      </c>
      <c r="CQ94" s="13">
        <f t="shared" si="58"/>
        <v>0</v>
      </c>
      <c r="CR94" s="13">
        <f t="shared" si="58"/>
        <v>0</v>
      </c>
      <c r="CS94" s="13">
        <f t="shared" si="58"/>
        <v>0</v>
      </c>
      <c r="CT94" s="13">
        <f t="shared" si="58"/>
        <v>0</v>
      </c>
      <c r="CU94" s="13">
        <f t="shared" si="58"/>
        <v>426</v>
      </c>
      <c r="CV94" s="13">
        <f t="shared" si="58"/>
        <v>0</v>
      </c>
      <c r="CW94" s="13">
        <f t="shared" si="58"/>
        <v>0</v>
      </c>
      <c r="CX94" s="13">
        <f t="shared" si="58"/>
        <v>0</v>
      </c>
      <c r="CY94" s="13">
        <f t="shared" si="58"/>
        <v>66.5</v>
      </c>
      <c r="CZ94" s="13">
        <f t="shared" si="58"/>
        <v>0</v>
      </c>
      <c r="DA94" s="13">
        <f t="shared" si="58"/>
        <v>0</v>
      </c>
      <c r="DB94" s="13">
        <f t="shared" si="58"/>
        <v>0</v>
      </c>
      <c r="DC94" s="13">
        <f t="shared" si="58"/>
        <v>0</v>
      </c>
      <c r="DD94" s="13">
        <f t="shared" si="58"/>
        <v>0</v>
      </c>
      <c r="DE94" s="13">
        <f t="shared" si="58"/>
        <v>0</v>
      </c>
      <c r="DF94" s="13">
        <f t="shared" si="58"/>
        <v>0</v>
      </c>
      <c r="DG94" s="13">
        <f t="shared" si="58"/>
        <v>0</v>
      </c>
      <c r="DH94" s="13">
        <f t="shared" si="58"/>
        <v>0</v>
      </c>
      <c r="DI94" s="13">
        <f t="shared" si="58"/>
        <v>7.5</v>
      </c>
      <c r="DJ94" s="13">
        <f t="shared" si="58"/>
        <v>12</v>
      </c>
      <c r="DK94" s="13">
        <f t="shared" si="58"/>
        <v>2</v>
      </c>
      <c r="DL94" s="13">
        <f t="shared" si="58"/>
        <v>0</v>
      </c>
      <c r="DM94" s="13">
        <f t="shared" si="58"/>
        <v>0</v>
      </c>
      <c r="DN94" s="13">
        <f t="shared" si="58"/>
        <v>0</v>
      </c>
      <c r="DO94" s="13">
        <f t="shared" si="58"/>
        <v>0</v>
      </c>
      <c r="DP94" s="13">
        <f t="shared" si="58"/>
        <v>0</v>
      </c>
      <c r="DQ94" s="13">
        <f t="shared" si="58"/>
        <v>0</v>
      </c>
      <c r="DR94" s="13">
        <f t="shared" si="58"/>
        <v>0</v>
      </c>
      <c r="DS94" s="13">
        <f t="shared" si="58"/>
        <v>0</v>
      </c>
      <c r="DT94" s="13">
        <f t="shared" si="58"/>
        <v>0</v>
      </c>
      <c r="DU94" s="13">
        <f t="shared" si="58"/>
        <v>0</v>
      </c>
      <c r="DV94" s="13">
        <f t="shared" si="58"/>
        <v>0</v>
      </c>
      <c r="DW94" s="13">
        <f t="shared" si="58"/>
        <v>0</v>
      </c>
      <c r="DX94" s="13">
        <f t="shared" si="58"/>
        <v>0</v>
      </c>
      <c r="DY94" s="13">
        <f t="shared" si="58"/>
        <v>0</v>
      </c>
      <c r="DZ94" s="13">
        <f t="shared" si="58"/>
        <v>0</v>
      </c>
      <c r="EA94" s="13">
        <f t="shared" ref="EA94:FX94" si="59">EA7</f>
        <v>0</v>
      </c>
      <c r="EB94" s="13">
        <f t="shared" si="59"/>
        <v>0</v>
      </c>
      <c r="EC94" s="13">
        <f t="shared" si="59"/>
        <v>0</v>
      </c>
      <c r="ED94" s="13">
        <f t="shared" si="59"/>
        <v>0</v>
      </c>
      <c r="EE94" s="13">
        <f t="shared" si="59"/>
        <v>0</v>
      </c>
      <c r="EF94" s="13">
        <f t="shared" si="59"/>
        <v>0</v>
      </c>
      <c r="EG94" s="13">
        <f t="shared" si="59"/>
        <v>0</v>
      </c>
      <c r="EH94" s="13">
        <f t="shared" si="59"/>
        <v>0</v>
      </c>
      <c r="EI94" s="13">
        <f t="shared" si="59"/>
        <v>0</v>
      </c>
      <c r="EJ94" s="13">
        <f t="shared" si="59"/>
        <v>0</v>
      </c>
      <c r="EK94" s="13">
        <f t="shared" si="59"/>
        <v>0</v>
      </c>
      <c r="EL94" s="13">
        <f t="shared" si="59"/>
        <v>0</v>
      </c>
      <c r="EM94" s="13">
        <f t="shared" si="59"/>
        <v>0</v>
      </c>
      <c r="EN94" s="13">
        <f t="shared" si="59"/>
        <v>75</v>
      </c>
      <c r="EO94" s="13">
        <f t="shared" si="59"/>
        <v>0</v>
      </c>
      <c r="EP94" s="13">
        <f t="shared" si="59"/>
        <v>0</v>
      </c>
      <c r="EQ94" s="13">
        <f t="shared" si="59"/>
        <v>0</v>
      </c>
      <c r="ER94" s="13">
        <f t="shared" si="59"/>
        <v>0</v>
      </c>
      <c r="ES94" s="13">
        <f t="shared" si="59"/>
        <v>0</v>
      </c>
      <c r="ET94" s="13">
        <f t="shared" si="59"/>
        <v>0</v>
      </c>
      <c r="EU94" s="13">
        <f t="shared" si="59"/>
        <v>0</v>
      </c>
      <c r="EV94" s="13">
        <f t="shared" si="59"/>
        <v>0</v>
      </c>
      <c r="EW94" s="13">
        <f t="shared" si="59"/>
        <v>0</v>
      </c>
      <c r="EX94" s="13">
        <f t="shared" si="59"/>
        <v>0</v>
      </c>
      <c r="EY94" s="13">
        <f t="shared" si="59"/>
        <v>669</v>
      </c>
      <c r="EZ94" s="13">
        <f t="shared" si="59"/>
        <v>0</v>
      </c>
      <c r="FA94" s="13">
        <f t="shared" si="59"/>
        <v>0</v>
      </c>
      <c r="FB94" s="13">
        <f t="shared" si="59"/>
        <v>0</v>
      </c>
      <c r="FC94" s="13">
        <f t="shared" si="59"/>
        <v>0</v>
      </c>
      <c r="FD94" s="13">
        <f t="shared" si="59"/>
        <v>0</v>
      </c>
      <c r="FE94" s="13">
        <f t="shared" si="59"/>
        <v>0</v>
      </c>
      <c r="FF94" s="13">
        <f t="shared" si="59"/>
        <v>0</v>
      </c>
      <c r="FG94" s="13">
        <f t="shared" si="59"/>
        <v>0</v>
      </c>
      <c r="FH94" s="13">
        <f t="shared" si="59"/>
        <v>0</v>
      </c>
      <c r="FI94" s="13">
        <f t="shared" si="59"/>
        <v>0</v>
      </c>
      <c r="FJ94" s="13">
        <f t="shared" si="59"/>
        <v>0</v>
      </c>
      <c r="FK94" s="13">
        <f t="shared" si="59"/>
        <v>0</v>
      </c>
      <c r="FL94" s="13">
        <f t="shared" si="59"/>
        <v>0</v>
      </c>
      <c r="FM94" s="13">
        <f t="shared" si="59"/>
        <v>0</v>
      </c>
      <c r="FN94" s="13">
        <f t="shared" si="59"/>
        <v>96</v>
      </c>
      <c r="FO94" s="13">
        <f t="shared" si="59"/>
        <v>0</v>
      </c>
      <c r="FP94" s="13">
        <f t="shared" si="59"/>
        <v>0</v>
      </c>
      <c r="FQ94" s="13">
        <f t="shared" si="59"/>
        <v>0</v>
      </c>
      <c r="FR94" s="13">
        <f t="shared" si="59"/>
        <v>0</v>
      </c>
      <c r="FS94" s="13">
        <f t="shared" si="59"/>
        <v>0</v>
      </c>
      <c r="FT94" s="13">
        <f t="shared" si="59"/>
        <v>0</v>
      </c>
      <c r="FU94" s="13">
        <f t="shared" si="59"/>
        <v>0</v>
      </c>
      <c r="FV94" s="13">
        <f t="shared" si="59"/>
        <v>0</v>
      </c>
      <c r="FW94" s="13">
        <f t="shared" si="59"/>
        <v>0</v>
      </c>
      <c r="FX94" s="13">
        <f t="shared" si="59"/>
        <v>0</v>
      </c>
      <c r="FY94" s="35"/>
      <c r="FZ94" s="13">
        <f t="shared" si="50"/>
        <v>15424.295</v>
      </c>
      <c r="GA94" s="13"/>
      <c r="GB94" s="19"/>
      <c r="GC94" s="19"/>
      <c r="GD94" s="19"/>
      <c r="GE94" s="19"/>
      <c r="GF94" s="20"/>
      <c r="GG94" s="20"/>
      <c r="GH94" s="17"/>
      <c r="GI94" s="17"/>
      <c r="GJ94" s="17"/>
      <c r="GK94" s="17"/>
      <c r="GL94" s="17"/>
      <c r="GM94" s="17"/>
      <c r="GN94" s="21"/>
      <c r="GO94" s="21"/>
    </row>
    <row r="95" spans="1:256" s="15" customFormat="1" x14ac:dyDescent="0.2">
      <c r="A95" s="4" t="s">
        <v>366</v>
      </c>
      <c r="B95" s="2" t="s">
        <v>367</v>
      </c>
      <c r="C95" s="13">
        <f t="shared" ref="C95:BN95" si="60">C26</f>
        <v>0</v>
      </c>
      <c r="D95" s="13">
        <f t="shared" si="60"/>
        <v>0</v>
      </c>
      <c r="E95" s="13">
        <f t="shared" si="60"/>
        <v>0</v>
      </c>
      <c r="F95" s="13">
        <f t="shared" si="60"/>
        <v>0</v>
      </c>
      <c r="G95" s="13">
        <f t="shared" si="60"/>
        <v>0</v>
      </c>
      <c r="H95" s="13">
        <f t="shared" si="60"/>
        <v>0</v>
      </c>
      <c r="I95" s="13">
        <f t="shared" si="60"/>
        <v>0</v>
      </c>
      <c r="J95" s="13">
        <f t="shared" si="60"/>
        <v>0</v>
      </c>
      <c r="K95" s="13">
        <f t="shared" si="60"/>
        <v>0</v>
      </c>
      <c r="L95" s="13">
        <f t="shared" si="60"/>
        <v>0</v>
      </c>
      <c r="M95" s="13">
        <f t="shared" si="60"/>
        <v>0</v>
      </c>
      <c r="N95" s="13">
        <f t="shared" si="60"/>
        <v>0</v>
      </c>
      <c r="O95" s="13">
        <f t="shared" si="60"/>
        <v>0</v>
      </c>
      <c r="P95" s="13">
        <f t="shared" si="60"/>
        <v>0</v>
      </c>
      <c r="Q95" s="13">
        <f t="shared" si="60"/>
        <v>0</v>
      </c>
      <c r="R95" s="13">
        <f t="shared" si="60"/>
        <v>0</v>
      </c>
      <c r="S95" s="13">
        <f t="shared" si="60"/>
        <v>0</v>
      </c>
      <c r="T95" s="13">
        <f t="shared" si="60"/>
        <v>0</v>
      </c>
      <c r="U95" s="13">
        <f t="shared" si="60"/>
        <v>0</v>
      </c>
      <c r="V95" s="13">
        <f t="shared" si="60"/>
        <v>0</v>
      </c>
      <c r="W95" s="13">
        <f t="shared" si="60"/>
        <v>0</v>
      </c>
      <c r="X95" s="13">
        <f t="shared" si="60"/>
        <v>0</v>
      </c>
      <c r="Y95" s="13">
        <f t="shared" si="60"/>
        <v>0</v>
      </c>
      <c r="Z95" s="13">
        <f t="shared" si="60"/>
        <v>0</v>
      </c>
      <c r="AA95" s="13">
        <f t="shared" si="60"/>
        <v>0</v>
      </c>
      <c r="AB95" s="13">
        <f t="shared" si="60"/>
        <v>0</v>
      </c>
      <c r="AC95" s="13">
        <f t="shared" si="60"/>
        <v>0</v>
      </c>
      <c r="AD95" s="13">
        <f t="shared" si="60"/>
        <v>0</v>
      </c>
      <c r="AE95" s="13">
        <f t="shared" si="60"/>
        <v>0</v>
      </c>
      <c r="AF95" s="13">
        <f t="shared" si="60"/>
        <v>0</v>
      </c>
      <c r="AG95" s="13">
        <f t="shared" si="60"/>
        <v>0</v>
      </c>
      <c r="AH95" s="13">
        <f t="shared" si="60"/>
        <v>0</v>
      </c>
      <c r="AI95" s="13">
        <f t="shared" si="60"/>
        <v>0</v>
      </c>
      <c r="AJ95" s="13">
        <f t="shared" si="60"/>
        <v>0</v>
      </c>
      <c r="AK95" s="13">
        <f t="shared" si="60"/>
        <v>0</v>
      </c>
      <c r="AL95" s="13">
        <f t="shared" si="60"/>
        <v>0</v>
      </c>
      <c r="AM95" s="13">
        <f t="shared" si="60"/>
        <v>0</v>
      </c>
      <c r="AN95" s="13">
        <f t="shared" si="60"/>
        <v>0</v>
      </c>
      <c r="AO95" s="13">
        <f t="shared" si="60"/>
        <v>0</v>
      </c>
      <c r="AP95" s="13">
        <f t="shared" si="60"/>
        <v>0</v>
      </c>
      <c r="AQ95" s="13">
        <f t="shared" si="60"/>
        <v>0</v>
      </c>
      <c r="AR95" s="13">
        <f t="shared" si="60"/>
        <v>0</v>
      </c>
      <c r="AS95" s="13">
        <f t="shared" si="60"/>
        <v>0</v>
      </c>
      <c r="AT95" s="13">
        <f t="shared" si="60"/>
        <v>0</v>
      </c>
      <c r="AU95" s="13">
        <f t="shared" si="60"/>
        <v>0</v>
      </c>
      <c r="AV95" s="13">
        <f t="shared" si="60"/>
        <v>0</v>
      </c>
      <c r="AW95" s="13">
        <f t="shared" si="60"/>
        <v>0</v>
      </c>
      <c r="AX95" s="13">
        <f t="shared" si="60"/>
        <v>0</v>
      </c>
      <c r="AY95" s="13">
        <f t="shared" si="60"/>
        <v>0</v>
      </c>
      <c r="AZ95" s="13">
        <f t="shared" si="60"/>
        <v>0</v>
      </c>
      <c r="BA95" s="13">
        <f t="shared" si="60"/>
        <v>0</v>
      </c>
      <c r="BB95" s="13">
        <f t="shared" si="60"/>
        <v>0</v>
      </c>
      <c r="BC95" s="13">
        <f t="shared" si="60"/>
        <v>0</v>
      </c>
      <c r="BD95" s="13">
        <f t="shared" si="60"/>
        <v>0</v>
      </c>
      <c r="BE95" s="13">
        <f t="shared" si="60"/>
        <v>0</v>
      </c>
      <c r="BF95" s="13">
        <f t="shared" si="60"/>
        <v>0</v>
      </c>
      <c r="BG95" s="13">
        <f t="shared" si="60"/>
        <v>0</v>
      </c>
      <c r="BH95" s="13">
        <f t="shared" si="60"/>
        <v>0</v>
      </c>
      <c r="BI95" s="13">
        <f t="shared" si="60"/>
        <v>0</v>
      </c>
      <c r="BJ95" s="13">
        <f t="shared" si="60"/>
        <v>0</v>
      </c>
      <c r="BK95" s="13">
        <f t="shared" si="60"/>
        <v>0</v>
      </c>
      <c r="BL95" s="13">
        <f t="shared" si="60"/>
        <v>0</v>
      </c>
      <c r="BM95" s="13">
        <f t="shared" si="60"/>
        <v>0</v>
      </c>
      <c r="BN95" s="13">
        <f t="shared" si="60"/>
        <v>0</v>
      </c>
      <c r="BO95" s="13">
        <f t="shared" ref="BO95:DZ95" si="61">BO26</f>
        <v>0</v>
      </c>
      <c r="BP95" s="13">
        <f t="shared" si="61"/>
        <v>0</v>
      </c>
      <c r="BQ95" s="13">
        <f t="shared" si="61"/>
        <v>0</v>
      </c>
      <c r="BR95" s="13">
        <f t="shared" si="61"/>
        <v>0</v>
      </c>
      <c r="BS95" s="13">
        <f t="shared" si="61"/>
        <v>0</v>
      </c>
      <c r="BT95" s="13">
        <f t="shared" si="61"/>
        <v>0</v>
      </c>
      <c r="BU95" s="13">
        <f t="shared" si="61"/>
        <v>0</v>
      </c>
      <c r="BV95" s="13">
        <f t="shared" si="61"/>
        <v>0</v>
      </c>
      <c r="BW95" s="13">
        <f t="shared" si="61"/>
        <v>0</v>
      </c>
      <c r="BX95" s="13">
        <f t="shared" si="61"/>
        <v>0</v>
      </c>
      <c r="BY95" s="13">
        <f t="shared" si="61"/>
        <v>0</v>
      </c>
      <c r="BZ95" s="13">
        <f t="shared" si="61"/>
        <v>0</v>
      </c>
      <c r="CA95" s="13">
        <f t="shared" si="61"/>
        <v>0</v>
      </c>
      <c r="CB95" s="13">
        <f t="shared" si="61"/>
        <v>0</v>
      </c>
      <c r="CC95" s="13">
        <f t="shared" si="61"/>
        <v>0</v>
      </c>
      <c r="CD95" s="13">
        <f t="shared" si="61"/>
        <v>0</v>
      </c>
      <c r="CE95" s="13">
        <f t="shared" si="61"/>
        <v>0</v>
      </c>
      <c r="CF95" s="13">
        <f t="shared" si="61"/>
        <v>0</v>
      </c>
      <c r="CG95" s="13">
        <f t="shared" si="61"/>
        <v>0</v>
      </c>
      <c r="CH95" s="13">
        <f t="shared" si="61"/>
        <v>0</v>
      </c>
      <c r="CI95" s="13">
        <f t="shared" si="61"/>
        <v>0</v>
      </c>
      <c r="CJ95" s="13">
        <f t="shared" si="61"/>
        <v>0</v>
      </c>
      <c r="CK95" s="13">
        <f t="shared" si="61"/>
        <v>0</v>
      </c>
      <c r="CL95" s="13">
        <f t="shared" si="61"/>
        <v>0</v>
      </c>
      <c r="CM95" s="13">
        <f t="shared" si="61"/>
        <v>0</v>
      </c>
      <c r="CN95" s="13">
        <f t="shared" si="61"/>
        <v>0</v>
      </c>
      <c r="CO95" s="13">
        <f t="shared" si="61"/>
        <v>0</v>
      </c>
      <c r="CP95" s="13">
        <f t="shared" si="61"/>
        <v>0</v>
      </c>
      <c r="CQ95" s="13">
        <f t="shared" si="61"/>
        <v>0</v>
      </c>
      <c r="CR95" s="13">
        <f t="shared" si="61"/>
        <v>0</v>
      </c>
      <c r="CS95" s="13">
        <f t="shared" si="61"/>
        <v>0</v>
      </c>
      <c r="CT95" s="13">
        <f t="shared" si="61"/>
        <v>0</v>
      </c>
      <c r="CU95" s="13">
        <f t="shared" si="61"/>
        <v>0</v>
      </c>
      <c r="CV95" s="13">
        <f t="shared" si="61"/>
        <v>0</v>
      </c>
      <c r="CW95" s="13">
        <f t="shared" si="61"/>
        <v>0</v>
      </c>
      <c r="CX95" s="13">
        <f t="shared" si="61"/>
        <v>0</v>
      </c>
      <c r="CY95" s="13">
        <f t="shared" si="61"/>
        <v>0</v>
      </c>
      <c r="CZ95" s="13">
        <f t="shared" si="61"/>
        <v>0</v>
      </c>
      <c r="DA95" s="13">
        <f t="shared" si="61"/>
        <v>0</v>
      </c>
      <c r="DB95" s="13">
        <f t="shared" si="61"/>
        <v>0</v>
      </c>
      <c r="DC95" s="13">
        <f t="shared" si="61"/>
        <v>0</v>
      </c>
      <c r="DD95" s="13">
        <f t="shared" si="61"/>
        <v>0</v>
      </c>
      <c r="DE95" s="13">
        <f t="shared" si="61"/>
        <v>0</v>
      </c>
      <c r="DF95" s="13">
        <f t="shared" si="61"/>
        <v>0</v>
      </c>
      <c r="DG95" s="13">
        <f t="shared" si="61"/>
        <v>0</v>
      </c>
      <c r="DH95" s="13">
        <f t="shared" si="61"/>
        <v>0</v>
      </c>
      <c r="DI95" s="13">
        <f t="shared" si="61"/>
        <v>0</v>
      </c>
      <c r="DJ95" s="13">
        <f t="shared" si="61"/>
        <v>0</v>
      </c>
      <c r="DK95" s="13">
        <f t="shared" si="61"/>
        <v>0</v>
      </c>
      <c r="DL95" s="13">
        <f t="shared" si="61"/>
        <v>0</v>
      </c>
      <c r="DM95" s="13">
        <f t="shared" si="61"/>
        <v>0</v>
      </c>
      <c r="DN95" s="13">
        <f t="shared" si="61"/>
        <v>0</v>
      </c>
      <c r="DO95" s="13">
        <f t="shared" si="61"/>
        <v>0</v>
      </c>
      <c r="DP95" s="13">
        <f t="shared" si="61"/>
        <v>0</v>
      </c>
      <c r="DQ95" s="13">
        <f t="shared" si="61"/>
        <v>0</v>
      </c>
      <c r="DR95" s="13">
        <f t="shared" si="61"/>
        <v>0</v>
      </c>
      <c r="DS95" s="13">
        <f t="shared" si="61"/>
        <v>0</v>
      </c>
      <c r="DT95" s="13">
        <f t="shared" si="61"/>
        <v>0</v>
      </c>
      <c r="DU95" s="13">
        <f t="shared" si="61"/>
        <v>0</v>
      </c>
      <c r="DV95" s="13">
        <f t="shared" si="61"/>
        <v>0</v>
      </c>
      <c r="DW95" s="13">
        <f t="shared" si="61"/>
        <v>0</v>
      </c>
      <c r="DX95" s="13">
        <f t="shared" si="61"/>
        <v>0</v>
      </c>
      <c r="DY95" s="13">
        <f t="shared" si="61"/>
        <v>0</v>
      </c>
      <c r="DZ95" s="13">
        <f t="shared" si="61"/>
        <v>0</v>
      </c>
      <c r="EA95" s="13">
        <f t="shared" ref="EA95:FX95" si="62">EA26</f>
        <v>0</v>
      </c>
      <c r="EB95" s="13">
        <f t="shared" si="62"/>
        <v>0</v>
      </c>
      <c r="EC95" s="13">
        <f t="shared" si="62"/>
        <v>0</v>
      </c>
      <c r="ED95" s="13">
        <f t="shared" si="62"/>
        <v>0</v>
      </c>
      <c r="EE95" s="13">
        <f t="shared" si="62"/>
        <v>0</v>
      </c>
      <c r="EF95" s="13">
        <f t="shared" si="62"/>
        <v>0</v>
      </c>
      <c r="EG95" s="13">
        <f t="shared" si="62"/>
        <v>0</v>
      </c>
      <c r="EH95" s="13">
        <f t="shared" si="62"/>
        <v>0</v>
      </c>
      <c r="EI95" s="13">
        <f t="shared" si="62"/>
        <v>0</v>
      </c>
      <c r="EJ95" s="13">
        <f t="shared" si="62"/>
        <v>0</v>
      </c>
      <c r="EK95" s="13">
        <f t="shared" si="62"/>
        <v>0</v>
      </c>
      <c r="EL95" s="13">
        <f t="shared" si="62"/>
        <v>0</v>
      </c>
      <c r="EM95" s="13">
        <f t="shared" si="62"/>
        <v>0</v>
      </c>
      <c r="EN95" s="13">
        <f t="shared" si="62"/>
        <v>0</v>
      </c>
      <c r="EO95" s="13">
        <f t="shared" si="62"/>
        <v>0</v>
      </c>
      <c r="EP95" s="13">
        <f t="shared" si="62"/>
        <v>0</v>
      </c>
      <c r="EQ95" s="13">
        <f t="shared" si="62"/>
        <v>0</v>
      </c>
      <c r="ER95" s="13">
        <f t="shared" si="62"/>
        <v>0</v>
      </c>
      <c r="ES95" s="13">
        <f t="shared" si="62"/>
        <v>0</v>
      </c>
      <c r="ET95" s="13">
        <f t="shared" si="62"/>
        <v>0</v>
      </c>
      <c r="EU95" s="13">
        <f t="shared" si="62"/>
        <v>0</v>
      </c>
      <c r="EV95" s="13">
        <f t="shared" si="62"/>
        <v>0</v>
      </c>
      <c r="EW95" s="13">
        <f t="shared" si="62"/>
        <v>0</v>
      </c>
      <c r="EX95" s="13">
        <f t="shared" si="62"/>
        <v>0</v>
      </c>
      <c r="EY95" s="13">
        <f t="shared" si="62"/>
        <v>0</v>
      </c>
      <c r="EZ95" s="13">
        <f t="shared" si="62"/>
        <v>0</v>
      </c>
      <c r="FA95" s="13">
        <f t="shared" si="62"/>
        <v>0</v>
      </c>
      <c r="FB95" s="13">
        <f t="shared" si="62"/>
        <v>0</v>
      </c>
      <c r="FC95" s="13">
        <f t="shared" si="62"/>
        <v>0</v>
      </c>
      <c r="FD95" s="13">
        <f t="shared" si="62"/>
        <v>0</v>
      </c>
      <c r="FE95" s="13">
        <f t="shared" si="62"/>
        <v>0</v>
      </c>
      <c r="FF95" s="13">
        <f t="shared" si="62"/>
        <v>0</v>
      </c>
      <c r="FG95" s="13">
        <f t="shared" si="62"/>
        <v>0</v>
      </c>
      <c r="FH95" s="13">
        <f t="shared" si="62"/>
        <v>0</v>
      </c>
      <c r="FI95" s="13">
        <f t="shared" si="62"/>
        <v>0</v>
      </c>
      <c r="FJ95" s="13">
        <f t="shared" si="62"/>
        <v>0</v>
      </c>
      <c r="FK95" s="13">
        <f t="shared" si="62"/>
        <v>0</v>
      </c>
      <c r="FL95" s="13">
        <f t="shared" si="62"/>
        <v>0</v>
      </c>
      <c r="FM95" s="13">
        <f t="shared" si="62"/>
        <v>0</v>
      </c>
      <c r="FN95" s="13">
        <f t="shared" si="62"/>
        <v>0</v>
      </c>
      <c r="FO95" s="13">
        <f t="shared" si="62"/>
        <v>0</v>
      </c>
      <c r="FP95" s="13">
        <f t="shared" si="62"/>
        <v>0</v>
      </c>
      <c r="FQ95" s="13">
        <f t="shared" si="62"/>
        <v>0</v>
      </c>
      <c r="FR95" s="13">
        <f t="shared" si="62"/>
        <v>0</v>
      </c>
      <c r="FS95" s="13">
        <f t="shared" si="62"/>
        <v>0</v>
      </c>
      <c r="FT95" s="13">
        <f t="shared" si="62"/>
        <v>0</v>
      </c>
      <c r="FU95" s="13">
        <f t="shared" si="62"/>
        <v>0</v>
      </c>
      <c r="FV95" s="13">
        <f t="shared" si="62"/>
        <v>0</v>
      </c>
      <c r="FW95" s="13">
        <f t="shared" si="62"/>
        <v>0</v>
      </c>
      <c r="FX95" s="13">
        <f t="shared" si="62"/>
        <v>0</v>
      </c>
      <c r="FY95" s="13">
        <f>SUM(C95:FX95)</f>
        <v>0</v>
      </c>
      <c r="FZ95" s="13">
        <f t="shared" si="50"/>
        <v>0</v>
      </c>
      <c r="GA95" s="13"/>
      <c r="GB95" s="19"/>
      <c r="GC95" s="19"/>
      <c r="GD95" s="19"/>
      <c r="GE95" s="19"/>
      <c r="GF95" s="20"/>
      <c r="GG95" s="20"/>
      <c r="GH95" s="17"/>
      <c r="GI95" s="17"/>
      <c r="GJ95" s="17"/>
      <c r="GK95" s="17"/>
      <c r="GL95" s="17"/>
      <c r="GM95" s="17"/>
      <c r="GN95" s="21"/>
      <c r="GO95" s="21"/>
    </row>
    <row r="96" spans="1:256" s="15" customFormat="1" x14ac:dyDescent="0.2">
      <c r="A96" s="4" t="s">
        <v>368</v>
      </c>
      <c r="B96" s="2" t="s">
        <v>369</v>
      </c>
      <c r="C96" s="35">
        <f>SUM(C91:C95)</f>
        <v>8618.5000000000018</v>
      </c>
      <c r="D96" s="35">
        <f t="shared" ref="D96:BO96" si="63">SUM(D91:D95)</f>
        <v>43392.700000000004</v>
      </c>
      <c r="E96" s="35">
        <f t="shared" si="63"/>
        <v>8030.7</v>
      </c>
      <c r="F96" s="35">
        <f t="shared" si="63"/>
        <v>17309.900000000001</v>
      </c>
      <c r="G96" s="35">
        <f t="shared" si="63"/>
        <v>987</v>
      </c>
      <c r="H96" s="35">
        <f t="shared" si="63"/>
        <v>1025.1000000000001</v>
      </c>
      <c r="I96" s="35">
        <f t="shared" si="63"/>
        <v>10471.799999999999</v>
      </c>
      <c r="J96" s="35">
        <f t="shared" si="63"/>
        <v>2098.6000000000004</v>
      </c>
      <c r="K96" s="35">
        <f t="shared" si="63"/>
        <v>315.90000000000003</v>
      </c>
      <c r="L96" s="35">
        <f t="shared" si="63"/>
        <v>2718.3</v>
      </c>
      <c r="M96" s="35">
        <f t="shared" si="63"/>
        <v>1473.3</v>
      </c>
      <c r="N96" s="35">
        <f t="shared" si="63"/>
        <v>51813.3</v>
      </c>
      <c r="O96" s="35">
        <f t="shared" si="63"/>
        <v>14857.8</v>
      </c>
      <c r="P96" s="35">
        <f t="shared" si="63"/>
        <v>162.5</v>
      </c>
      <c r="Q96" s="35">
        <f t="shared" si="63"/>
        <v>39415.699999999997</v>
      </c>
      <c r="R96" s="35">
        <f t="shared" si="63"/>
        <v>572.70000000000005</v>
      </c>
      <c r="S96" s="35">
        <f t="shared" si="63"/>
        <v>1376.0000000000002</v>
      </c>
      <c r="T96" s="35">
        <f t="shared" si="63"/>
        <v>138.19999999999999</v>
      </c>
      <c r="U96" s="35">
        <f t="shared" si="63"/>
        <v>53.6</v>
      </c>
      <c r="V96" s="35">
        <f t="shared" si="63"/>
        <v>268</v>
      </c>
      <c r="W96" s="35">
        <f t="shared" si="63"/>
        <v>124.69999999999999</v>
      </c>
      <c r="X96" s="35">
        <f t="shared" si="63"/>
        <v>50</v>
      </c>
      <c r="Y96" s="35">
        <f t="shared" si="63"/>
        <v>490.3</v>
      </c>
      <c r="Z96" s="35">
        <f t="shared" si="63"/>
        <v>258.60000000000002</v>
      </c>
      <c r="AA96" s="35">
        <f t="shared" si="63"/>
        <v>28816.399999999998</v>
      </c>
      <c r="AB96" s="35">
        <f t="shared" si="63"/>
        <v>29525.3</v>
      </c>
      <c r="AC96" s="35">
        <f t="shared" si="63"/>
        <v>917.80000000000007</v>
      </c>
      <c r="AD96" s="35">
        <f t="shared" si="63"/>
        <v>1112.8</v>
      </c>
      <c r="AE96" s="35">
        <f t="shared" si="63"/>
        <v>109.8</v>
      </c>
      <c r="AF96" s="35">
        <f t="shared" si="63"/>
        <v>168.5</v>
      </c>
      <c r="AG96" s="35">
        <f t="shared" si="63"/>
        <v>872.7</v>
      </c>
      <c r="AH96" s="35">
        <f t="shared" si="63"/>
        <v>1022.8</v>
      </c>
      <c r="AI96" s="35">
        <f t="shared" si="63"/>
        <v>382.1</v>
      </c>
      <c r="AJ96" s="35">
        <f t="shared" si="63"/>
        <v>219.4</v>
      </c>
      <c r="AK96" s="35">
        <f t="shared" si="63"/>
        <v>211.9</v>
      </c>
      <c r="AL96" s="35">
        <f t="shared" si="63"/>
        <v>264.5</v>
      </c>
      <c r="AM96" s="35">
        <f t="shared" si="63"/>
        <v>468.4</v>
      </c>
      <c r="AN96" s="35">
        <f t="shared" si="63"/>
        <v>391.7</v>
      </c>
      <c r="AO96" s="35">
        <f t="shared" si="63"/>
        <v>4919.1000000000004</v>
      </c>
      <c r="AP96" s="35">
        <f t="shared" si="63"/>
        <v>83832.800000000003</v>
      </c>
      <c r="AQ96" s="35">
        <f t="shared" si="63"/>
        <v>266.7</v>
      </c>
      <c r="AR96" s="35">
        <f t="shared" si="63"/>
        <v>64053</v>
      </c>
      <c r="AS96" s="35">
        <f t="shared" si="63"/>
        <v>6706.5999999999995</v>
      </c>
      <c r="AT96" s="35">
        <f t="shared" si="63"/>
        <v>2471.4</v>
      </c>
      <c r="AU96" s="35">
        <f t="shared" si="63"/>
        <v>334.70000000000005</v>
      </c>
      <c r="AV96" s="35">
        <f t="shared" si="63"/>
        <v>300.09999999999997</v>
      </c>
      <c r="AW96" s="35">
        <f t="shared" si="63"/>
        <v>193.9</v>
      </c>
      <c r="AX96" s="35">
        <f t="shared" si="63"/>
        <v>50</v>
      </c>
      <c r="AY96" s="35">
        <f t="shared" si="63"/>
        <v>535.9</v>
      </c>
      <c r="AZ96" s="35">
        <f t="shared" si="63"/>
        <v>10998</v>
      </c>
      <c r="BA96" s="35">
        <f t="shared" si="63"/>
        <v>8748.1999999999989</v>
      </c>
      <c r="BB96" s="35">
        <f t="shared" si="63"/>
        <v>7783.2000000000007</v>
      </c>
      <c r="BC96" s="35">
        <f t="shared" si="63"/>
        <v>30367.799999999996</v>
      </c>
      <c r="BD96" s="35">
        <f t="shared" si="63"/>
        <v>4852.6000000000004</v>
      </c>
      <c r="BE96" s="35">
        <f t="shared" si="63"/>
        <v>1434.5</v>
      </c>
      <c r="BF96" s="35">
        <f t="shared" si="63"/>
        <v>23703.399999999998</v>
      </c>
      <c r="BG96" s="35">
        <f t="shared" si="63"/>
        <v>931.30000000000007</v>
      </c>
      <c r="BH96" s="35">
        <f t="shared" si="63"/>
        <v>617.70000000000005</v>
      </c>
      <c r="BI96" s="35">
        <f t="shared" si="63"/>
        <v>231</v>
      </c>
      <c r="BJ96" s="35">
        <f t="shared" si="63"/>
        <v>5987.8</v>
      </c>
      <c r="BK96" s="35">
        <f t="shared" si="63"/>
        <v>18445.7</v>
      </c>
      <c r="BL96" s="35">
        <f t="shared" si="63"/>
        <v>193.8</v>
      </c>
      <c r="BM96" s="35">
        <f t="shared" si="63"/>
        <v>287</v>
      </c>
      <c r="BN96" s="35">
        <f t="shared" si="63"/>
        <v>3719.3</v>
      </c>
      <c r="BO96" s="35">
        <f t="shared" si="63"/>
        <v>1530.5</v>
      </c>
      <c r="BP96" s="35">
        <f t="shared" ref="BP96:EA96" si="64">SUM(BP91:BP95)</f>
        <v>205.79999999999998</v>
      </c>
      <c r="BQ96" s="35">
        <f t="shared" si="64"/>
        <v>5755.1</v>
      </c>
      <c r="BR96" s="35">
        <f t="shared" si="64"/>
        <v>4707.7</v>
      </c>
      <c r="BS96" s="35">
        <f t="shared" si="64"/>
        <v>1030.8</v>
      </c>
      <c r="BT96" s="35">
        <f t="shared" si="64"/>
        <v>375</v>
      </c>
      <c r="BU96" s="35">
        <f t="shared" si="64"/>
        <v>445.3</v>
      </c>
      <c r="BV96" s="35">
        <f t="shared" si="64"/>
        <v>1205.9000000000001</v>
      </c>
      <c r="BW96" s="35">
        <f t="shared" si="64"/>
        <v>1808.6000000000001</v>
      </c>
      <c r="BX96" s="35">
        <f t="shared" si="64"/>
        <v>74.600000000000009</v>
      </c>
      <c r="BY96" s="35">
        <f t="shared" si="64"/>
        <v>507.8</v>
      </c>
      <c r="BZ96" s="35">
        <f t="shared" si="64"/>
        <v>201.2</v>
      </c>
      <c r="CA96" s="35">
        <f t="shared" si="64"/>
        <v>199.4</v>
      </c>
      <c r="CB96" s="35">
        <f t="shared" si="64"/>
        <v>80953.8</v>
      </c>
      <c r="CC96" s="35">
        <f t="shared" si="64"/>
        <v>164.3</v>
      </c>
      <c r="CD96" s="35">
        <f t="shared" si="64"/>
        <v>73.600000000000009</v>
      </c>
      <c r="CE96" s="35">
        <f t="shared" si="64"/>
        <v>163.99999999999997</v>
      </c>
      <c r="CF96" s="35">
        <f t="shared" si="64"/>
        <v>115.9</v>
      </c>
      <c r="CG96" s="35">
        <f t="shared" si="64"/>
        <v>160.6</v>
      </c>
      <c r="CH96" s="35">
        <f t="shared" si="64"/>
        <v>127.19999999999999</v>
      </c>
      <c r="CI96" s="35">
        <f t="shared" si="64"/>
        <v>734.9</v>
      </c>
      <c r="CJ96" s="35">
        <f t="shared" si="64"/>
        <v>1048.0999999999999</v>
      </c>
      <c r="CK96" s="35">
        <f t="shared" si="64"/>
        <v>4878</v>
      </c>
      <c r="CL96" s="35">
        <f t="shared" si="64"/>
        <v>1306.3999999999999</v>
      </c>
      <c r="CM96" s="35">
        <f t="shared" si="64"/>
        <v>742.9</v>
      </c>
      <c r="CN96" s="35">
        <f t="shared" si="64"/>
        <v>28799.899999999998</v>
      </c>
      <c r="CO96" s="35">
        <f t="shared" si="64"/>
        <v>15366.8</v>
      </c>
      <c r="CP96" s="35">
        <f t="shared" si="64"/>
        <v>1077.2</v>
      </c>
      <c r="CQ96" s="35">
        <f t="shared" si="64"/>
        <v>1218.0000000000002</v>
      </c>
      <c r="CR96" s="35">
        <f t="shared" si="64"/>
        <v>184.6</v>
      </c>
      <c r="CS96" s="35">
        <f t="shared" si="64"/>
        <v>356.5</v>
      </c>
      <c r="CT96" s="35">
        <f t="shared" si="64"/>
        <v>95</v>
      </c>
      <c r="CU96" s="35">
        <f t="shared" si="64"/>
        <v>471.8</v>
      </c>
      <c r="CV96" s="35">
        <f t="shared" si="64"/>
        <v>50</v>
      </c>
      <c r="CW96" s="35">
        <f t="shared" si="64"/>
        <v>163.5</v>
      </c>
      <c r="CX96" s="35">
        <f t="shared" si="64"/>
        <v>467.70000000000005</v>
      </c>
      <c r="CY96" s="35">
        <f t="shared" si="64"/>
        <v>100.5</v>
      </c>
      <c r="CZ96" s="35">
        <f t="shared" si="64"/>
        <v>2197.1</v>
      </c>
      <c r="DA96" s="35">
        <f t="shared" si="64"/>
        <v>192.6</v>
      </c>
      <c r="DB96" s="35">
        <f t="shared" si="64"/>
        <v>314.60000000000002</v>
      </c>
      <c r="DC96" s="35">
        <f t="shared" si="64"/>
        <v>182.50000000000003</v>
      </c>
      <c r="DD96" s="35">
        <f t="shared" si="64"/>
        <v>133.5</v>
      </c>
      <c r="DE96" s="35">
        <f t="shared" si="64"/>
        <v>441.4</v>
      </c>
      <c r="DF96" s="35">
        <f t="shared" si="64"/>
        <v>21720.400000000001</v>
      </c>
      <c r="DG96" s="35">
        <f t="shared" si="64"/>
        <v>83.8</v>
      </c>
      <c r="DH96" s="35">
        <f t="shared" si="64"/>
        <v>2133.5</v>
      </c>
      <c r="DI96" s="35">
        <f t="shared" si="64"/>
        <v>2725.9</v>
      </c>
      <c r="DJ96" s="35">
        <f t="shared" si="64"/>
        <v>726.6</v>
      </c>
      <c r="DK96" s="35">
        <f t="shared" si="64"/>
        <v>389.5</v>
      </c>
      <c r="DL96" s="35">
        <f t="shared" si="64"/>
        <v>5906.2000000000007</v>
      </c>
      <c r="DM96" s="35">
        <f t="shared" si="64"/>
        <v>270.89999999999998</v>
      </c>
      <c r="DN96" s="35">
        <f t="shared" si="64"/>
        <v>1515.1</v>
      </c>
      <c r="DO96" s="35">
        <f t="shared" si="64"/>
        <v>2975.1000000000004</v>
      </c>
      <c r="DP96" s="35">
        <f t="shared" si="64"/>
        <v>203.1</v>
      </c>
      <c r="DQ96" s="35">
        <f t="shared" si="64"/>
        <v>504.29999999999995</v>
      </c>
      <c r="DR96" s="35">
        <f t="shared" si="64"/>
        <v>1340.8</v>
      </c>
      <c r="DS96" s="35">
        <f t="shared" si="64"/>
        <v>812</v>
      </c>
      <c r="DT96" s="35">
        <f t="shared" si="64"/>
        <v>143.30000000000001</v>
      </c>
      <c r="DU96" s="35">
        <f t="shared" si="64"/>
        <v>411.1</v>
      </c>
      <c r="DV96" s="35">
        <f t="shared" si="64"/>
        <v>211.5</v>
      </c>
      <c r="DW96" s="35">
        <f t="shared" si="64"/>
        <v>341.2</v>
      </c>
      <c r="DX96" s="35">
        <f t="shared" si="64"/>
        <v>183.60000000000002</v>
      </c>
      <c r="DY96" s="35">
        <f t="shared" si="64"/>
        <v>321.90000000000003</v>
      </c>
      <c r="DZ96" s="35">
        <f t="shared" si="64"/>
        <v>1004.3</v>
      </c>
      <c r="EA96" s="35">
        <f t="shared" si="64"/>
        <v>545</v>
      </c>
      <c r="EB96" s="35">
        <f t="shared" ref="EB96:FX96" si="65">SUM(EB91:EB95)</f>
        <v>582</v>
      </c>
      <c r="EC96" s="35">
        <f t="shared" si="65"/>
        <v>292.5</v>
      </c>
      <c r="ED96" s="35">
        <f t="shared" si="65"/>
        <v>1650.1000000000001</v>
      </c>
      <c r="EE96" s="35">
        <f t="shared" si="65"/>
        <v>217</v>
      </c>
      <c r="EF96" s="35">
        <f t="shared" si="65"/>
        <v>1566.5</v>
      </c>
      <c r="EG96" s="35">
        <f t="shared" si="65"/>
        <v>277.5</v>
      </c>
      <c r="EH96" s="35">
        <f t="shared" si="65"/>
        <v>218.00000000000003</v>
      </c>
      <c r="EI96" s="35">
        <f t="shared" si="65"/>
        <v>17102.7</v>
      </c>
      <c r="EJ96" s="35">
        <f t="shared" si="65"/>
        <v>8945.2000000000007</v>
      </c>
      <c r="EK96" s="35">
        <f t="shared" si="65"/>
        <v>647.4</v>
      </c>
      <c r="EL96" s="35">
        <f t="shared" si="65"/>
        <v>502.8</v>
      </c>
      <c r="EM96" s="35">
        <f t="shared" si="65"/>
        <v>503.4</v>
      </c>
      <c r="EN96" s="35">
        <f t="shared" si="65"/>
        <v>1089.5999999999999</v>
      </c>
      <c r="EO96" s="35">
        <f t="shared" si="65"/>
        <v>459.2</v>
      </c>
      <c r="EP96" s="35">
        <f t="shared" si="65"/>
        <v>374.69999999999993</v>
      </c>
      <c r="EQ96" s="35">
        <f t="shared" si="65"/>
        <v>2382.9</v>
      </c>
      <c r="ER96" s="35">
        <f t="shared" si="65"/>
        <v>371.5</v>
      </c>
      <c r="ES96" s="35">
        <f t="shared" si="65"/>
        <v>122.39999999999999</v>
      </c>
      <c r="ET96" s="35">
        <f t="shared" si="65"/>
        <v>186.60000000000002</v>
      </c>
      <c r="EU96" s="35">
        <f t="shared" si="65"/>
        <v>638.6</v>
      </c>
      <c r="EV96" s="35">
        <f t="shared" si="65"/>
        <v>67.7</v>
      </c>
      <c r="EW96" s="35">
        <f t="shared" si="65"/>
        <v>840.7</v>
      </c>
      <c r="EX96" s="35">
        <f t="shared" si="65"/>
        <v>263.3</v>
      </c>
      <c r="EY96" s="35">
        <f t="shared" si="65"/>
        <v>914.9</v>
      </c>
      <c r="EZ96" s="35">
        <f t="shared" si="65"/>
        <v>121.3</v>
      </c>
      <c r="FA96" s="35">
        <f t="shared" si="65"/>
        <v>3098.7</v>
      </c>
      <c r="FB96" s="35">
        <f t="shared" si="65"/>
        <v>354.7</v>
      </c>
      <c r="FC96" s="35">
        <f t="shared" si="65"/>
        <v>2507.9</v>
      </c>
      <c r="FD96" s="35">
        <f t="shared" si="65"/>
        <v>345.2</v>
      </c>
      <c r="FE96" s="35">
        <f t="shared" si="65"/>
        <v>109.8</v>
      </c>
      <c r="FF96" s="35">
        <f t="shared" si="65"/>
        <v>193</v>
      </c>
      <c r="FG96" s="35">
        <f t="shared" si="65"/>
        <v>113.8</v>
      </c>
      <c r="FH96" s="35">
        <f t="shared" si="65"/>
        <v>87.1</v>
      </c>
      <c r="FI96" s="35">
        <f t="shared" si="65"/>
        <v>1799.5</v>
      </c>
      <c r="FJ96" s="35">
        <f t="shared" si="65"/>
        <v>1856.7</v>
      </c>
      <c r="FK96" s="35">
        <f t="shared" si="65"/>
        <v>2211</v>
      </c>
      <c r="FL96" s="35">
        <f t="shared" si="65"/>
        <v>4685.2</v>
      </c>
      <c r="FM96" s="35">
        <f t="shared" si="65"/>
        <v>3460</v>
      </c>
      <c r="FN96" s="35">
        <f t="shared" si="65"/>
        <v>20421.400000000001</v>
      </c>
      <c r="FO96" s="35">
        <f t="shared" si="65"/>
        <v>1134.1000000000001</v>
      </c>
      <c r="FP96" s="35">
        <f t="shared" si="65"/>
        <v>2259.9</v>
      </c>
      <c r="FQ96" s="35">
        <f t="shared" si="65"/>
        <v>788.4</v>
      </c>
      <c r="FR96" s="35">
        <f t="shared" si="65"/>
        <v>152.79999999999998</v>
      </c>
      <c r="FS96" s="35">
        <f t="shared" si="65"/>
        <v>187.9</v>
      </c>
      <c r="FT96" s="35">
        <f t="shared" si="65"/>
        <v>83.700000000000017</v>
      </c>
      <c r="FU96" s="35">
        <f t="shared" si="65"/>
        <v>772.9</v>
      </c>
      <c r="FV96" s="35">
        <f t="shared" si="65"/>
        <v>677.4</v>
      </c>
      <c r="FW96" s="35">
        <f t="shared" si="65"/>
        <v>153.69999999999999</v>
      </c>
      <c r="FX96" s="35">
        <f t="shared" si="65"/>
        <v>70.2</v>
      </c>
      <c r="FY96" s="13"/>
      <c r="FZ96" s="13">
        <f t="shared" si="50"/>
        <v>845136.00000000012</v>
      </c>
      <c r="GA96" s="13"/>
      <c r="GB96" s="19"/>
      <c r="GC96" s="19"/>
      <c r="GD96" s="19"/>
      <c r="GE96" s="19"/>
      <c r="GF96" s="20"/>
      <c r="GG96" s="20"/>
      <c r="GH96" s="17"/>
      <c r="GI96" s="17"/>
      <c r="GJ96" s="17"/>
      <c r="GK96" s="17"/>
      <c r="GL96" s="17"/>
      <c r="GM96" s="17"/>
      <c r="GN96" s="21"/>
      <c r="GO96" s="21"/>
    </row>
    <row r="97" spans="1:256" s="15" customFormat="1" ht="15.75" x14ac:dyDescent="0.25">
      <c r="A97" s="4" t="s">
        <v>370</v>
      </c>
      <c r="B97" s="44" t="s">
        <v>371</v>
      </c>
      <c r="C97" s="19">
        <f>C96-C98</f>
        <v>8295.5000000000018</v>
      </c>
      <c r="D97" s="19">
        <f t="shared" ref="D97:BO97" si="66">D96-D98</f>
        <v>41306.300000000003</v>
      </c>
      <c r="E97" s="19">
        <f t="shared" si="66"/>
        <v>7184.0999999999995</v>
      </c>
      <c r="F97" s="19">
        <f t="shared" si="66"/>
        <v>16616.300000000003</v>
      </c>
      <c r="G97" s="19">
        <f t="shared" si="66"/>
        <v>987</v>
      </c>
      <c r="H97" s="19">
        <f t="shared" si="66"/>
        <v>1025.1000000000001</v>
      </c>
      <c r="I97" s="19">
        <f t="shared" si="66"/>
        <v>9737.5999999999985</v>
      </c>
      <c r="J97" s="19">
        <f t="shared" si="66"/>
        <v>2098.6000000000004</v>
      </c>
      <c r="K97" s="19">
        <f t="shared" si="66"/>
        <v>315.90000000000003</v>
      </c>
      <c r="L97" s="19">
        <f t="shared" si="66"/>
        <v>2718.3</v>
      </c>
      <c r="M97" s="19">
        <f t="shared" si="66"/>
        <v>1473.3</v>
      </c>
      <c r="N97" s="19">
        <f t="shared" si="66"/>
        <v>51813.3</v>
      </c>
      <c r="O97" s="19">
        <f t="shared" si="66"/>
        <v>14857.8</v>
      </c>
      <c r="P97" s="19">
        <f t="shared" si="66"/>
        <v>162.5</v>
      </c>
      <c r="Q97" s="19">
        <f t="shared" si="66"/>
        <v>39232.699999999997</v>
      </c>
      <c r="R97" s="19">
        <f t="shared" si="66"/>
        <v>572.70000000000005</v>
      </c>
      <c r="S97" s="19">
        <f t="shared" si="66"/>
        <v>1376.0000000000002</v>
      </c>
      <c r="T97" s="19">
        <f t="shared" si="66"/>
        <v>138.19999999999999</v>
      </c>
      <c r="U97" s="19">
        <f t="shared" si="66"/>
        <v>53.6</v>
      </c>
      <c r="V97" s="19">
        <f t="shared" si="66"/>
        <v>268</v>
      </c>
      <c r="W97" s="19">
        <f t="shared" si="66"/>
        <v>124.69999999999999</v>
      </c>
      <c r="X97" s="19">
        <f t="shared" si="66"/>
        <v>50</v>
      </c>
      <c r="Y97" s="19">
        <f t="shared" si="66"/>
        <v>490.3</v>
      </c>
      <c r="Z97" s="19">
        <f t="shared" si="66"/>
        <v>258.60000000000002</v>
      </c>
      <c r="AA97" s="19">
        <f t="shared" si="66"/>
        <v>28816.399999999998</v>
      </c>
      <c r="AB97" s="19">
        <f t="shared" si="66"/>
        <v>29525.3</v>
      </c>
      <c r="AC97" s="19">
        <f t="shared" si="66"/>
        <v>917.80000000000007</v>
      </c>
      <c r="AD97" s="19">
        <f t="shared" si="66"/>
        <v>1112.8</v>
      </c>
      <c r="AE97" s="19">
        <f t="shared" si="66"/>
        <v>109.8</v>
      </c>
      <c r="AF97" s="19">
        <f t="shared" si="66"/>
        <v>168.5</v>
      </c>
      <c r="AG97" s="19">
        <f t="shared" si="66"/>
        <v>872.7</v>
      </c>
      <c r="AH97" s="19">
        <f t="shared" si="66"/>
        <v>1022.8</v>
      </c>
      <c r="AI97" s="19">
        <f t="shared" si="66"/>
        <v>382.1</v>
      </c>
      <c r="AJ97" s="19">
        <f t="shared" si="66"/>
        <v>219.4</v>
      </c>
      <c r="AK97" s="19">
        <f t="shared" si="66"/>
        <v>211.9</v>
      </c>
      <c r="AL97" s="19">
        <f t="shared" si="66"/>
        <v>264.5</v>
      </c>
      <c r="AM97" s="19">
        <f t="shared" si="66"/>
        <v>468.4</v>
      </c>
      <c r="AN97" s="19">
        <f t="shared" si="66"/>
        <v>391.7</v>
      </c>
      <c r="AO97" s="19">
        <f t="shared" si="66"/>
        <v>4919.1000000000004</v>
      </c>
      <c r="AP97" s="19">
        <f t="shared" si="66"/>
        <v>83832.800000000003</v>
      </c>
      <c r="AQ97" s="19">
        <f t="shared" si="66"/>
        <v>266.7</v>
      </c>
      <c r="AR97" s="19">
        <f t="shared" si="66"/>
        <v>63753</v>
      </c>
      <c r="AS97" s="19">
        <f t="shared" si="66"/>
        <v>6371.5999999999995</v>
      </c>
      <c r="AT97" s="19">
        <f t="shared" si="66"/>
        <v>2471.4</v>
      </c>
      <c r="AU97" s="19">
        <f t="shared" si="66"/>
        <v>334.70000000000005</v>
      </c>
      <c r="AV97" s="19">
        <f t="shared" si="66"/>
        <v>300.09999999999997</v>
      </c>
      <c r="AW97" s="19">
        <f t="shared" si="66"/>
        <v>193.9</v>
      </c>
      <c r="AX97" s="19">
        <f t="shared" si="66"/>
        <v>50</v>
      </c>
      <c r="AY97" s="19">
        <f t="shared" si="66"/>
        <v>481.29999999999995</v>
      </c>
      <c r="AZ97" s="19">
        <f t="shared" si="66"/>
        <v>10998</v>
      </c>
      <c r="BA97" s="19">
        <f t="shared" si="66"/>
        <v>8748.1999999999989</v>
      </c>
      <c r="BB97" s="19">
        <f t="shared" si="66"/>
        <v>7783.2000000000007</v>
      </c>
      <c r="BC97" s="19">
        <f t="shared" si="66"/>
        <v>27623.299999999996</v>
      </c>
      <c r="BD97" s="19">
        <f t="shared" si="66"/>
        <v>4852.6000000000004</v>
      </c>
      <c r="BE97" s="19">
        <f t="shared" si="66"/>
        <v>1434.5</v>
      </c>
      <c r="BF97" s="19">
        <f t="shared" si="66"/>
        <v>23703.399999999998</v>
      </c>
      <c r="BG97" s="19">
        <f t="shared" si="66"/>
        <v>931.30000000000007</v>
      </c>
      <c r="BH97" s="19">
        <f t="shared" si="66"/>
        <v>617.70000000000005</v>
      </c>
      <c r="BI97" s="19">
        <f t="shared" si="66"/>
        <v>231</v>
      </c>
      <c r="BJ97" s="19">
        <f t="shared" si="66"/>
        <v>5987.8</v>
      </c>
      <c r="BK97" s="19">
        <f t="shared" si="66"/>
        <v>18445.7</v>
      </c>
      <c r="BL97" s="19">
        <f t="shared" si="66"/>
        <v>193.8</v>
      </c>
      <c r="BM97" s="19">
        <f t="shared" si="66"/>
        <v>287</v>
      </c>
      <c r="BN97" s="19">
        <f t="shared" si="66"/>
        <v>3719.3</v>
      </c>
      <c r="BO97" s="19">
        <f t="shared" si="66"/>
        <v>1530.5</v>
      </c>
      <c r="BP97" s="19">
        <f t="shared" ref="BP97:EA97" si="67">BP96-BP98</f>
        <v>205.79999999999998</v>
      </c>
      <c r="BQ97" s="19">
        <f t="shared" si="67"/>
        <v>5380.8</v>
      </c>
      <c r="BR97" s="19">
        <f t="shared" si="67"/>
        <v>4707.7</v>
      </c>
      <c r="BS97" s="19">
        <f t="shared" si="67"/>
        <v>1030.8</v>
      </c>
      <c r="BT97" s="19">
        <f t="shared" si="67"/>
        <v>375</v>
      </c>
      <c r="BU97" s="19">
        <f t="shared" si="67"/>
        <v>445.3</v>
      </c>
      <c r="BV97" s="19">
        <f t="shared" si="67"/>
        <v>1205.9000000000001</v>
      </c>
      <c r="BW97" s="19">
        <f t="shared" si="67"/>
        <v>1808.6000000000001</v>
      </c>
      <c r="BX97" s="19">
        <f t="shared" si="67"/>
        <v>74.600000000000009</v>
      </c>
      <c r="BY97" s="19">
        <f t="shared" si="67"/>
        <v>507.8</v>
      </c>
      <c r="BZ97" s="19">
        <f t="shared" si="67"/>
        <v>201.2</v>
      </c>
      <c r="CA97" s="19">
        <f t="shared" si="67"/>
        <v>199.4</v>
      </c>
      <c r="CB97" s="19">
        <f t="shared" si="67"/>
        <v>80953.8</v>
      </c>
      <c r="CC97" s="19">
        <f t="shared" si="67"/>
        <v>164.3</v>
      </c>
      <c r="CD97" s="19">
        <f t="shared" si="67"/>
        <v>73.600000000000009</v>
      </c>
      <c r="CE97" s="19">
        <f t="shared" si="67"/>
        <v>163.99999999999997</v>
      </c>
      <c r="CF97" s="19">
        <f t="shared" si="67"/>
        <v>115.9</v>
      </c>
      <c r="CG97" s="19">
        <f t="shared" si="67"/>
        <v>160.6</v>
      </c>
      <c r="CH97" s="19">
        <f t="shared" si="67"/>
        <v>127.19999999999999</v>
      </c>
      <c r="CI97" s="19">
        <f t="shared" si="67"/>
        <v>734.9</v>
      </c>
      <c r="CJ97" s="19">
        <f t="shared" si="67"/>
        <v>1048.0999999999999</v>
      </c>
      <c r="CK97" s="19">
        <f t="shared" si="67"/>
        <v>4392</v>
      </c>
      <c r="CL97" s="19">
        <f t="shared" si="67"/>
        <v>1306.3999999999999</v>
      </c>
      <c r="CM97" s="19">
        <f t="shared" si="67"/>
        <v>742.9</v>
      </c>
      <c r="CN97" s="19">
        <f t="shared" si="67"/>
        <v>27899.699999999997</v>
      </c>
      <c r="CO97" s="19">
        <f t="shared" si="67"/>
        <v>15366.8</v>
      </c>
      <c r="CP97" s="19">
        <f t="shared" si="67"/>
        <v>1077.2</v>
      </c>
      <c r="CQ97" s="19">
        <f t="shared" si="67"/>
        <v>1218.0000000000002</v>
      </c>
      <c r="CR97" s="19">
        <f t="shared" si="67"/>
        <v>184.6</v>
      </c>
      <c r="CS97" s="19">
        <f t="shared" si="67"/>
        <v>356.5</v>
      </c>
      <c r="CT97" s="19">
        <f t="shared" si="67"/>
        <v>95</v>
      </c>
      <c r="CU97" s="19">
        <f t="shared" si="67"/>
        <v>471.8</v>
      </c>
      <c r="CV97" s="19">
        <f t="shared" si="67"/>
        <v>50</v>
      </c>
      <c r="CW97" s="19">
        <f t="shared" si="67"/>
        <v>163.5</v>
      </c>
      <c r="CX97" s="19">
        <f t="shared" si="67"/>
        <v>467.70000000000005</v>
      </c>
      <c r="CY97" s="19">
        <f t="shared" si="67"/>
        <v>100.5</v>
      </c>
      <c r="CZ97" s="19">
        <f t="shared" si="67"/>
        <v>2197.1</v>
      </c>
      <c r="DA97" s="19">
        <f t="shared" si="67"/>
        <v>192.6</v>
      </c>
      <c r="DB97" s="19">
        <f t="shared" si="67"/>
        <v>314.60000000000002</v>
      </c>
      <c r="DC97" s="19">
        <f t="shared" si="67"/>
        <v>182.50000000000003</v>
      </c>
      <c r="DD97" s="19">
        <f t="shared" si="67"/>
        <v>133.5</v>
      </c>
      <c r="DE97" s="19">
        <f t="shared" si="67"/>
        <v>441.4</v>
      </c>
      <c r="DF97" s="19">
        <f t="shared" si="67"/>
        <v>20998.800000000003</v>
      </c>
      <c r="DG97" s="19">
        <f t="shared" si="67"/>
        <v>83.8</v>
      </c>
      <c r="DH97" s="19">
        <f t="shared" si="67"/>
        <v>2133.5</v>
      </c>
      <c r="DI97" s="19">
        <f t="shared" si="67"/>
        <v>2725.9</v>
      </c>
      <c r="DJ97" s="19">
        <f t="shared" si="67"/>
        <v>726.6</v>
      </c>
      <c r="DK97" s="19">
        <f t="shared" si="67"/>
        <v>389.5</v>
      </c>
      <c r="DL97" s="19">
        <f t="shared" si="67"/>
        <v>5906.2000000000007</v>
      </c>
      <c r="DM97" s="19">
        <f t="shared" si="67"/>
        <v>270.89999999999998</v>
      </c>
      <c r="DN97" s="19">
        <f t="shared" si="67"/>
        <v>1515.1</v>
      </c>
      <c r="DO97" s="19">
        <f t="shared" si="67"/>
        <v>2975.1000000000004</v>
      </c>
      <c r="DP97" s="19">
        <f t="shared" si="67"/>
        <v>203.1</v>
      </c>
      <c r="DQ97" s="19">
        <f t="shared" si="67"/>
        <v>504.29999999999995</v>
      </c>
      <c r="DR97" s="19">
        <f t="shared" si="67"/>
        <v>1340.8</v>
      </c>
      <c r="DS97" s="19">
        <f t="shared" si="67"/>
        <v>812</v>
      </c>
      <c r="DT97" s="19">
        <f t="shared" si="67"/>
        <v>143.30000000000001</v>
      </c>
      <c r="DU97" s="19">
        <f t="shared" si="67"/>
        <v>411.1</v>
      </c>
      <c r="DV97" s="19">
        <f t="shared" si="67"/>
        <v>211.5</v>
      </c>
      <c r="DW97" s="19">
        <f t="shared" si="67"/>
        <v>341.2</v>
      </c>
      <c r="DX97" s="19">
        <f t="shared" si="67"/>
        <v>183.60000000000002</v>
      </c>
      <c r="DY97" s="19">
        <f t="shared" si="67"/>
        <v>321.90000000000003</v>
      </c>
      <c r="DZ97" s="19">
        <f t="shared" si="67"/>
        <v>1004.3</v>
      </c>
      <c r="EA97" s="19">
        <f t="shared" si="67"/>
        <v>545</v>
      </c>
      <c r="EB97" s="19">
        <f t="shared" ref="EB97:FX97" si="68">EB96-EB98</f>
        <v>582</v>
      </c>
      <c r="EC97" s="19">
        <f t="shared" si="68"/>
        <v>292.5</v>
      </c>
      <c r="ED97" s="19">
        <f t="shared" si="68"/>
        <v>1650.1000000000001</v>
      </c>
      <c r="EE97" s="19">
        <f t="shared" si="68"/>
        <v>217</v>
      </c>
      <c r="EF97" s="19">
        <f t="shared" si="68"/>
        <v>1566.5</v>
      </c>
      <c r="EG97" s="19">
        <f t="shared" si="68"/>
        <v>277.5</v>
      </c>
      <c r="EH97" s="19">
        <f t="shared" si="68"/>
        <v>218.00000000000003</v>
      </c>
      <c r="EI97" s="19">
        <f t="shared" si="68"/>
        <v>16943.7</v>
      </c>
      <c r="EJ97" s="19">
        <f t="shared" si="68"/>
        <v>8945.2000000000007</v>
      </c>
      <c r="EK97" s="19">
        <f t="shared" si="68"/>
        <v>647.4</v>
      </c>
      <c r="EL97" s="19">
        <f t="shared" si="68"/>
        <v>502.8</v>
      </c>
      <c r="EM97" s="19">
        <f t="shared" si="68"/>
        <v>503.4</v>
      </c>
      <c r="EN97" s="19">
        <f t="shared" si="68"/>
        <v>1089.5999999999999</v>
      </c>
      <c r="EO97" s="19">
        <f t="shared" si="68"/>
        <v>459.2</v>
      </c>
      <c r="EP97" s="19">
        <f t="shared" si="68"/>
        <v>374.69999999999993</v>
      </c>
      <c r="EQ97" s="19">
        <f t="shared" si="68"/>
        <v>2382.9</v>
      </c>
      <c r="ER97" s="19">
        <f t="shared" si="68"/>
        <v>371.5</v>
      </c>
      <c r="ES97" s="19">
        <f t="shared" si="68"/>
        <v>122.39999999999999</v>
      </c>
      <c r="ET97" s="19">
        <f t="shared" si="68"/>
        <v>186.60000000000002</v>
      </c>
      <c r="EU97" s="19">
        <f t="shared" si="68"/>
        <v>638.6</v>
      </c>
      <c r="EV97" s="19">
        <f t="shared" si="68"/>
        <v>67.7</v>
      </c>
      <c r="EW97" s="19">
        <f t="shared" si="68"/>
        <v>840.7</v>
      </c>
      <c r="EX97" s="19">
        <f t="shared" si="68"/>
        <v>263.3</v>
      </c>
      <c r="EY97" s="19">
        <f t="shared" si="68"/>
        <v>914.9</v>
      </c>
      <c r="EZ97" s="19">
        <f t="shared" si="68"/>
        <v>121.3</v>
      </c>
      <c r="FA97" s="19">
        <f t="shared" si="68"/>
        <v>3098.7</v>
      </c>
      <c r="FB97" s="19">
        <f t="shared" si="68"/>
        <v>354.7</v>
      </c>
      <c r="FC97" s="19">
        <f t="shared" si="68"/>
        <v>2507.9</v>
      </c>
      <c r="FD97" s="19">
        <f t="shared" si="68"/>
        <v>345.2</v>
      </c>
      <c r="FE97" s="19">
        <f t="shared" si="68"/>
        <v>109.8</v>
      </c>
      <c r="FF97" s="19">
        <f t="shared" si="68"/>
        <v>193</v>
      </c>
      <c r="FG97" s="19">
        <f t="shared" si="68"/>
        <v>113.8</v>
      </c>
      <c r="FH97" s="19">
        <f t="shared" si="68"/>
        <v>87.1</v>
      </c>
      <c r="FI97" s="19">
        <f t="shared" si="68"/>
        <v>1799.5</v>
      </c>
      <c r="FJ97" s="19">
        <f t="shared" si="68"/>
        <v>1856.7</v>
      </c>
      <c r="FK97" s="19">
        <f t="shared" si="68"/>
        <v>2211</v>
      </c>
      <c r="FL97" s="19">
        <f t="shared" si="68"/>
        <v>4685.2</v>
      </c>
      <c r="FM97" s="19">
        <f t="shared" si="68"/>
        <v>3460</v>
      </c>
      <c r="FN97" s="19">
        <f t="shared" si="68"/>
        <v>20421.400000000001</v>
      </c>
      <c r="FO97" s="19">
        <f t="shared" si="68"/>
        <v>1134.1000000000001</v>
      </c>
      <c r="FP97" s="19">
        <f t="shared" si="68"/>
        <v>2259.9</v>
      </c>
      <c r="FQ97" s="19">
        <f t="shared" si="68"/>
        <v>788.4</v>
      </c>
      <c r="FR97" s="19">
        <f t="shared" si="68"/>
        <v>152.79999999999998</v>
      </c>
      <c r="FS97" s="19">
        <f t="shared" si="68"/>
        <v>187.9</v>
      </c>
      <c r="FT97" s="19">
        <f t="shared" si="68"/>
        <v>83.700000000000017</v>
      </c>
      <c r="FU97" s="19">
        <f t="shared" si="68"/>
        <v>772.9</v>
      </c>
      <c r="FV97" s="19">
        <f t="shared" si="68"/>
        <v>677.4</v>
      </c>
      <c r="FW97" s="19">
        <f t="shared" si="68"/>
        <v>153.69999999999999</v>
      </c>
      <c r="FX97" s="19">
        <f t="shared" si="68"/>
        <v>70.2</v>
      </c>
      <c r="FZ97" s="13">
        <f t="shared" si="50"/>
        <v>834194.00000000012</v>
      </c>
      <c r="GA97" s="13"/>
      <c r="GB97" s="13"/>
      <c r="GC97" s="13"/>
      <c r="GD97" s="13"/>
      <c r="GE97" s="13"/>
      <c r="GF97" s="20"/>
      <c r="GG97" s="20"/>
      <c r="GH97" s="17"/>
      <c r="GI97" s="17"/>
      <c r="GJ97" s="17"/>
      <c r="GK97" s="17"/>
      <c r="GL97" s="17"/>
      <c r="GM97" s="17"/>
      <c r="GN97" s="21"/>
      <c r="GO97" s="21"/>
    </row>
    <row r="98" spans="1:256" s="15" customFormat="1" ht="15.75" x14ac:dyDescent="0.25">
      <c r="A98" s="4" t="s">
        <v>372</v>
      </c>
      <c r="B98" s="44" t="s">
        <v>373</v>
      </c>
      <c r="C98" s="17">
        <f>C88+C89+C90+C95+C93</f>
        <v>323</v>
      </c>
      <c r="D98" s="17">
        <f t="shared" ref="D98:BO98" si="69">D88+D89+D90+D95+D93</f>
        <v>2086.4</v>
      </c>
      <c r="E98" s="17">
        <f t="shared" si="69"/>
        <v>846.6</v>
      </c>
      <c r="F98" s="17">
        <f t="shared" si="69"/>
        <v>693.6</v>
      </c>
      <c r="G98" s="17">
        <f t="shared" si="69"/>
        <v>0</v>
      </c>
      <c r="H98" s="17">
        <f t="shared" si="69"/>
        <v>0</v>
      </c>
      <c r="I98" s="17">
        <f t="shared" si="69"/>
        <v>734.2</v>
      </c>
      <c r="J98" s="17">
        <f t="shared" si="69"/>
        <v>0</v>
      </c>
      <c r="K98" s="17">
        <f t="shared" si="69"/>
        <v>0</v>
      </c>
      <c r="L98" s="17">
        <f t="shared" si="69"/>
        <v>0</v>
      </c>
      <c r="M98" s="17">
        <f t="shared" si="69"/>
        <v>0</v>
      </c>
      <c r="N98" s="17">
        <f t="shared" si="69"/>
        <v>0</v>
      </c>
      <c r="O98" s="17">
        <f t="shared" si="69"/>
        <v>0</v>
      </c>
      <c r="P98" s="17">
        <f t="shared" si="69"/>
        <v>0</v>
      </c>
      <c r="Q98" s="17">
        <f t="shared" si="69"/>
        <v>183</v>
      </c>
      <c r="R98" s="17">
        <f t="shared" si="69"/>
        <v>0</v>
      </c>
      <c r="S98" s="17">
        <f t="shared" si="69"/>
        <v>0</v>
      </c>
      <c r="T98" s="17">
        <f t="shared" si="69"/>
        <v>0</v>
      </c>
      <c r="U98" s="17">
        <f t="shared" si="69"/>
        <v>0</v>
      </c>
      <c r="V98" s="17">
        <f t="shared" si="69"/>
        <v>0</v>
      </c>
      <c r="W98" s="17">
        <f t="shared" si="69"/>
        <v>0</v>
      </c>
      <c r="X98" s="17">
        <f t="shared" si="69"/>
        <v>0</v>
      </c>
      <c r="Y98" s="17">
        <f t="shared" si="69"/>
        <v>0</v>
      </c>
      <c r="Z98" s="17">
        <f t="shared" si="69"/>
        <v>0</v>
      </c>
      <c r="AA98" s="17">
        <f t="shared" si="69"/>
        <v>0</v>
      </c>
      <c r="AB98" s="17">
        <f t="shared" si="69"/>
        <v>0</v>
      </c>
      <c r="AC98" s="17">
        <f t="shared" si="69"/>
        <v>0</v>
      </c>
      <c r="AD98" s="17">
        <f t="shared" si="69"/>
        <v>0</v>
      </c>
      <c r="AE98" s="17">
        <f t="shared" si="69"/>
        <v>0</v>
      </c>
      <c r="AF98" s="17">
        <f t="shared" si="69"/>
        <v>0</v>
      </c>
      <c r="AG98" s="17">
        <f t="shared" si="69"/>
        <v>0</v>
      </c>
      <c r="AH98" s="17">
        <f t="shared" si="69"/>
        <v>0</v>
      </c>
      <c r="AI98" s="17">
        <f t="shared" si="69"/>
        <v>0</v>
      </c>
      <c r="AJ98" s="17">
        <f t="shared" si="69"/>
        <v>0</v>
      </c>
      <c r="AK98" s="17">
        <f t="shared" si="69"/>
        <v>0</v>
      </c>
      <c r="AL98" s="17">
        <f t="shared" si="69"/>
        <v>0</v>
      </c>
      <c r="AM98" s="17">
        <f t="shared" si="69"/>
        <v>0</v>
      </c>
      <c r="AN98" s="17">
        <f t="shared" si="69"/>
        <v>0</v>
      </c>
      <c r="AO98" s="17">
        <f t="shared" si="69"/>
        <v>0</v>
      </c>
      <c r="AP98" s="17">
        <f t="shared" si="69"/>
        <v>0</v>
      </c>
      <c r="AQ98" s="17">
        <f t="shared" si="69"/>
        <v>0</v>
      </c>
      <c r="AR98" s="17">
        <f t="shared" si="69"/>
        <v>300</v>
      </c>
      <c r="AS98" s="17">
        <f t="shared" si="69"/>
        <v>335</v>
      </c>
      <c r="AT98" s="17">
        <f t="shared" si="69"/>
        <v>0</v>
      </c>
      <c r="AU98" s="17">
        <f t="shared" si="69"/>
        <v>0</v>
      </c>
      <c r="AV98" s="17">
        <f t="shared" si="69"/>
        <v>0</v>
      </c>
      <c r="AW98" s="17">
        <f t="shared" si="69"/>
        <v>0</v>
      </c>
      <c r="AX98" s="17">
        <f t="shared" si="69"/>
        <v>0</v>
      </c>
      <c r="AY98" s="17">
        <f t="shared" si="69"/>
        <v>54.6</v>
      </c>
      <c r="AZ98" s="17">
        <f t="shared" si="69"/>
        <v>0</v>
      </c>
      <c r="BA98" s="17">
        <f t="shared" si="69"/>
        <v>0</v>
      </c>
      <c r="BB98" s="17">
        <f t="shared" si="69"/>
        <v>0</v>
      </c>
      <c r="BC98" s="17">
        <f t="shared" si="69"/>
        <v>2744.5</v>
      </c>
      <c r="BD98" s="17">
        <f t="shared" si="69"/>
        <v>0</v>
      </c>
      <c r="BE98" s="17">
        <f t="shared" si="69"/>
        <v>0</v>
      </c>
      <c r="BF98" s="17">
        <f t="shared" si="69"/>
        <v>0</v>
      </c>
      <c r="BG98" s="17">
        <f t="shared" si="69"/>
        <v>0</v>
      </c>
      <c r="BH98" s="17">
        <f t="shared" si="69"/>
        <v>0</v>
      </c>
      <c r="BI98" s="17">
        <f t="shared" si="69"/>
        <v>0</v>
      </c>
      <c r="BJ98" s="17">
        <f t="shared" si="69"/>
        <v>0</v>
      </c>
      <c r="BK98" s="17">
        <f t="shared" si="69"/>
        <v>0</v>
      </c>
      <c r="BL98" s="17">
        <f t="shared" si="69"/>
        <v>0</v>
      </c>
      <c r="BM98" s="17">
        <f t="shared" si="69"/>
        <v>0</v>
      </c>
      <c r="BN98" s="17">
        <f t="shared" si="69"/>
        <v>0</v>
      </c>
      <c r="BO98" s="17">
        <f t="shared" si="69"/>
        <v>0</v>
      </c>
      <c r="BP98" s="17">
        <f t="shared" ref="BP98:EA98" si="70">BP88+BP89+BP90+BP95+BP93</f>
        <v>0</v>
      </c>
      <c r="BQ98" s="17">
        <f t="shared" si="70"/>
        <v>374.3</v>
      </c>
      <c r="BR98" s="17">
        <f t="shared" si="70"/>
        <v>0</v>
      </c>
      <c r="BS98" s="17">
        <f t="shared" si="70"/>
        <v>0</v>
      </c>
      <c r="BT98" s="17">
        <f t="shared" si="70"/>
        <v>0</v>
      </c>
      <c r="BU98" s="17">
        <f t="shared" si="70"/>
        <v>0</v>
      </c>
      <c r="BV98" s="17">
        <f t="shared" si="70"/>
        <v>0</v>
      </c>
      <c r="BW98" s="17">
        <f t="shared" si="70"/>
        <v>0</v>
      </c>
      <c r="BX98" s="17">
        <f t="shared" si="70"/>
        <v>0</v>
      </c>
      <c r="BY98" s="17">
        <f t="shared" si="70"/>
        <v>0</v>
      </c>
      <c r="BZ98" s="17">
        <f t="shared" si="70"/>
        <v>0</v>
      </c>
      <c r="CA98" s="17">
        <f t="shared" si="70"/>
        <v>0</v>
      </c>
      <c r="CB98" s="17">
        <f t="shared" si="70"/>
        <v>0</v>
      </c>
      <c r="CC98" s="17">
        <f t="shared" si="70"/>
        <v>0</v>
      </c>
      <c r="CD98" s="17">
        <f t="shared" si="70"/>
        <v>0</v>
      </c>
      <c r="CE98" s="17">
        <f t="shared" si="70"/>
        <v>0</v>
      </c>
      <c r="CF98" s="17">
        <f t="shared" si="70"/>
        <v>0</v>
      </c>
      <c r="CG98" s="17">
        <f t="shared" si="70"/>
        <v>0</v>
      </c>
      <c r="CH98" s="17">
        <f t="shared" si="70"/>
        <v>0</v>
      </c>
      <c r="CI98" s="17">
        <f t="shared" si="70"/>
        <v>0</v>
      </c>
      <c r="CJ98" s="17">
        <f t="shared" si="70"/>
        <v>0</v>
      </c>
      <c r="CK98" s="17">
        <f t="shared" si="70"/>
        <v>486</v>
      </c>
      <c r="CL98" s="17">
        <f t="shared" si="70"/>
        <v>0</v>
      </c>
      <c r="CM98" s="17">
        <f t="shared" si="70"/>
        <v>0</v>
      </c>
      <c r="CN98" s="17">
        <f t="shared" si="70"/>
        <v>900.2</v>
      </c>
      <c r="CO98" s="17">
        <f t="shared" si="70"/>
        <v>0</v>
      </c>
      <c r="CP98" s="17">
        <f t="shared" si="70"/>
        <v>0</v>
      </c>
      <c r="CQ98" s="17">
        <f t="shared" si="70"/>
        <v>0</v>
      </c>
      <c r="CR98" s="17">
        <f t="shared" si="70"/>
        <v>0</v>
      </c>
      <c r="CS98" s="17">
        <f t="shared" si="70"/>
        <v>0</v>
      </c>
      <c r="CT98" s="17">
        <f t="shared" si="70"/>
        <v>0</v>
      </c>
      <c r="CU98" s="17">
        <f t="shared" si="70"/>
        <v>0</v>
      </c>
      <c r="CV98" s="17">
        <f t="shared" si="70"/>
        <v>0</v>
      </c>
      <c r="CW98" s="17">
        <f t="shared" si="70"/>
        <v>0</v>
      </c>
      <c r="CX98" s="17">
        <f t="shared" si="70"/>
        <v>0</v>
      </c>
      <c r="CY98" s="17">
        <f t="shared" si="70"/>
        <v>0</v>
      </c>
      <c r="CZ98" s="17">
        <f t="shared" si="70"/>
        <v>0</v>
      </c>
      <c r="DA98" s="17">
        <f t="shared" si="70"/>
        <v>0</v>
      </c>
      <c r="DB98" s="17">
        <f t="shared" si="70"/>
        <v>0</v>
      </c>
      <c r="DC98" s="17">
        <f t="shared" si="70"/>
        <v>0</v>
      </c>
      <c r="DD98" s="17">
        <f t="shared" si="70"/>
        <v>0</v>
      </c>
      <c r="DE98" s="17">
        <f t="shared" si="70"/>
        <v>0</v>
      </c>
      <c r="DF98" s="17">
        <f t="shared" si="70"/>
        <v>721.6</v>
      </c>
      <c r="DG98" s="17">
        <f t="shared" si="70"/>
        <v>0</v>
      </c>
      <c r="DH98" s="17">
        <f t="shared" si="70"/>
        <v>0</v>
      </c>
      <c r="DI98" s="17">
        <f t="shared" si="70"/>
        <v>0</v>
      </c>
      <c r="DJ98" s="17">
        <f t="shared" si="70"/>
        <v>0</v>
      </c>
      <c r="DK98" s="17">
        <f t="shared" si="70"/>
        <v>0</v>
      </c>
      <c r="DL98" s="17">
        <f t="shared" si="70"/>
        <v>0</v>
      </c>
      <c r="DM98" s="17">
        <f t="shared" si="70"/>
        <v>0</v>
      </c>
      <c r="DN98" s="17">
        <f t="shared" si="70"/>
        <v>0</v>
      </c>
      <c r="DO98" s="17">
        <f t="shared" si="70"/>
        <v>0</v>
      </c>
      <c r="DP98" s="17">
        <f t="shared" si="70"/>
        <v>0</v>
      </c>
      <c r="DQ98" s="17">
        <f t="shared" si="70"/>
        <v>0</v>
      </c>
      <c r="DR98" s="17">
        <f t="shared" si="70"/>
        <v>0</v>
      </c>
      <c r="DS98" s="17">
        <f t="shared" si="70"/>
        <v>0</v>
      </c>
      <c r="DT98" s="17">
        <f t="shared" si="70"/>
        <v>0</v>
      </c>
      <c r="DU98" s="17">
        <f t="shared" si="70"/>
        <v>0</v>
      </c>
      <c r="DV98" s="17">
        <f t="shared" si="70"/>
        <v>0</v>
      </c>
      <c r="DW98" s="17">
        <f t="shared" si="70"/>
        <v>0</v>
      </c>
      <c r="DX98" s="17">
        <f t="shared" si="70"/>
        <v>0</v>
      </c>
      <c r="DY98" s="17">
        <f t="shared" si="70"/>
        <v>0</v>
      </c>
      <c r="DZ98" s="17">
        <f t="shared" si="70"/>
        <v>0</v>
      </c>
      <c r="EA98" s="17">
        <f t="shared" si="70"/>
        <v>0</v>
      </c>
      <c r="EB98" s="17">
        <f t="shared" ref="EB98:FX98" si="71">EB88+EB89+EB90+EB95+EB93</f>
        <v>0</v>
      </c>
      <c r="EC98" s="17">
        <f t="shared" si="71"/>
        <v>0</v>
      </c>
      <c r="ED98" s="17">
        <f t="shared" si="71"/>
        <v>0</v>
      </c>
      <c r="EE98" s="17">
        <f t="shared" si="71"/>
        <v>0</v>
      </c>
      <c r="EF98" s="17">
        <f t="shared" si="71"/>
        <v>0</v>
      </c>
      <c r="EG98" s="17">
        <f t="shared" si="71"/>
        <v>0</v>
      </c>
      <c r="EH98" s="17">
        <f t="shared" si="71"/>
        <v>0</v>
      </c>
      <c r="EI98" s="17">
        <f t="shared" si="71"/>
        <v>159</v>
      </c>
      <c r="EJ98" s="17">
        <f t="shared" si="71"/>
        <v>0</v>
      </c>
      <c r="EK98" s="17">
        <f t="shared" si="71"/>
        <v>0</v>
      </c>
      <c r="EL98" s="17">
        <f t="shared" si="71"/>
        <v>0</v>
      </c>
      <c r="EM98" s="17">
        <f t="shared" si="71"/>
        <v>0</v>
      </c>
      <c r="EN98" s="17">
        <f t="shared" si="71"/>
        <v>0</v>
      </c>
      <c r="EO98" s="17">
        <f t="shared" si="71"/>
        <v>0</v>
      </c>
      <c r="EP98" s="17">
        <f t="shared" si="71"/>
        <v>0</v>
      </c>
      <c r="EQ98" s="17">
        <f t="shared" si="71"/>
        <v>0</v>
      </c>
      <c r="ER98" s="17">
        <f t="shared" si="71"/>
        <v>0</v>
      </c>
      <c r="ES98" s="17">
        <f t="shared" si="71"/>
        <v>0</v>
      </c>
      <c r="ET98" s="17">
        <f t="shared" si="71"/>
        <v>0</v>
      </c>
      <c r="EU98" s="17">
        <f t="shared" si="71"/>
        <v>0</v>
      </c>
      <c r="EV98" s="17">
        <f t="shared" si="71"/>
        <v>0</v>
      </c>
      <c r="EW98" s="17">
        <f t="shared" si="71"/>
        <v>0</v>
      </c>
      <c r="EX98" s="17">
        <f t="shared" si="71"/>
        <v>0</v>
      </c>
      <c r="EY98" s="17">
        <f t="shared" si="71"/>
        <v>0</v>
      </c>
      <c r="EZ98" s="17">
        <f t="shared" si="71"/>
        <v>0</v>
      </c>
      <c r="FA98" s="17">
        <f t="shared" si="71"/>
        <v>0</v>
      </c>
      <c r="FB98" s="17">
        <f t="shared" si="71"/>
        <v>0</v>
      </c>
      <c r="FC98" s="17">
        <f t="shared" si="71"/>
        <v>0</v>
      </c>
      <c r="FD98" s="17">
        <f t="shared" si="71"/>
        <v>0</v>
      </c>
      <c r="FE98" s="17">
        <f t="shared" si="71"/>
        <v>0</v>
      </c>
      <c r="FF98" s="17">
        <f t="shared" si="71"/>
        <v>0</v>
      </c>
      <c r="FG98" s="17">
        <f t="shared" si="71"/>
        <v>0</v>
      </c>
      <c r="FH98" s="17">
        <f t="shared" si="71"/>
        <v>0</v>
      </c>
      <c r="FI98" s="17">
        <f t="shared" si="71"/>
        <v>0</v>
      </c>
      <c r="FJ98" s="17">
        <f t="shared" si="71"/>
        <v>0</v>
      </c>
      <c r="FK98" s="17">
        <f t="shared" si="71"/>
        <v>0</v>
      </c>
      <c r="FL98" s="17">
        <f t="shared" si="71"/>
        <v>0</v>
      </c>
      <c r="FM98" s="17">
        <f t="shared" si="71"/>
        <v>0</v>
      </c>
      <c r="FN98" s="17">
        <f t="shared" si="71"/>
        <v>0</v>
      </c>
      <c r="FO98" s="17">
        <f t="shared" si="71"/>
        <v>0</v>
      </c>
      <c r="FP98" s="17">
        <f t="shared" si="71"/>
        <v>0</v>
      </c>
      <c r="FQ98" s="17">
        <f t="shared" si="71"/>
        <v>0</v>
      </c>
      <c r="FR98" s="17">
        <f t="shared" si="71"/>
        <v>0</v>
      </c>
      <c r="FS98" s="17">
        <f t="shared" si="71"/>
        <v>0</v>
      </c>
      <c r="FT98" s="17">
        <f t="shared" si="71"/>
        <v>0</v>
      </c>
      <c r="FU98" s="17">
        <f t="shared" si="71"/>
        <v>0</v>
      </c>
      <c r="FV98" s="17">
        <f t="shared" si="71"/>
        <v>0</v>
      </c>
      <c r="FW98" s="17">
        <f t="shared" si="71"/>
        <v>0</v>
      </c>
      <c r="FX98" s="17">
        <f t="shared" si="71"/>
        <v>0</v>
      </c>
      <c r="FY98" s="13"/>
      <c r="FZ98" s="13">
        <f t="shared" si="50"/>
        <v>10942.000000000002</v>
      </c>
      <c r="GA98" s="13"/>
      <c r="GB98" s="13"/>
      <c r="GC98" s="13"/>
      <c r="GD98" s="13"/>
      <c r="GE98" s="13"/>
      <c r="GF98" s="13"/>
      <c r="GG98" s="20"/>
      <c r="GH98" s="17"/>
      <c r="GI98" s="17"/>
      <c r="GJ98" s="17"/>
      <c r="GK98" s="17"/>
      <c r="GL98" s="17"/>
      <c r="GM98" s="17"/>
      <c r="GN98" s="21"/>
      <c r="GO98" s="21"/>
    </row>
    <row r="99" spans="1:256" s="15" customFormat="1" x14ac:dyDescent="0.2">
      <c r="A99" s="9"/>
      <c r="B99" s="2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13"/>
      <c r="FZ99" s="13"/>
      <c r="GA99" s="13"/>
      <c r="GB99" s="13"/>
      <c r="GC99" s="13"/>
      <c r="GD99" s="13"/>
      <c r="GE99" s="13"/>
      <c r="GF99" s="6"/>
      <c r="GG99" s="17"/>
      <c r="GH99" s="17"/>
      <c r="GI99" s="17"/>
      <c r="GJ99" s="17"/>
      <c r="GK99" s="17"/>
      <c r="GL99" s="17"/>
      <c r="GM99" s="17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5" customFormat="1" ht="15.75" x14ac:dyDescent="0.25">
      <c r="A100" s="94"/>
      <c r="B100" s="95" t="s">
        <v>374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4"/>
      <c r="FZ100" s="97"/>
      <c r="GA100" s="97"/>
      <c r="GB100" s="96"/>
      <c r="GC100" s="96"/>
      <c r="GD100" s="96"/>
      <c r="GE100" s="94"/>
      <c r="GF100" s="94"/>
      <c r="GG100" s="94"/>
      <c r="GH100" s="94"/>
      <c r="GI100" s="94"/>
      <c r="GJ100" s="94"/>
      <c r="GK100" s="94"/>
      <c r="GL100" s="94"/>
      <c r="GM100" s="94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x14ac:dyDescent="0.2">
      <c r="A101" s="98" t="s">
        <v>375</v>
      </c>
      <c r="B101" s="20" t="s">
        <v>376</v>
      </c>
      <c r="C101" s="99">
        <f t="shared" ref="C101:BN101" si="72">IF(AND(C15&gt;0,C96&lt;=500),C96-ROUND((C15*0.65),1),0)</f>
        <v>0</v>
      </c>
      <c r="D101" s="99">
        <f t="shared" si="72"/>
        <v>0</v>
      </c>
      <c r="E101" s="99">
        <f t="shared" si="72"/>
        <v>0</v>
      </c>
      <c r="F101" s="99">
        <f t="shared" si="72"/>
        <v>0</v>
      </c>
      <c r="G101" s="99">
        <f t="shared" si="72"/>
        <v>0</v>
      </c>
      <c r="H101" s="99">
        <f t="shared" si="72"/>
        <v>0</v>
      </c>
      <c r="I101" s="99">
        <f t="shared" si="72"/>
        <v>0</v>
      </c>
      <c r="J101" s="99">
        <f t="shared" si="72"/>
        <v>0</v>
      </c>
      <c r="K101" s="99">
        <f t="shared" si="72"/>
        <v>0</v>
      </c>
      <c r="L101" s="99">
        <f t="shared" si="72"/>
        <v>0</v>
      </c>
      <c r="M101" s="99">
        <f t="shared" si="72"/>
        <v>0</v>
      </c>
      <c r="N101" s="99">
        <f t="shared" si="72"/>
        <v>0</v>
      </c>
      <c r="O101" s="99">
        <f t="shared" si="72"/>
        <v>0</v>
      </c>
      <c r="P101" s="99">
        <f t="shared" si="72"/>
        <v>0</v>
      </c>
      <c r="Q101" s="99">
        <f t="shared" si="72"/>
        <v>0</v>
      </c>
      <c r="R101" s="99">
        <f t="shared" si="72"/>
        <v>0</v>
      </c>
      <c r="S101" s="99">
        <f t="shared" si="72"/>
        <v>0</v>
      </c>
      <c r="T101" s="99">
        <f t="shared" si="72"/>
        <v>0</v>
      </c>
      <c r="U101" s="99">
        <f t="shared" si="72"/>
        <v>0</v>
      </c>
      <c r="V101" s="99">
        <f t="shared" si="72"/>
        <v>0</v>
      </c>
      <c r="W101" s="99">
        <f t="shared" si="72"/>
        <v>0</v>
      </c>
      <c r="X101" s="99">
        <f t="shared" si="72"/>
        <v>0</v>
      </c>
      <c r="Y101" s="99">
        <f t="shared" si="72"/>
        <v>0</v>
      </c>
      <c r="Z101" s="99">
        <f t="shared" si="72"/>
        <v>0</v>
      </c>
      <c r="AA101" s="99">
        <f t="shared" si="72"/>
        <v>0</v>
      </c>
      <c r="AB101" s="99">
        <f t="shared" si="72"/>
        <v>0</v>
      </c>
      <c r="AC101" s="99">
        <f t="shared" si="72"/>
        <v>0</v>
      </c>
      <c r="AD101" s="99">
        <f t="shared" si="72"/>
        <v>0</v>
      </c>
      <c r="AE101" s="99">
        <f t="shared" si="72"/>
        <v>0</v>
      </c>
      <c r="AF101" s="99">
        <f t="shared" si="72"/>
        <v>0</v>
      </c>
      <c r="AG101" s="99">
        <f t="shared" si="72"/>
        <v>0</v>
      </c>
      <c r="AH101" s="99">
        <f t="shared" si="72"/>
        <v>0</v>
      </c>
      <c r="AI101" s="99">
        <f t="shared" si="72"/>
        <v>0</v>
      </c>
      <c r="AJ101" s="99">
        <f t="shared" si="72"/>
        <v>0</v>
      </c>
      <c r="AK101" s="99">
        <f t="shared" si="72"/>
        <v>0</v>
      </c>
      <c r="AL101" s="99">
        <f t="shared" si="72"/>
        <v>0</v>
      </c>
      <c r="AM101" s="99">
        <f t="shared" si="72"/>
        <v>0</v>
      </c>
      <c r="AN101" s="99">
        <f t="shared" si="72"/>
        <v>0</v>
      </c>
      <c r="AO101" s="99">
        <f t="shared" si="72"/>
        <v>0</v>
      </c>
      <c r="AP101" s="99">
        <f t="shared" si="72"/>
        <v>0</v>
      </c>
      <c r="AQ101" s="99">
        <f t="shared" si="72"/>
        <v>0</v>
      </c>
      <c r="AR101" s="99">
        <f t="shared" si="72"/>
        <v>0</v>
      </c>
      <c r="AS101" s="99">
        <f t="shared" si="72"/>
        <v>0</v>
      </c>
      <c r="AT101" s="99">
        <f t="shared" si="72"/>
        <v>0</v>
      </c>
      <c r="AU101" s="99">
        <f t="shared" si="72"/>
        <v>0</v>
      </c>
      <c r="AV101" s="99">
        <f t="shared" si="72"/>
        <v>0</v>
      </c>
      <c r="AW101" s="99">
        <f t="shared" si="72"/>
        <v>0</v>
      </c>
      <c r="AX101" s="99">
        <f t="shared" si="72"/>
        <v>0</v>
      </c>
      <c r="AY101" s="99">
        <f t="shared" si="72"/>
        <v>0</v>
      </c>
      <c r="AZ101" s="99">
        <f t="shared" si="72"/>
        <v>0</v>
      </c>
      <c r="BA101" s="99">
        <f t="shared" si="72"/>
        <v>0</v>
      </c>
      <c r="BB101" s="99">
        <f t="shared" si="72"/>
        <v>0</v>
      </c>
      <c r="BC101" s="99">
        <f t="shared" si="72"/>
        <v>0</v>
      </c>
      <c r="BD101" s="99">
        <f t="shared" si="72"/>
        <v>0</v>
      </c>
      <c r="BE101" s="99">
        <f t="shared" si="72"/>
        <v>0</v>
      </c>
      <c r="BF101" s="99">
        <f t="shared" si="72"/>
        <v>0</v>
      </c>
      <c r="BG101" s="99">
        <f t="shared" si="72"/>
        <v>0</v>
      </c>
      <c r="BH101" s="99">
        <f t="shared" si="72"/>
        <v>0</v>
      </c>
      <c r="BI101" s="99">
        <f t="shared" si="72"/>
        <v>0</v>
      </c>
      <c r="BJ101" s="99">
        <f t="shared" si="72"/>
        <v>0</v>
      </c>
      <c r="BK101" s="99">
        <f t="shared" si="72"/>
        <v>0</v>
      </c>
      <c r="BL101" s="99">
        <f t="shared" si="72"/>
        <v>0</v>
      </c>
      <c r="BM101" s="99">
        <f t="shared" si="72"/>
        <v>0</v>
      </c>
      <c r="BN101" s="99">
        <f t="shared" si="72"/>
        <v>0</v>
      </c>
      <c r="BO101" s="99">
        <f t="shared" ref="BO101:DZ101" si="73">IF(AND(BO15&gt;0,BO96&lt;=500),BO96-ROUND((BO15*0.65),1),0)</f>
        <v>0</v>
      </c>
      <c r="BP101" s="99">
        <f t="shared" si="73"/>
        <v>0</v>
      </c>
      <c r="BQ101" s="99">
        <f t="shared" si="73"/>
        <v>0</v>
      </c>
      <c r="BR101" s="99">
        <f t="shared" si="73"/>
        <v>0</v>
      </c>
      <c r="BS101" s="99">
        <f t="shared" si="73"/>
        <v>0</v>
      </c>
      <c r="BT101" s="99">
        <f t="shared" si="73"/>
        <v>0</v>
      </c>
      <c r="BU101" s="99">
        <f t="shared" si="73"/>
        <v>0</v>
      </c>
      <c r="BV101" s="99">
        <f t="shared" si="73"/>
        <v>0</v>
      </c>
      <c r="BW101" s="99">
        <f t="shared" si="73"/>
        <v>0</v>
      </c>
      <c r="BX101" s="99">
        <f t="shared" si="73"/>
        <v>0</v>
      </c>
      <c r="BY101" s="99">
        <f t="shared" si="73"/>
        <v>0</v>
      </c>
      <c r="BZ101" s="99">
        <f t="shared" si="73"/>
        <v>0</v>
      </c>
      <c r="CA101" s="99">
        <f t="shared" si="73"/>
        <v>0</v>
      </c>
      <c r="CB101" s="99">
        <f t="shared" si="73"/>
        <v>0</v>
      </c>
      <c r="CC101" s="99">
        <f t="shared" si="73"/>
        <v>0</v>
      </c>
      <c r="CD101" s="99">
        <f t="shared" si="73"/>
        <v>0</v>
      </c>
      <c r="CE101" s="99">
        <f t="shared" si="73"/>
        <v>0</v>
      </c>
      <c r="CF101" s="99">
        <f t="shared" si="73"/>
        <v>0</v>
      </c>
      <c r="CG101" s="99">
        <f t="shared" si="73"/>
        <v>0</v>
      </c>
      <c r="CH101" s="99">
        <f t="shared" si="73"/>
        <v>0</v>
      </c>
      <c r="CI101" s="99">
        <f t="shared" si="73"/>
        <v>0</v>
      </c>
      <c r="CJ101" s="99">
        <f t="shared" si="73"/>
        <v>0</v>
      </c>
      <c r="CK101" s="99">
        <f t="shared" si="73"/>
        <v>0</v>
      </c>
      <c r="CL101" s="99">
        <f t="shared" si="73"/>
        <v>0</v>
      </c>
      <c r="CM101" s="99">
        <f t="shared" si="73"/>
        <v>0</v>
      </c>
      <c r="CN101" s="99">
        <f t="shared" si="73"/>
        <v>0</v>
      </c>
      <c r="CO101" s="99">
        <f t="shared" si="73"/>
        <v>0</v>
      </c>
      <c r="CP101" s="99">
        <f t="shared" si="73"/>
        <v>0</v>
      </c>
      <c r="CQ101" s="99">
        <f t="shared" si="73"/>
        <v>0</v>
      </c>
      <c r="CR101" s="99">
        <f t="shared" si="73"/>
        <v>0</v>
      </c>
      <c r="CS101" s="99">
        <f t="shared" si="73"/>
        <v>0</v>
      </c>
      <c r="CT101" s="99">
        <f t="shared" si="73"/>
        <v>0</v>
      </c>
      <c r="CU101" s="99">
        <f t="shared" si="73"/>
        <v>0</v>
      </c>
      <c r="CV101" s="99">
        <f t="shared" si="73"/>
        <v>0</v>
      </c>
      <c r="CW101" s="99">
        <f t="shared" si="73"/>
        <v>0</v>
      </c>
      <c r="CX101" s="99">
        <f t="shared" si="73"/>
        <v>0</v>
      </c>
      <c r="CY101" s="99">
        <f t="shared" si="73"/>
        <v>0</v>
      </c>
      <c r="CZ101" s="99">
        <f t="shared" si="73"/>
        <v>0</v>
      </c>
      <c r="DA101" s="99">
        <f t="shared" si="73"/>
        <v>0</v>
      </c>
      <c r="DB101" s="99">
        <f t="shared" si="73"/>
        <v>0</v>
      </c>
      <c r="DC101" s="99">
        <f t="shared" si="73"/>
        <v>0</v>
      </c>
      <c r="DD101" s="99">
        <f t="shared" si="73"/>
        <v>0</v>
      </c>
      <c r="DE101" s="99">
        <f t="shared" si="73"/>
        <v>0</v>
      </c>
      <c r="DF101" s="99">
        <f t="shared" si="73"/>
        <v>0</v>
      </c>
      <c r="DG101" s="99">
        <f t="shared" si="73"/>
        <v>0</v>
      </c>
      <c r="DH101" s="99">
        <f t="shared" si="73"/>
        <v>0</v>
      </c>
      <c r="DI101" s="99">
        <f t="shared" si="73"/>
        <v>0</v>
      </c>
      <c r="DJ101" s="99">
        <f t="shared" si="73"/>
        <v>0</v>
      </c>
      <c r="DK101" s="99">
        <f t="shared" si="73"/>
        <v>0</v>
      </c>
      <c r="DL101" s="99">
        <f t="shared" si="73"/>
        <v>0</v>
      </c>
      <c r="DM101" s="99">
        <f t="shared" si="73"/>
        <v>249.7</v>
      </c>
      <c r="DN101" s="99">
        <f t="shared" si="73"/>
        <v>0</v>
      </c>
      <c r="DO101" s="99">
        <f t="shared" si="73"/>
        <v>0</v>
      </c>
      <c r="DP101" s="99">
        <f t="shared" si="73"/>
        <v>0</v>
      </c>
      <c r="DQ101" s="99">
        <f t="shared" si="73"/>
        <v>0</v>
      </c>
      <c r="DR101" s="99">
        <f t="shared" si="73"/>
        <v>0</v>
      </c>
      <c r="DS101" s="99">
        <f t="shared" si="73"/>
        <v>0</v>
      </c>
      <c r="DT101" s="99">
        <f t="shared" si="73"/>
        <v>0</v>
      </c>
      <c r="DU101" s="99">
        <f t="shared" si="73"/>
        <v>0</v>
      </c>
      <c r="DV101" s="99">
        <f t="shared" si="73"/>
        <v>0</v>
      </c>
      <c r="DW101" s="99">
        <f t="shared" si="73"/>
        <v>0</v>
      </c>
      <c r="DX101" s="99">
        <f t="shared" si="73"/>
        <v>0</v>
      </c>
      <c r="DY101" s="99">
        <f t="shared" si="73"/>
        <v>0</v>
      </c>
      <c r="DZ101" s="99">
        <f t="shared" si="73"/>
        <v>0</v>
      </c>
      <c r="EA101" s="99">
        <f t="shared" ref="EA101:FX101" si="74">IF(AND(EA15&gt;0,EA96&lt;=500),EA96-ROUND((EA15*0.65),1),0)</f>
        <v>0</v>
      </c>
      <c r="EB101" s="99">
        <f t="shared" si="74"/>
        <v>0</v>
      </c>
      <c r="EC101" s="99">
        <f t="shared" si="74"/>
        <v>0</v>
      </c>
      <c r="ED101" s="99">
        <f t="shared" si="74"/>
        <v>0</v>
      </c>
      <c r="EE101" s="99">
        <f t="shared" si="74"/>
        <v>0</v>
      </c>
      <c r="EF101" s="99">
        <f t="shared" si="74"/>
        <v>0</v>
      </c>
      <c r="EG101" s="99">
        <f t="shared" si="74"/>
        <v>0</v>
      </c>
      <c r="EH101" s="99">
        <f t="shared" si="74"/>
        <v>0</v>
      </c>
      <c r="EI101" s="99">
        <f t="shared" si="74"/>
        <v>0</v>
      </c>
      <c r="EJ101" s="99">
        <f t="shared" si="74"/>
        <v>0</v>
      </c>
      <c r="EK101" s="99">
        <f t="shared" si="74"/>
        <v>0</v>
      </c>
      <c r="EL101" s="99">
        <f t="shared" si="74"/>
        <v>0</v>
      </c>
      <c r="EM101" s="99">
        <f t="shared" si="74"/>
        <v>0</v>
      </c>
      <c r="EN101" s="99">
        <f t="shared" si="74"/>
        <v>0</v>
      </c>
      <c r="EO101" s="99">
        <f t="shared" si="74"/>
        <v>0</v>
      </c>
      <c r="EP101" s="99">
        <f t="shared" si="74"/>
        <v>0</v>
      </c>
      <c r="EQ101" s="99">
        <f t="shared" si="74"/>
        <v>0</v>
      </c>
      <c r="ER101" s="99">
        <f t="shared" si="74"/>
        <v>0</v>
      </c>
      <c r="ES101" s="99">
        <f t="shared" si="74"/>
        <v>0</v>
      </c>
      <c r="ET101" s="99">
        <f t="shared" si="74"/>
        <v>129.00000000000003</v>
      </c>
      <c r="EU101" s="99">
        <f t="shared" si="74"/>
        <v>0</v>
      </c>
      <c r="EV101" s="99">
        <f t="shared" si="74"/>
        <v>0</v>
      </c>
      <c r="EW101" s="99">
        <f t="shared" si="74"/>
        <v>0</v>
      </c>
      <c r="EX101" s="99">
        <f t="shared" si="74"/>
        <v>0</v>
      </c>
      <c r="EY101" s="99">
        <f t="shared" si="74"/>
        <v>0</v>
      </c>
      <c r="EZ101" s="99">
        <f t="shared" si="74"/>
        <v>0</v>
      </c>
      <c r="FA101" s="99">
        <f t="shared" si="74"/>
        <v>0</v>
      </c>
      <c r="FB101" s="99">
        <f t="shared" si="74"/>
        <v>0</v>
      </c>
      <c r="FC101" s="99">
        <f t="shared" si="74"/>
        <v>0</v>
      </c>
      <c r="FD101" s="99">
        <f t="shared" si="74"/>
        <v>0</v>
      </c>
      <c r="FE101" s="99">
        <f t="shared" si="74"/>
        <v>0</v>
      </c>
      <c r="FF101" s="99">
        <f t="shared" si="74"/>
        <v>0</v>
      </c>
      <c r="FG101" s="99">
        <f t="shared" si="74"/>
        <v>0</v>
      </c>
      <c r="FH101" s="99">
        <f t="shared" si="74"/>
        <v>0</v>
      </c>
      <c r="FI101" s="99">
        <f t="shared" si="74"/>
        <v>0</v>
      </c>
      <c r="FJ101" s="99">
        <f t="shared" si="74"/>
        <v>0</v>
      </c>
      <c r="FK101" s="99">
        <f t="shared" si="74"/>
        <v>0</v>
      </c>
      <c r="FL101" s="99">
        <f t="shared" si="74"/>
        <v>0</v>
      </c>
      <c r="FM101" s="99">
        <f t="shared" si="74"/>
        <v>0</v>
      </c>
      <c r="FN101" s="99">
        <f t="shared" si="74"/>
        <v>0</v>
      </c>
      <c r="FO101" s="99">
        <f t="shared" si="74"/>
        <v>0</v>
      </c>
      <c r="FP101" s="99">
        <f t="shared" si="74"/>
        <v>0</v>
      </c>
      <c r="FQ101" s="99">
        <f t="shared" si="74"/>
        <v>0</v>
      </c>
      <c r="FR101" s="99">
        <f t="shared" si="74"/>
        <v>0</v>
      </c>
      <c r="FS101" s="99">
        <f t="shared" si="74"/>
        <v>0</v>
      </c>
      <c r="FT101" s="36">
        <f t="shared" si="74"/>
        <v>0</v>
      </c>
      <c r="FU101" s="99">
        <f t="shared" si="74"/>
        <v>0</v>
      </c>
      <c r="FV101" s="99">
        <f t="shared" si="74"/>
        <v>0</v>
      </c>
      <c r="FW101" s="99">
        <f t="shared" si="74"/>
        <v>0</v>
      </c>
      <c r="FX101" s="99">
        <f t="shared" si="74"/>
        <v>0</v>
      </c>
      <c r="FY101" s="18"/>
      <c r="FZ101" s="13"/>
      <c r="GA101" s="13"/>
      <c r="GB101" s="19"/>
      <c r="GC101" s="13"/>
      <c r="GD101" s="13"/>
      <c r="GE101" s="12"/>
      <c r="GF101" s="12"/>
      <c r="GG101" s="14"/>
      <c r="GH101" s="14"/>
      <c r="GI101" s="14"/>
      <c r="GJ101" s="14"/>
      <c r="GK101" s="14"/>
      <c r="GL101" s="14"/>
      <c r="GM101" s="14"/>
    </row>
    <row r="102" spans="1:256" s="97" customFormat="1" x14ac:dyDescent="0.2">
      <c r="A102" s="6"/>
      <c r="B102" s="20" t="s">
        <v>377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1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99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1"/>
      <c r="FU102" s="100"/>
      <c r="FV102" s="100"/>
      <c r="FW102" s="100"/>
      <c r="FX102" s="100"/>
      <c r="FY102" s="18"/>
      <c r="FZ102" s="12"/>
      <c r="GA102" s="12"/>
      <c r="GB102" s="19"/>
      <c r="GC102" s="13"/>
      <c r="GD102" s="13"/>
      <c r="GE102" s="12"/>
      <c r="GF102" s="12"/>
      <c r="GG102" s="14"/>
      <c r="GH102" s="14"/>
      <c r="GI102" s="14"/>
      <c r="GJ102" s="14"/>
      <c r="GK102" s="14"/>
      <c r="GL102" s="14"/>
      <c r="GM102" s="14"/>
      <c r="GN102" s="102"/>
      <c r="GO102" s="102"/>
      <c r="GP102" s="102"/>
      <c r="GQ102" s="102"/>
      <c r="GR102" s="102"/>
      <c r="GS102" s="102"/>
      <c r="GT102" s="102"/>
      <c r="GU102" s="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A103" s="98" t="s">
        <v>378</v>
      </c>
      <c r="B103" s="2" t="s">
        <v>379</v>
      </c>
      <c r="C103" s="30">
        <f>IF(C101&gt;0,ROUND(IF(C101&lt;276,((276-C101)*0.00376159)+1.5457,IF(C101&lt;459,((459-C101)*0.00167869)+1.2385,IF(C101&lt;1027,((1027-C101)*0.00020599)+1.1215,0))),4),0)</f>
        <v>0</v>
      </c>
      <c r="D103" s="30">
        <f t="shared" ref="D103:BO103" si="75">IF(D101&gt;0,ROUND(IF(D101&lt;276,((276-D101)*0.00376159)+1.5457,IF(D101&lt;459,((459-D101)*0.00167869)+1.2385,IF(D101&lt;1027,((1027-D101)*0.00020599)+1.1215,0))),4),0)</f>
        <v>0</v>
      </c>
      <c r="E103" s="30">
        <f t="shared" si="75"/>
        <v>0</v>
      </c>
      <c r="F103" s="30">
        <f t="shared" si="75"/>
        <v>0</v>
      </c>
      <c r="G103" s="30">
        <f t="shared" si="75"/>
        <v>0</v>
      </c>
      <c r="H103" s="30">
        <f t="shared" si="75"/>
        <v>0</v>
      </c>
      <c r="I103" s="30">
        <f t="shared" si="75"/>
        <v>0</v>
      </c>
      <c r="J103" s="30">
        <f t="shared" si="75"/>
        <v>0</v>
      </c>
      <c r="K103" s="30">
        <f t="shared" si="75"/>
        <v>0</v>
      </c>
      <c r="L103" s="30">
        <f t="shared" si="75"/>
        <v>0</v>
      </c>
      <c r="M103" s="30">
        <f t="shared" si="75"/>
        <v>0</v>
      </c>
      <c r="N103" s="30">
        <f t="shared" si="75"/>
        <v>0</v>
      </c>
      <c r="O103" s="30">
        <f t="shared" si="75"/>
        <v>0</v>
      </c>
      <c r="P103" s="30">
        <f t="shared" si="75"/>
        <v>0</v>
      </c>
      <c r="Q103" s="30">
        <f t="shared" si="75"/>
        <v>0</v>
      </c>
      <c r="R103" s="30">
        <f t="shared" si="75"/>
        <v>0</v>
      </c>
      <c r="S103" s="30">
        <f t="shared" si="75"/>
        <v>0</v>
      </c>
      <c r="T103" s="30">
        <f t="shared" si="75"/>
        <v>0</v>
      </c>
      <c r="U103" s="30">
        <f t="shared" si="75"/>
        <v>0</v>
      </c>
      <c r="V103" s="30">
        <f t="shared" si="75"/>
        <v>0</v>
      </c>
      <c r="W103" s="31">
        <f t="shared" si="75"/>
        <v>0</v>
      </c>
      <c r="X103" s="30">
        <f t="shared" si="75"/>
        <v>0</v>
      </c>
      <c r="Y103" s="30">
        <f t="shared" si="75"/>
        <v>0</v>
      </c>
      <c r="Z103" s="30">
        <f t="shared" si="75"/>
        <v>0</v>
      </c>
      <c r="AA103" s="30">
        <f t="shared" si="75"/>
        <v>0</v>
      </c>
      <c r="AB103" s="30">
        <f t="shared" si="75"/>
        <v>0</v>
      </c>
      <c r="AC103" s="30">
        <f t="shared" si="75"/>
        <v>0</v>
      </c>
      <c r="AD103" s="30">
        <f t="shared" si="75"/>
        <v>0</v>
      </c>
      <c r="AE103" s="30">
        <f t="shared" si="75"/>
        <v>0</v>
      </c>
      <c r="AF103" s="30">
        <f t="shared" si="75"/>
        <v>0</v>
      </c>
      <c r="AG103" s="30">
        <f t="shared" si="75"/>
        <v>0</v>
      </c>
      <c r="AH103" s="30">
        <f t="shared" si="75"/>
        <v>0</v>
      </c>
      <c r="AI103" s="30">
        <f t="shared" si="75"/>
        <v>0</v>
      </c>
      <c r="AJ103" s="30">
        <f t="shared" si="75"/>
        <v>0</v>
      </c>
      <c r="AK103" s="30">
        <f t="shared" si="75"/>
        <v>0</v>
      </c>
      <c r="AL103" s="30">
        <f t="shared" si="75"/>
        <v>0</v>
      </c>
      <c r="AM103" s="30">
        <f t="shared" si="75"/>
        <v>0</v>
      </c>
      <c r="AN103" s="30">
        <f t="shared" si="75"/>
        <v>0</v>
      </c>
      <c r="AO103" s="30">
        <f t="shared" si="75"/>
        <v>0</v>
      </c>
      <c r="AP103" s="30">
        <f t="shared" si="75"/>
        <v>0</v>
      </c>
      <c r="AQ103" s="30">
        <f t="shared" si="75"/>
        <v>0</v>
      </c>
      <c r="AR103" s="30">
        <f t="shared" si="75"/>
        <v>0</v>
      </c>
      <c r="AS103" s="30">
        <f t="shared" si="75"/>
        <v>0</v>
      </c>
      <c r="AT103" s="30">
        <f t="shared" si="75"/>
        <v>0</v>
      </c>
      <c r="AU103" s="30">
        <f t="shared" si="75"/>
        <v>0</v>
      </c>
      <c r="AV103" s="30">
        <f t="shared" si="75"/>
        <v>0</v>
      </c>
      <c r="AW103" s="30">
        <f t="shared" si="75"/>
        <v>0</v>
      </c>
      <c r="AX103" s="30">
        <f t="shared" si="75"/>
        <v>0</v>
      </c>
      <c r="AY103" s="30">
        <f t="shared" si="75"/>
        <v>0</v>
      </c>
      <c r="AZ103" s="30">
        <f t="shared" si="75"/>
        <v>0</v>
      </c>
      <c r="BA103" s="30">
        <f t="shared" si="75"/>
        <v>0</v>
      </c>
      <c r="BB103" s="30">
        <f t="shared" si="75"/>
        <v>0</v>
      </c>
      <c r="BC103" s="30">
        <f t="shared" si="75"/>
        <v>0</v>
      </c>
      <c r="BD103" s="30">
        <f t="shared" si="75"/>
        <v>0</v>
      </c>
      <c r="BE103" s="30">
        <f t="shared" si="75"/>
        <v>0</v>
      </c>
      <c r="BF103" s="30">
        <f t="shared" si="75"/>
        <v>0</v>
      </c>
      <c r="BG103" s="30">
        <f t="shared" si="75"/>
        <v>0</v>
      </c>
      <c r="BH103" s="30">
        <f t="shared" si="75"/>
        <v>0</v>
      </c>
      <c r="BI103" s="30">
        <f t="shared" si="75"/>
        <v>0</v>
      </c>
      <c r="BJ103" s="30">
        <f t="shared" si="75"/>
        <v>0</v>
      </c>
      <c r="BK103" s="30">
        <f t="shared" si="75"/>
        <v>0</v>
      </c>
      <c r="BL103" s="30">
        <f t="shared" si="75"/>
        <v>0</v>
      </c>
      <c r="BM103" s="30">
        <f t="shared" si="75"/>
        <v>0</v>
      </c>
      <c r="BN103" s="30">
        <f t="shared" si="75"/>
        <v>0</v>
      </c>
      <c r="BO103" s="30">
        <f t="shared" si="75"/>
        <v>0</v>
      </c>
      <c r="BP103" s="30">
        <f t="shared" ref="BP103:EA103" si="76">IF(BP101&gt;0,ROUND(IF(BP101&lt;276,((276-BP101)*0.00376159)+1.5457,IF(BP101&lt;459,((459-BP101)*0.00167869)+1.2385,IF(BP101&lt;1027,((1027-BP101)*0.00020599)+1.1215,0))),4),0)</f>
        <v>0</v>
      </c>
      <c r="BQ103" s="30">
        <f t="shared" si="76"/>
        <v>0</v>
      </c>
      <c r="BR103" s="30">
        <f t="shared" si="76"/>
        <v>0</v>
      </c>
      <c r="BS103" s="30">
        <f t="shared" si="76"/>
        <v>0</v>
      </c>
      <c r="BT103" s="30">
        <f t="shared" si="76"/>
        <v>0</v>
      </c>
      <c r="BU103" s="30">
        <f t="shared" si="76"/>
        <v>0</v>
      </c>
      <c r="BV103" s="30">
        <f t="shared" si="76"/>
        <v>0</v>
      </c>
      <c r="BW103" s="30">
        <f t="shared" si="76"/>
        <v>0</v>
      </c>
      <c r="BX103" s="30">
        <f t="shared" si="76"/>
        <v>0</v>
      </c>
      <c r="BY103" s="30">
        <f t="shared" si="76"/>
        <v>0</v>
      </c>
      <c r="BZ103" s="30">
        <f t="shared" si="76"/>
        <v>0</v>
      </c>
      <c r="CA103" s="30">
        <f t="shared" si="76"/>
        <v>0</v>
      </c>
      <c r="CB103" s="30">
        <f t="shared" si="76"/>
        <v>0</v>
      </c>
      <c r="CC103" s="30">
        <f t="shared" si="76"/>
        <v>0</v>
      </c>
      <c r="CD103" s="30">
        <f t="shared" si="76"/>
        <v>0</v>
      </c>
      <c r="CE103" s="30">
        <f t="shared" si="76"/>
        <v>0</v>
      </c>
      <c r="CF103" s="30">
        <f t="shared" si="76"/>
        <v>0</v>
      </c>
      <c r="CG103" s="30">
        <f t="shared" si="76"/>
        <v>0</v>
      </c>
      <c r="CH103" s="30">
        <f t="shared" si="76"/>
        <v>0</v>
      </c>
      <c r="CI103" s="30">
        <f t="shared" si="76"/>
        <v>0</v>
      </c>
      <c r="CJ103" s="30">
        <f t="shared" si="76"/>
        <v>0</v>
      </c>
      <c r="CK103" s="30">
        <f t="shared" si="76"/>
        <v>0</v>
      </c>
      <c r="CL103" s="30">
        <f t="shared" si="76"/>
        <v>0</v>
      </c>
      <c r="CM103" s="30">
        <f t="shared" si="76"/>
        <v>0</v>
      </c>
      <c r="CN103" s="30">
        <f t="shared" si="76"/>
        <v>0</v>
      </c>
      <c r="CO103" s="30">
        <f t="shared" si="76"/>
        <v>0</v>
      </c>
      <c r="CP103" s="30">
        <f t="shared" si="76"/>
        <v>0</v>
      </c>
      <c r="CQ103" s="30">
        <f t="shared" si="76"/>
        <v>0</v>
      </c>
      <c r="CR103" s="30">
        <f t="shared" si="76"/>
        <v>0</v>
      </c>
      <c r="CS103" s="30">
        <f t="shared" si="76"/>
        <v>0</v>
      </c>
      <c r="CT103" s="30">
        <f t="shared" si="76"/>
        <v>0</v>
      </c>
      <c r="CU103" s="30">
        <f t="shared" si="76"/>
        <v>0</v>
      </c>
      <c r="CV103" s="30">
        <f t="shared" si="76"/>
        <v>0</v>
      </c>
      <c r="CW103" s="30">
        <f t="shared" si="76"/>
        <v>0</v>
      </c>
      <c r="CX103" s="30">
        <f t="shared" si="76"/>
        <v>0</v>
      </c>
      <c r="CY103" s="30">
        <f t="shared" si="76"/>
        <v>0</v>
      </c>
      <c r="CZ103" s="30">
        <f t="shared" si="76"/>
        <v>0</v>
      </c>
      <c r="DA103" s="30">
        <f t="shared" si="76"/>
        <v>0</v>
      </c>
      <c r="DB103" s="30">
        <f t="shared" si="76"/>
        <v>0</v>
      </c>
      <c r="DC103" s="30">
        <f t="shared" si="76"/>
        <v>0</v>
      </c>
      <c r="DD103" s="30">
        <f t="shared" si="76"/>
        <v>0</v>
      </c>
      <c r="DE103" s="30">
        <f t="shared" si="76"/>
        <v>0</v>
      </c>
      <c r="DF103" s="30">
        <f t="shared" si="76"/>
        <v>0</v>
      </c>
      <c r="DG103" s="30">
        <f t="shared" si="76"/>
        <v>0</v>
      </c>
      <c r="DH103" s="30">
        <f t="shared" si="76"/>
        <v>0</v>
      </c>
      <c r="DI103" s="30">
        <f t="shared" si="76"/>
        <v>0</v>
      </c>
      <c r="DJ103" s="30">
        <f t="shared" si="76"/>
        <v>0</v>
      </c>
      <c r="DK103" s="30">
        <f t="shared" si="76"/>
        <v>0</v>
      </c>
      <c r="DL103" s="30">
        <f t="shared" si="76"/>
        <v>0</v>
      </c>
      <c r="DM103" s="30">
        <f>IF(DM101&gt;0,ROUND(IF(DM101&lt;276,((276-DM101)*0.00376159)+1.5457,IF(DM101&lt;459,((459-DM101)*0.00167869)+1.2385,IF(DM101&lt;1027,((1027-DM101)*0.00020599)+1.1215,0))),4),0)</f>
        <v>1.6446000000000001</v>
      </c>
      <c r="DN103" s="30">
        <f t="shared" si="76"/>
        <v>0</v>
      </c>
      <c r="DO103" s="30">
        <f t="shared" si="76"/>
        <v>0</v>
      </c>
      <c r="DP103" s="30">
        <f t="shared" si="76"/>
        <v>0</v>
      </c>
      <c r="DQ103" s="30">
        <f t="shared" si="76"/>
        <v>0</v>
      </c>
      <c r="DR103" s="30">
        <f t="shared" si="76"/>
        <v>0</v>
      </c>
      <c r="DS103" s="30">
        <f t="shared" si="76"/>
        <v>0</v>
      </c>
      <c r="DT103" s="30">
        <f t="shared" si="76"/>
        <v>0</v>
      </c>
      <c r="DU103" s="30">
        <f t="shared" si="76"/>
        <v>0</v>
      </c>
      <c r="DV103" s="30">
        <f t="shared" si="76"/>
        <v>0</v>
      </c>
      <c r="DW103" s="30">
        <f t="shared" si="76"/>
        <v>0</v>
      </c>
      <c r="DX103" s="30">
        <f t="shared" si="76"/>
        <v>0</v>
      </c>
      <c r="DY103" s="30">
        <f t="shared" si="76"/>
        <v>0</v>
      </c>
      <c r="DZ103" s="30">
        <f t="shared" si="76"/>
        <v>0</v>
      </c>
      <c r="EA103" s="30">
        <f t="shared" si="76"/>
        <v>0</v>
      </c>
      <c r="EB103" s="30">
        <f t="shared" ref="EB103:FX103" si="77">IF(EB101&gt;0,ROUND(IF(EB101&lt;276,((276-EB101)*0.00376159)+1.5457,IF(EB101&lt;459,((459-EB101)*0.00167869)+1.2385,IF(EB101&lt;1027,((1027-EB101)*0.00020599)+1.1215,0))),4),0)</f>
        <v>0</v>
      </c>
      <c r="EC103" s="30">
        <f t="shared" si="77"/>
        <v>0</v>
      </c>
      <c r="ED103" s="30">
        <f t="shared" si="77"/>
        <v>0</v>
      </c>
      <c r="EE103" s="30">
        <f t="shared" si="77"/>
        <v>0</v>
      </c>
      <c r="EF103" s="30">
        <f t="shared" si="77"/>
        <v>0</v>
      </c>
      <c r="EG103" s="30">
        <f t="shared" si="77"/>
        <v>0</v>
      </c>
      <c r="EH103" s="30">
        <f t="shared" si="77"/>
        <v>0</v>
      </c>
      <c r="EI103" s="30">
        <f t="shared" si="77"/>
        <v>0</v>
      </c>
      <c r="EJ103" s="30">
        <f t="shared" si="77"/>
        <v>0</v>
      </c>
      <c r="EK103" s="30">
        <f t="shared" si="77"/>
        <v>0</v>
      </c>
      <c r="EL103" s="30">
        <f t="shared" si="77"/>
        <v>0</v>
      </c>
      <c r="EM103" s="30">
        <f t="shared" si="77"/>
        <v>0</v>
      </c>
      <c r="EN103" s="30">
        <f t="shared" si="77"/>
        <v>0</v>
      </c>
      <c r="EO103" s="30">
        <f t="shared" si="77"/>
        <v>0</v>
      </c>
      <c r="EP103" s="30">
        <f t="shared" si="77"/>
        <v>0</v>
      </c>
      <c r="EQ103" s="30">
        <f t="shared" si="77"/>
        <v>0</v>
      </c>
      <c r="ER103" s="30">
        <f t="shared" si="77"/>
        <v>0</v>
      </c>
      <c r="ES103" s="30">
        <f t="shared" si="77"/>
        <v>0</v>
      </c>
      <c r="ET103" s="30">
        <f>IF(ET101&gt;0,ROUND(IF(ET101&lt;276,((276-ET101)*0.00376159)+1.5457,IF(ET101&lt;459,((459-ET101)*0.00167869)+1.2385,IF(ET101&lt;1027,((1027-ET101)*0.00020599)+1.1215,0))),4),0)</f>
        <v>2.0987</v>
      </c>
      <c r="EU103" s="30">
        <f t="shared" si="77"/>
        <v>0</v>
      </c>
      <c r="EV103" s="30">
        <f t="shared" si="77"/>
        <v>0</v>
      </c>
      <c r="EW103" s="30">
        <f t="shared" si="77"/>
        <v>0</v>
      </c>
      <c r="EX103" s="30">
        <f t="shared" si="77"/>
        <v>0</v>
      </c>
      <c r="EY103" s="30">
        <f t="shared" si="77"/>
        <v>0</v>
      </c>
      <c r="EZ103" s="30">
        <f t="shared" si="77"/>
        <v>0</v>
      </c>
      <c r="FA103" s="30">
        <f t="shared" si="77"/>
        <v>0</v>
      </c>
      <c r="FB103" s="30">
        <f t="shared" si="77"/>
        <v>0</v>
      </c>
      <c r="FC103" s="30">
        <f t="shared" si="77"/>
        <v>0</v>
      </c>
      <c r="FD103" s="30">
        <f t="shared" si="77"/>
        <v>0</v>
      </c>
      <c r="FE103" s="30">
        <f t="shared" si="77"/>
        <v>0</v>
      </c>
      <c r="FF103" s="30">
        <f t="shared" si="77"/>
        <v>0</v>
      </c>
      <c r="FG103" s="30">
        <f t="shared" si="77"/>
        <v>0</v>
      </c>
      <c r="FH103" s="30">
        <f t="shared" si="77"/>
        <v>0</v>
      </c>
      <c r="FI103" s="30">
        <f t="shared" si="77"/>
        <v>0</v>
      </c>
      <c r="FJ103" s="30">
        <f t="shared" si="77"/>
        <v>0</v>
      </c>
      <c r="FK103" s="30">
        <f t="shared" si="77"/>
        <v>0</v>
      </c>
      <c r="FL103" s="30">
        <f t="shared" si="77"/>
        <v>0</v>
      </c>
      <c r="FM103" s="30">
        <f t="shared" si="77"/>
        <v>0</v>
      </c>
      <c r="FN103" s="30">
        <f t="shared" si="77"/>
        <v>0</v>
      </c>
      <c r="FO103" s="30">
        <f t="shared" si="77"/>
        <v>0</v>
      </c>
      <c r="FP103" s="30">
        <f t="shared" si="77"/>
        <v>0</v>
      </c>
      <c r="FQ103" s="30">
        <f t="shared" si="77"/>
        <v>0</v>
      </c>
      <c r="FR103" s="30">
        <f t="shared" si="77"/>
        <v>0</v>
      </c>
      <c r="FS103" s="30">
        <f t="shared" si="77"/>
        <v>0</v>
      </c>
      <c r="FT103" s="31">
        <f t="shared" si="77"/>
        <v>0</v>
      </c>
      <c r="FU103" s="30">
        <f t="shared" si="77"/>
        <v>0</v>
      </c>
      <c r="FV103" s="30">
        <f t="shared" si="77"/>
        <v>0</v>
      </c>
      <c r="FW103" s="30">
        <f t="shared" si="77"/>
        <v>0</v>
      </c>
      <c r="FX103" s="30">
        <f t="shared" si="77"/>
        <v>0</v>
      </c>
      <c r="FY103" s="103"/>
      <c r="FZ103" s="6"/>
      <c r="GA103" s="6"/>
      <c r="GB103" s="19"/>
      <c r="GC103" s="13"/>
      <c r="GD103" s="13"/>
      <c r="GE103" s="12"/>
      <c r="GF103" s="12"/>
      <c r="GG103" s="14"/>
      <c r="GH103" s="14"/>
      <c r="GI103" s="14"/>
      <c r="GJ103" s="14"/>
      <c r="GK103" s="14"/>
      <c r="GL103" s="14"/>
      <c r="GM103" s="14"/>
    </row>
    <row r="104" spans="1:256" x14ac:dyDescent="0.2">
      <c r="A104" s="3" t="s">
        <v>380</v>
      </c>
      <c r="B104" s="2" t="s">
        <v>381</v>
      </c>
      <c r="C104" s="30">
        <f t="shared" ref="C104:BN104" si="78">ROUND(IF(C96&lt;276,((276-C96)*0.00376159)+1.5457,IF(C96&lt;459,((459-C96)*0.00167869)+1.2385,IF(C96&lt;1027,((1027-C96)*0.00020599)+1.1215,IF(C96&lt;2293,((2293-C96)*0.00005387)+1.0533,IF(C96&lt;4023,((4023-C96)*0.00001364)+1.0297,IF(C96&gt;=4023,1.0297)))))),4)</f>
        <v>1.0297000000000001</v>
      </c>
      <c r="D104" s="30">
        <f t="shared" si="78"/>
        <v>1.0297000000000001</v>
      </c>
      <c r="E104" s="30">
        <f t="shared" si="78"/>
        <v>1.0297000000000001</v>
      </c>
      <c r="F104" s="30">
        <f t="shared" si="78"/>
        <v>1.0297000000000001</v>
      </c>
      <c r="G104" s="30">
        <f t="shared" si="78"/>
        <v>1.1296999999999999</v>
      </c>
      <c r="H104" s="30">
        <f t="shared" si="78"/>
        <v>1.1218999999999999</v>
      </c>
      <c r="I104" s="30">
        <f t="shared" si="78"/>
        <v>1.0297000000000001</v>
      </c>
      <c r="J104" s="30">
        <f t="shared" si="78"/>
        <v>1.0638000000000001</v>
      </c>
      <c r="K104" s="30">
        <f t="shared" si="78"/>
        <v>1.4786999999999999</v>
      </c>
      <c r="L104" s="30">
        <f t="shared" si="78"/>
        <v>1.0475000000000001</v>
      </c>
      <c r="M104" s="30">
        <f t="shared" si="78"/>
        <v>1.0974999999999999</v>
      </c>
      <c r="N104" s="30">
        <f t="shared" si="78"/>
        <v>1.0297000000000001</v>
      </c>
      <c r="O104" s="30">
        <f t="shared" si="78"/>
        <v>1.0297000000000001</v>
      </c>
      <c r="P104" s="30">
        <f t="shared" si="78"/>
        <v>1.9725999999999999</v>
      </c>
      <c r="Q104" s="30">
        <f t="shared" si="78"/>
        <v>1.0297000000000001</v>
      </c>
      <c r="R104" s="30">
        <f t="shared" si="78"/>
        <v>1.2151000000000001</v>
      </c>
      <c r="S104" s="30">
        <f t="shared" si="78"/>
        <v>1.1027</v>
      </c>
      <c r="T104" s="30">
        <f t="shared" si="78"/>
        <v>2.0640000000000001</v>
      </c>
      <c r="U104" s="30">
        <f t="shared" si="78"/>
        <v>2.3822999999999999</v>
      </c>
      <c r="V104" s="30">
        <f t="shared" si="78"/>
        <v>1.5758000000000001</v>
      </c>
      <c r="W104" s="31">
        <f t="shared" si="78"/>
        <v>2.1147999999999998</v>
      </c>
      <c r="X104" s="30">
        <f t="shared" si="78"/>
        <v>2.3957999999999999</v>
      </c>
      <c r="Y104" s="30">
        <f t="shared" si="78"/>
        <v>1.2321</v>
      </c>
      <c r="Z104" s="30">
        <f t="shared" si="78"/>
        <v>1.6112</v>
      </c>
      <c r="AA104" s="30">
        <f t="shared" si="78"/>
        <v>1.0297000000000001</v>
      </c>
      <c r="AB104" s="30">
        <f t="shared" si="78"/>
        <v>1.0297000000000001</v>
      </c>
      <c r="AC104" s="30">
        <f t="shared" si="78"/>
        <v>1.1439999999999999</v>
      </c>
      <c r="AD104" s="30">
        <f t="shared" si="78"/>
        <v>1.1169</v>
      </c>
      <c r="AE104" s="30">
        <f t="shared" si="78"/>
        <v>2.1709000000000001</v>
      </c>
      <c r="AF104" s="30">
        <f t="shared" si="78"/>
        <v>1.9500999999999999</v>
      </c>
      <c r="AG104" s="30">
        <f t="shared" si="78"/>
        <v>1.1533</v>
      </c>
      <c r="AH104" s="30">
        <f t="shared" si="78"/>
        <v>1.1224000000000001</v>
      </c>
      <c r="AI104" s="30">
        <f t="shared" si="78"/>
        <v>1.3675999999999999</v>
      </c>
      <c r="AJ104" s="30">
        <f t="shared" si="78"/>
        <v>1.7585999999999999</v>
      </c>
      <c r="AK104" s="30">
        <f t="shared" si="78"/>
        <v>1.7867999999999999</v>
      </c>
      <c r="AL104" s="30">
        <f t="shared" si="78"/>
        <v>1.589</v>
      </c>
      <c r="AM104" s="30">
        <f t="shared" si="78"/>
        <v>1.2365999999999999</v>
      </c>
      <c r="AN104" s="30">
        <f t="shared" si="78"/>
        <v>1.3514999999999999</v>
      </c>
      <c r="AO104" s="30">
        <f t="shared" si="78"/>
        <v>1.0297000000000001</v>
      </c>
      <c r="AP104" s="30">
        <f t="shared" si="78"/>
        <v>1.0297000000000001</v>
      </c>
      <c r="AQ104" s="30">
        <f t="shared" si="78"/>
        <v>1.5807</v>
      </c>
      <c r="AR104" s="30">
        <f t="shared" si="78"/>
        <v>1.0297000000000001</v>
      </c>
      <c r="AS104" s="30">
        <f t="shared" si="78"/>
        <v>1.0297000000000001</v>
      </c>
      <c r="AT104" s="30">
        <f t="shared" si="78"/>
        <v>1.0508999999999999</v>
      </c>
      <c r="AU104" s="30">
        <f t="shared" si="78"/>
        <v>1.4472</v>
      </c>
      <c r="AV104" s="30">
        <f t="shared" si="78"/>
        <v>1.5052000000000001</v>
      </c>
      <c r="AW104" s="30">
        <f t="shared" si="78"/>
        <v>1.8545</v>
      </c>
      <c r="AX104" s="30">
        <f t="shared" si="78"/>
        <v>2.3957999999999999</v>
      </c>
      <c r="AY104" s="30">
        <f t="shared" si="78"/>
        <v>1.2226999999999999</v>
      </c>
      <c r="AZ104" s="30">
        <f t="shared" si="78"/>
        <v>1.0297000000000001</v>
      </c>
      <c r="BA104" s="30">
        <f t="shared" si="78"/>
        <v>1.0297000000000001</v>
      </c>
      <c r="BB104" s="30">
        <f t="shared" si="78"/>
        <v>1.0297000000000001</v>
      </c>
      <c r="BC104" s="30">
        <f t="shared" si="78"/>
        <v>1.0297000000000001</v>
      </c>
      <c r="BD104" s="30">
        <f t="shared" si="78"/>
        <v>1.0297000000000001</v>
      </c>
      <c r="BE104" s="30">
        <f t="shared" si="78"/>
        <v>1.0994999999999999</v>
      </c>
      <c r="BF104" s="30">
        <f t="shared" si="78"/>
        <v>1.0297000000000001</v>
      </c>
      <c r="BG104" s="30">
        <f t="shared" si="78"/>
        <v>1.1412</v>
      </c>
      <c r="BH104" s="30">
        <f t="shared" si="78"/>
        <v>1.2058</v>
      </c>
      <c r="BI104" s="30">
        <f t="shared" si="78"/>
        <v>1.7150000000000001</v>
      </c>
      <c r="BJ104" s="30">
        <f t="shared" si="78"/>
        <v>1.0297000000000001</v>
      </c>
      <c r="BK104" s="30">
        <f t="shared" si="78"/>
        <v>1.0297000000000001</v>
      </c>
      <c r="BL104" s="30">
        <f t="shared" si="78"/>
        <v>1.8549</v>
      </c>
      <c r="BM104" s="30">
        <f t="shared" si="78"/>
        <v>1.5271999999999999</v>
      </c>
      <c r="BN104" s="30">
        <f t="shared" si="78"/>
        <v>1.0338000000000001</v>
      </c>
      <c r="BO104" s="30">
        <f t="shared" ref="BO104:DZ104" si="79">ROUND(IF(BO96&lt;276,((276-BO96)*0.00376159)+1.5457,IF(BO96&lt;459,((459-BO96)*0.00167869)+1.2385,IF(BO96&lt;1027,((1027-BO96)*0.00020599)+1.1215,IF(BO96&lt;2293,((2293-BO96)*0.00005387)+1.0533,IF(BO96&lt;4023,((4023-BO96)*0.00001364)+1.0297,IF(BO96&gt;=4023,1.0297)))))),4)</f>
        <v>1.0944</v>
      </c>
      <c r="BP104" s="30">
        <f t="shared" si="79"/>
        <v>1.8098000000000001</v>
      </c>
      <c r="BQ104" s="30">
        <f t="shared" si="79"/>
        <v>1.0297000000000001</v>
      </c>
      <c r="BR104" s="30">
        <f t="shared" si="79"/>
        <v>1.0297000000000001</v>
      </c>
      <c r="BS104" s="30">
        <f t="shared" si="79"/>
        <v>1.1213</v>
      </c>
      <c r="BT104" s="30">
        <f t="shared" si="79"/>
        <v>1.3794999999999999</v>
      </c>
      <c r="BU104" s="30">
        <f t="shared" si="79"/>
        <v>1.2615000000000001</v>
      </c>
      <c r="BV104" s="30">
        <f t="shared" si="79"/>
        <v>1.1119000000000001</v>
      </c>
      <c r="BW104" s="30">
        <f t="shared" si="79"/>
        <v>1.0793999999999999</v>
      </c>
      <c r="BX104" s="30">
        <f t="shared" si="79"/>
        <v>2.3033000000000001</v>
      </c>
      <c r="BY104" s="30">
        <f t="shared" si="79"/>
        <v>1.2284999999999999</v>
      </c>
      <c r="BZ104" s="30">
        <f t="shared" si="79"/>
        <v>1.8270999999999999</v>
      </c>
      <c r="CA104" s="30">
        <f t="shared" si="79"/>
        <v>1.8338000000000001</v>
      </c>
      <c r="CB104" s="30">
        <f t="shared" si="79"/>
        <v>1.0297000000000001</v>
      </c>
      <c r="CC104" s="30">
        <f t="shared" si="79"/>
        <v>1.9659</v>
      </c>
      <c r="CD104" s="30">
        <f t="shared" si="79"/>
        <v>2.3069999999999999</v>
      </c>
      <c r="CE104" s="30">
        <f t="shared" si="79"/>
        <v>1.9670000000000001</v>
      </c>
      <c r="CF104" s="30">
        <f t="shared" si="79"/>
        <v>2.1478999999999999</v>
      </c>
      <c r="CG104" s="30">
        <f t="shared" si="79"/>
        <v>1.9798</v>
      </c>
      <c r="CH104" s="30">
        <f t="shared" si="79"/>
        <v>2.1053999999999999</v>
      </c>
      <c r="CI104" s="30">
        <f t="shared" si="79"/>
        <v>1.1817</v>
      </c>
      <c r="CJ104" s="30">
        <f t="shared" si="79"/>
        <v>1.1204000000000001</v>
      </c>
      <c r="CK104" s="30">
        <f t="shared" si="79"/>
        <v>1.0297000000000001</v>
      </c>
      <c r="CL104" s="30">
        <f t="shared" si="79"/>
        <v>1.1064000000000001</v>
      </c>
      <c r="CM104" s="30">
        <f t="shared" si="79"/>
        <v>1.18</v>
      </c>
      <c r="CN104" s="30">
        <f t="shared" si="79"/>
        <v>1.0297000000000001</v>
      </c>
      <c r="CO104" s="30">
        <f t="shared" si="79"/>
        <v>1.0297000000000001</v>
      </c>
      <c r="CP104" s="30">
        <f t="shared" si="79"/>
        <v>1.1188</v>
      </c>
      <c r="CQ104" s="30">
        <f t="shared" si="79"/>
        <v>1.1112</v>
      </c>
      <c r="CR104" s="30">
        <f t="shared" si="79"/>
        <v>1.8895</v>
      </c>
      <c r="CS104" s="30">
        <f t="shared" si="79"/>
        <v>1.4106000000000001</v>
      </c>
      <c r="CT104" s="30">
        <f t="shared" si="79"/>
        <v>2.2265000000000001</v>
      </c>
      <c r="CU104" s="30">
        <f t="shared" si="79"/>
        <v>1.2359</v>
      </c>
      <c r="CV104" s="30">
        <f t="shared" si="79"/>
        <v>2.3957999999999999</v>
      </c>
      <c r="CW104" s="30">
        <f t="shared" si="79"/>
        <v>1.9689000000000001</v>
      </c>
      <c r="CX104" s="30">
        <f t="shared" si="79"/>
        <v>1.2366999999999999</v>
      </c>
      <c r="CY104" s="30">
        <f t="shared" si="79"/>
        <v>2.2059000000000002</v>
      </c>
      <c r="CZ104" s="30">
        <f t="shared" si="79"/>
        <v>1.0585</v>
      </c>
      <c r="DA104" s="30">
        <f t="shared" si="79"/>
        <v>1.8593999999999999</v>
      </c>
      <c r="DB104" s="30">
        <f t="shared" si="79"/>
        <v>1.4809000000000001</v>
      </c>
      <c r="DC104" s="30">
        <f t="shared" si="79"/>
        <v>1.8974</v>
      </c>
      <c r="DD104" s="30">
        <f t="shared" si="79"/>
        <v>2.0817000000000001</v>
      </c>
      <c r="DE104" s="30">
        <f t="shared" si="79"/>
        <v>1.268</v>
      </c>
      <c r="DF104" s="30">
        <f t="shared" si="79"/>
        <v>1.0297000000000001</v>
      </c>
      <c r="DG104" s="30">
        <f t="shared" si="79"/>
        <v>2.2686999999999999</v>
      </c>
      <c r="DH104" s="30">
        <f t="shared" si="79"/>
        <v>1.0619000000000001</v>
      </c>
      <c r="DI104" s="30">
        <f t="shared" si="79"/>
        <v>1.0474000000000001</v>
      </c>
      <c r="DJ104" s="30">
        <f t="shared" si="79"/>
        <v>1.1834</v>
      </c>
      <c r="DK104" s="30">
        <f t="shared" si="79"/>
        <v>1.3552</v>
      </c>
      <c r="DL104" s="30">
        <f t="shared" si="79"/>
        <v>1.0297000000000001</v>
      </c>
      <c r="DM104" s="30">
        <f t="shared" si="79"/>
        <v>1.5649</v>
      </c>
      <c r="DN104" s="30">
        <f t="shared" si="79"/>
        <v>1.0952</v>
      </c>
      <c r="DO104" s="30">
        <f t="shared" si="79"/>
        <v>1.044</v>
      </c>
      <c r="DP104" s="30">
        <f t="shared" si="79"/>
        <v>1.8199000000000001</v>
      </c>
      <c r="DQ104" s="30">
        <f t="shared" si="79"/>
        <v>1.2292000000000001</v>
      </c>
      <c r="DR104" s="30">
        <f t="shared" si="79"/>
        <v>1.1046</v>
      </c>
      <c r="DS104" s="30">
        <f t="shared" si="79"/>
        <v>1.1657999999999999</v>
      </c>
      <c r="DT104" s="30">
        <f t="shared" si="79"/>
        <v>2.0449000000000002</v>
      </c>
      <c r="DU104" s="30">
        <f t="shared" si="79"/>
        <v>1.3189</v>
      </c>
      <c r="DV104" s="30">
        <f t="shared" si="79"/>
        <v>1.7883</v>
      </c>
      <c r="DW104" s="30">
        <f t="shared" si="79"/>
        <v>1.4361999999999999</v>
      </c>
      <c r="DX104" s="30">
        <f t="shared" si="79"/>
        <v>1.8933</v>
      </c>
      <c r="DY104" s="30">
        <f t="shared" si="79"/>
        <v>1.4685999999999999</v>
      </c>
      <c r="DZ104" s="30">
        <f t="shared" si="79"/>
        <v>1.1262000000000001</v>
      </c>
      <c r="EA104" s="30">
        <f t="shared" ref="EA104:FX104" si="80">ROUND(IF(EA96&lt;276,((276-EA96)*0.00376159)+1.5457,IF(EA96&lt;459,((459-EA96)*0.00167869)+1.2385,IF(EA96&lt;1027,((1027-EA96)*0.00020599)+1.1215,IF(EA96&lt;2293,((2293-EA96)*0.00005387)+1.0533,IF(EA96&lt;4023,((4023-EA96)*0.00001364)+1.0297,IF(EA96&gt;=4023,1.0297)))))),4)</f>
        <v>1.2208000000000001</v>
      </c>
      <c r="EB104" s="30">
        <f t="shared" si="80"/>
        <v>1.2132000000000001</v>
      </c>
      <c r="EC104" s="30">
        <f t="shared" si="80"/>
        <v>1.518</v>
      </c>
      <c r="ED104" s="30">
        <f t="shared" si="80"/>
        <v>1.0879000000000001</v>
      </c>
      <c r="EE104" s="30">
        <f t="shared" si="80"/>
        <v>1.7676000000000001</v>
      </c>
      <c r="EF104" s="30">
        <f t="shared" si="80"/>
        <v>1.0924</v>
      </c>
      <c r="EG104" s="30">
        <f t="shared" si="80"/>
        <v>1.5431999999999999</v>
      </c>
      <c r="EH104" s="30">
        <f t="shared" si="80"/>
        <v>1.7639</v>
      </c>
      <c r="EI104" s="30">
        <f t="shared" si="80"/>
        <v>1.0297000000000001</v>
      </c>
      <c r="EJ104" s="30">
        <f t="shared" si="80"/>
        <v>1.0297000000000001</v>
      </c>
      <c r="EK104" s="30">
        <f t="shared" si="80"/>
        <v>1.1997</v>
      </c>
      <c r="EL104" s="30">
        <f t="shared" si="80"/>
        <v>1.2295</v>
      </c>
      <c r="EM104" s="30">
        <f t="shared" si="80"/>
        <v>1.2294</v>
      </c>
      <c r="EN104" s="30">
        <f t="shared" si="80"/>
        <v>1.1181000000000001</v>
      </c>
      <c r="EO104" s="30">
        <f t="shared" si="80"/>
        <v>1.2384999999999999</v>
      </c>
      <c r="EP104" s="30">
        <f t="shared" si="80"/>
        <v>1.38</v>
      </c>
      <c r="EQ104" s="30">
        <f t="shared" si="80"/>
        <v>1.0521</v>
      </c>
      <c r="ER104" s="30">
        <f t="shared" si="80"/>
        <v>1.3854</v>
      </c>
      <c r="ES104" s="30">
        <f t="shared" si="80"/>
        <v>2.1234999999999999</v>
      </c>
      <c r="ET104" s="30">
        <f t="shared" si="80"/>
        <v>1.8819999999999999</v>
      </c>
      <c r="EU104" s="30">
        <f t="shared" si="80"/>
        <v>1.2015</v>
      </c>
      <c r="EV104" s="30">
        <f t="shared" si="80"/>
        <v>2.3292000000000002</v>
      </c>
      <c r="EW104" s="30">
        <f t="shared" si="80"/>
        <v>1.1598999999999999</v>
      </c>
      <c r="EX104" s="30">
        <f t="shared" si="80"/>
        <v>1.5934999999999999</v>
      </c>
      <c r="EY104" s="30">
        <f t="shared" si="80"/>
        <v>1.1446000000000001</v>
      </c>
      <c r="EZ104" s="30">
        <f t="shared" si="80"/>
        <v>2.1276000000000002</v>
      </c>
      <c r="FA104" s="30">
        <f t="shared" si="80"/>
        <v>1.0423</v>
      </c>
      <c r="FB104" s="30">
        <f t="shared" si="80"/>
        <v>1.4136</v>
      </c>
      <c r="FC104" s="30">
        <f t="shared" si="80"/>
        <v>1.0504</v>
      </c>
      <c r="FD104" s="30">
        <f t="shared" si="80"/>
        <v>1.4295</v>
      </c>
      <c r="FE104" s="30">
        <f t="shared" si="80"/>
        <v>2.1709000000000001</v>
      </c>
      <c r="FF104" s="30">
        <f t="shared" si="80"/>
        <v>1.8579000000000001</v>
      </c>
      <c r="FG104" s="30">
        <f t="shared" si="80"/>
        <v>2.1558000000000002</v>
      </c>
      <c r="FH104" s="30">
        <f t="shared" si="80"/>
        <v>2.2563</v>
      </c>
      <c r="FI104" s="30">
        <f t="shared" si="80"/>
        <v>1.0799000000000001</v>
      </c>
      <c r="FJ104" s="30">
        <f t="shared" si="80"/>
        <v>1.0768</v>
      </c>
      <c r="FK104" s="30">
        <f t="shared" si="80"/>
        <v>1.0577000000000001</v>
      </c>
      <c r="FL104" s="30">
        <f t="shared" si="80"/>
        <v>1.0297000000000001</v>
      </c>
      <c r="FM104" s="30">
        <f t="shared" si="80"/>
        <v>1.0374000000000001</v>
      </c>
      <c r="FN104" s="30">
        <f t="shared" si="80"/>
        <v>1.0297000000000001</v>
      </c>
      <c r="FO104" s="30">
        <f t="shared" si="80"/>
        <v>1.1156999999999999</v>
      </c>
      <c r="FP104" s="30">
        <f t="shared" si="80"/>
        <v>1.0550999999999999</v>
      </c>
      <c r="FQ104" s="30">
        <f t="shared" si="80"/>
        <v>1.1706000000000001</v>
      </c>
      <c r="FR104" s="30">
        <f t="shared" si="80"/>
        <v>2.0091000000000001</v>
      </c>
      <c r="FS104" s="30">
        <f t="shared" si="80"/>
        <v>1.8771</v>
      </c>
      <c r="FT104" s="31">
        <f t="shared" si="80"/>
        <v>2.2690999999999999</v>
      </c>
      <c r="FU104" s="30">
        <f t="shared" si="80"/>
        <v>1.1738</v>
      </c>
      <c r="FV104" s="30">
        <f t="shared" si="80"/>
        <v>1.1935</v>
      </c>
      <c r="FW104" s="30">
        <f t="shared" si="80"/>
        <v>2.0057</v>
      </c>
      <c r="FX104" s="30">
        <f t="shared" si="80"/>
        <v>2.3197999999999999</v>
      </c>
      <c r="FY104" s="99"/>
      <c r="FZ104" s="6"/>
      <c r="GA104" s="6"/>
      <c r="GB104" s="19"/>
      <c r="GC104" s="12"/>
      <c r="GD104" s="12"/>
      <c r="GE104" s="25"/>
      <c r="GF104" s="25"/>
      <c r="GG104" s="6"/>
      <c r="GH104" s="6"/>
      <c r="GI104" s="6"/>
      <c r="GJ104" s="6"/>
      <c r="GK104" s="6"/>
      <c r="GL104" s="6"/>
      <c r="GM104" s="6"/>
    </row>
    <row r="105" spans="1:256" x14ac:dyDescent="0.2">
      <c r="A105" s="3" t="s">
        <v>382</v>
      </c>
      <c r="B105" s="2" t="s">
        <v>383</v>
      </c>
      <c r="C105" s="30">
        <f>MAX(C103,C104)</f>
        <v>1.0297000000000001</v>
      </c>
      <c r="D105" s="30">
        <f t="shared" ref="D105:BO105" si="81">MAX(D103,D104)</f>
        <v>1.0297000000000001</v>
      </c>
      <c r="E105" s="30">
        <f t="shared" si="81"/>
        <v>1.0297000000000001</v>
      </c>
      <c r="F105" s="30">
        <f t="shared" si="81"/>
        <v>1.0297000000000001</v>
      </c>
      <c r="G105" s="30">
        <f t="shared" si="81"/>
        <v>1.1296999999999999</v>
      </c>
      <c r="H105" s="30">
        <f t="shared" si="81"/>
        <v>1.1218999999999999</v>
      </c>
      <c r="I105" s="30">
        <f t="shared" si="81"/>
        <v>1.0297000000000001</v>
      </c>
      <c r="J105" s="30">
        <f t="shared" si="81"/>
        <v>1.0638000000000001</v>
      </c>
      <c r="K105" s="30">
        <f t="shared" si="81"/>
        <v>1.4786999999999999</v>
      </c>
      <c r="L105" s="30">
        <f t="shared" si="81"/>
        <v>1.0475000000000001</v>
      </c>
      <c r="M105" s="30">
        <f t="shared" si="81"/>
        <v>1.0974999999999999</v>
      </c>
      <c r="N105" s="30">
        <f t="shared" si="81"/>
        <v>1.0297000000000001</v>
      </c>
      <c r="O105" s="30">
        <f t="shared" si="81"/>
        <v>1.0297000000000001</v>
      </c>
      <c r="P105" s="30">
        <f t="shared" si="81"/>
        <v>1.9725999999999999</v>
      </c>
      <c r="Q105" s="30">
        <f t="shared" si="81"/>
        <v>1.0297000000000001</v>
      </c>
      <c r="R105" s="30">
        <f t="shared" si="81"/>
        <v>1.2151000000000001</v>
      </c>
      <c r="S105" s="30">
        <f t="shared" si="81"/>
        <v>1.1027</v>
      </c>
      <c r="T105" s="30">
        <f t="shared" si="81"/>
        <v>2.0640000000000001</v>
      </c>
      <c r="U105" s="30">
        <f t="shared" si="81"/>
        <v>2.3822999999999999</v>
      </c>
      <c r="V105" s="30">
        <f t="shared" si="81"/>
        <v>1.5758000000000001</v>
      </c>
      <c r="W105" s="31">
        <f t="shared" si="81"/>
        <v>2.1147999999999998</v>
      </c>
      <c r="X105" s="30">
        <f t="shared" si="81"/>
        <v>2.3957999999999999</v>
      </c>
      <c r="Y105" s="30">
        <f t="shared" si="81"/>
        <v>1.2321</v>
      </c>
      <c r="Z105" s="30">
        <f t="shared" si="81"/>
        <v>1.6112</v>
      </c>
      <c r="AA105" s="30">
        <f t="shared" si="81"/>
        <v>1.0297000000000001</v>
      </c>
      <c r="AB105" s="30">
        <f t="shared" si="81"/>
        <v>1.0297000000000001</v>
      </c>
      <c r="AC105" s="30">
        <f t="shared" si="81"/>
        <v>1.1439999999999999</v>
      </c>
      <c r="AD105" s="30">
        <f t="shared" si="81"/>
        <v>1.1169</v>
      </c>
      <c r="AE105" s="30">
        <f t="shared" si="81"/>
        <v>2.1709000000000001</v>
      </c>
      <c r="AF105" s="30">
        <f t="shared" si="81"/>
        <v>1.9500999999999999</v>
      </c>
      <c r="AG105" s="30">
        <f t="shared" si="81"/>
        <v>1.1533</v>
      </c>
      <c r="AH105" s="30">
        <f t="shared" si="81"/>
        <v>1.1224000000000001</v>
      </c>
      <c r="AI105" s="30">
        <f t="shared" si="81"/>
        <v>1.3675999999999999</v>
      </c>
      <c r="AJ105" s="30">
        <f t="shared" si="81"/>
        <v>1.7585999999999999</v>
      </c>
      <c r="AK105" s="30">
        <f t="shared" si="81"/>
        <v>1.7867999999999999</v>
      </c>
      <c r="AL105" s="30">
        <f t="shared" si="81"/>
        <v>1.589</v>
      </c>
      <c r="AM105" s="30">
        <f t="shared" si="81"/>
        <v>1.2365999999999999</v>
      </c>
      <c r="AN105" s="30">
        <f t="shared" si="81"/>
        <v>1.3514999999999999</v>
      </c>
      <c r="AO105" s="30">
        <f t="shared" si="81"/>
        <v>1.0297000000000001</v>
      </c>
      <c r="AP105" s="30">
        <f t="shared" si="81"/>
        <v>1.0297000000000001</v>
      </c>
      <c r="AQ105" s="30">
        <f t="shared" si="81"/>
        <v>1.5807</v>
      </c>
      <c r="AR105" s="30">
        <f t="shared" si="81"/>
        <v>1.0297000000000001</v>
      </c>
      <c r="AS105" s="30">
        <f t="shared" si="81"/>
        <v>1.0297000000000001</v>
      </c>
      <c r="AT105" s="30">
        <f t="shared" si="81"/>
        <v>1.0508999999999999</v>
      </c>
      <c r="AU105" s="30">
        <f t="shared" si="81"/>
        <v>1.4472</v>
      </c>
      <c r="AV105" s="30">
        <f t="shared" si="81"/>
        <v>1.5052000000000001</v>
      </c>
      <c r="AW105" s="30">
        <f t="shared" si="81"/>
        <v>1.8545</v>
      </c>
      <c r="AX105" s="30">
        <f t="shared" si="81"/>
        <v>2.3957999999999999</v>
      </c>
      <c r="AY105" s="30">
        <f t="shared" si="81"/>
        <v>1.2226999999999999</v>
      </c>
      <c r="AZ105" s="30">
        <f t="shared" si="81"/>
        <v>1.0297000000000001</v>
      </c>
      <c r="BA105" s="30">
        <f t="shared" si="81"/>
        <v>1.0297000000000001</v>
      </c>
      <c r="BB105" s="30">
        <f t="shared" si="81"/>
        <v>1.0297000000000001</v>
      </c>
      <c r="BC105" s="30">
        <f t="shared" si="81"/>
        <v>1.0297000000000001</v>
      </c>
      <c r="BD105" s="30">
        <f t="shared" si="81"/>
        <v>1.0297000000000001</v>
      </c>
      <c r="BE105" s="30">
        <f t="shared" si="81"/>
        <v>1.0994999999999999</v>
      </c>
      <c r="BF105" s="30">
        <f t="shared" si="81"/>
        <v>1.0297000000000001</v>
      </c>
      <c r="BG105" s="30">
        <f t="shared" si="81"/>
        <v>1.1412</v>
      </c>
      <c r="BH105" s="30">
        <f t="shared" si="81"/>
        <v>1.2058</v>
      </c>
      <c r="BI105" s="30">
        <f t="shared" si="81"/>
        <v>1.7150000000000001</v>
      </c>
      <c r="BJ105" s="30">
        <f t="shared" si="81"/>
        <v>1.0297000000000001</v>
      </c>
      <c r="BK105" s="30">
        <f t="shared" si="81"/>
        <v>1.0297000000000001</v>
      </c>
      <c r="BL105" s="30">
        <f t="shared" si="81"/>
        <v>1.8549</v>
      </c>
      <c r="BM105" s="30">
        <f t="shared" si="81"/>
        <v>1.5271999999999999</v>
      </c>
      <c r="BN105" s="30">
        <f t="shared" si="81"/>
        <v>1.0338000000000001</v>
      </c>
      <c r="BO105" s="30">
        <f t="shared" si="81"/>
        <v>1.0944</v>
      </c>
      <c r="BP105" s="30">
        <f t="shared" ref="BP105:EA105" si="82">MAX(BP103,BP104)</f>
        <v>1.8098000000000001</v>
      </c>
      <c r="BQ105" s="30">
        <f t="shared" si="82"/>
        <v>1.0297000000000001</v>
      </c>
      <c r="BR105" s="30">
        <f t="shared" si="82"/>
        <v>1.0297000000000001</v>
      </c>
      <c r="BS105" s="30">
        <f t="shared" si="82"/>
        <v>1.1213</v>
      </c>
      <c r="BT105" s="30">
        <f t="shared" si="82"/>
        <v>1.3794999999999999</v>
      </c>
      <c r="BU105" s="30">
        <f t="shared" si="82"/>
        <v>1.2615000000000001</v>
      </c>
      <c r="BV105" s="30">
        <f t="shared" si="82"/>
        <v>1.1119000000000001</v>
      </c>
      <c r="BW105" s="30">
        <f t="shared" si="82"/>
        <v>1.0793999999999999</v>
      </c>
      <c r="BX105" s="30">
        <f t="shared" si="82"/>
        <v>2.3033000000000001</v>
      </c>
      <c r="BY105" s="30">
        <f t="shared" si="82"/>
        <v>1.2284999999999999</v>
      </c>
      <c r="BZ105" s="30">
        <f t="shared" si="82"/>
        <v>1.8270999999999999</v>
      </c>
      <c r="CA105" s="30">
        <f t="shared" si="82"/>
        <v>1.8338000000000001</v>
      </c>
      <c r="CB105" s="30">
        <f t="shared" si="82"/>
        <v>1.0297000000000001</v>
      </c>
      <c r="CC105" s="30">
        <f t="shared" si="82"/>
        <v>1.9659</v>
      </c>
      <c r="CD105" s="30">
        <f t="shared" si="82"/>
        <v>2.3069999999999999</v>
      </c>
      <c r="CE105" s="30">
        <f t="shared" si="82"/>
        <v>1.9670000000000001</v>
      </c>
      <c r="CF105" s="30">
        <f t="shared" si="82"/>
        <v>2.1478999999999999</v>
      </c>
      <c r="CG105" s="30">
        <f t="shared" si="82"/>
        <v>1.9798</v>
      </c>
      <c r="CH105" s="30">
        <f t="shared" si="82"/>
        <v>2.1053999999999999</v>
      </c>
      <c r="CI105" s="30">
        <f t="shared" si="82"/>
        <v>1.1817</v>
      </c>
      <c r="CJ105" s="30">
        <f t="shared" si="82"/>
        <v>1.1204000000000001</v>
      </c>
      <c r="CK105" s="30">
        <f t="shared" si="82"/>
        <v>1.0297000000000001</v>
      </c>
      <c r="CL105" s="30">
        <f t="shared" si="82"/>
        <v>1.1064000000000001</v>
      </c>
      <c r="CM105" s="30">
        <f t="shared" si="82"/>
        <v>1.18</v>
      </c>
      <c r="CN105" s="30">
        <f t="shared" si="82"/>
        <v>1.0297000000000001</v>
      </c>
      <c r="CO105" s="30">
        <f t="shared" si="82"/>
        <v>1.0297000000000001</v>
      </c>
      <c r="CP105" s="30">
        <f t="shared" si="82"/>
        <v>1.1188</v>
      </c>
      <c r="CQ105" s="30">
        <f t="shared" si="82"/>
        <v>1.1112</v>
      </c>
      <c r="CR105" s="30">
        <f t="shared" si="82"/>
        <v>1.8895</v>
      </c>
      <c r="CS105" s="30">
        <f t="shared" si="82"/>
        <v>1.4106000000000001</v>
      </c>
      <c r="CT105" s="30">
        <f t="shared" si="82"/>
        <v>2.2265000000000001</v>
      </c>
      <c r="CU105" s="30">
        <f t="shared" si="82"/>
        <v>1.2359</v>
      </c>
      <c r="CV105" s="30">
        <f t="shared" si="82"/>
        <v>2.3957999999999999</v>
      </c>
      <c r="CW105" s="30">
        <f t="shared" si="82"/>
        <v>1.9689000000000001</v>
      </c>
      <c r="CX105" s="30">
        <f t="shared" si="82"/>
        <v>1.2366999999999999</v>
      </c>
      <c r="CY105" s="30">
        <f t="shared" si="82"/>
        <v>2.2059000000000002</v>
      </c>
      <c r="CZ105" s="30">
        <f t="shared" si="82"/>
        <v>1.0585</v>
      </c>
      <c r="DA105" s="30">
        <f t="shared" si="82"/>
        <v>1.8593999999999999</v>
      </c>
      <c r="DB105" s="30">
        <f t="shared" si="82"/>
        <v>1.4809000000000001</v>
      </c>
      <c r="DC105" s="30">
        <f t="shared" si="82"/>
        <v>1.8974</v>
      </c>
      <c r="DD105" s="30">
        <f t="shared" si="82"/>
        <v>2.0817000000000001</v>
      </c>
      <c r="DE105" s="30">
        <f t="shared" si="82"/>
        <v>1.268</v>
      </c>
      <c r="DF105" s="30">
        <f t="shared" si="82"/>
        <v>1.0297000000000001</v>
      </c>
      <c r="DG105" s="30">
        <f t="shared" si="82"/>
        <v>2.2686999999999999</v>
      </c>
      <c r="DH105" s="30">
        <f t="shared" si="82"/>
        <v>1.0619000000000001</v>
      </c>
      <c r="DI105" s="30">
        <f t="shared" si="82"/>
        <v>1.0474000000000001</v>
      </c>
      <c r="DJ105" s="30">
        <f t="shared" si="82"/>
        <v>1.1834</v>
      </c>
      <c r="DK105" s="30">
        <f t="shared" si="82"/>
        <v>1.3552</v>
      </c>
      <c r="DL105" s="30">
        <f t="shared" si="82"/>
        <v>1.0297000000000001</v>
      </c>
      <c r="DM105" s="30">
        <f>MAX(DM103,DM104)</f>
        <v>1.6446000000000001</v>
      </c>
      <c r="DN105" s="30">
        <f t="shared" si="82"/>
        <v>1.0952</v>
      </c>
      <c r="DO105" s="30">
        <f t="shared" si="82"/>
        <v>1.044</v>
      </c>
      <c r="DP105" s="30">
        <f t="shared" si="82"/>
        <v>1.8199000000000001</v>
      </c>
      <c r="DQ105" s="30">
        <f t="shared" si="82"/>
        <v>1.2292000000000001</v>
      </c>
      <c r="DR105" s="30">
        <f t="shared" si="82"/>
        <v>1.1046</v>
      </c>
      <c r="DS105" s="30">
        <f t="shared" si="82"/>
        <v>1.1657999999999999</v>
      </c>
      <c r="DT105" s="30">
        <f t="shared" si="82"/>
        <v>2.0449000000000002</v>
      </c>
      <c r="DU105" s="30">
        <f t="shared" si="82"/>
        <v>1.3189</v>
      </c>
      <c r="DV105" s="30">
        <f t="shared" si="82"/>
        <v>1.7883</v>
      </c>
      <c r="DW105" s="30">
        <f t="shared" si="82"/>
        <v>1.4361999999999999</v>
      </c>
      <c r="DX105" s="30">
        <f t="shared" si="82"/>
        <v>1.8933</v>
      </c>
      <c r="DY105" s="30">
        <f t="shared" si="82"/>
        <v>1.4685999999999999</v>
      </c>
      <c r="DZ105" s="30">
        <f t="shared" si="82"/>
        <v>1.1262000000000001</v>
      </c>
      <c r="EA105" s="30">
        <f t="shared" si="82"/>
        <v>1.2208000000000001</v>
      </c>
      <c r="EB105" s="30">
        <f t="shared" ref="EB105:FX105" si="83">MAX(EB103,EB104)</f>
        <v>1.2132000000000001</v>
      </c>
      <c r="EC105" s="30">
        <f t="shared" si="83"/>
        <v>1.518</v>
      </c>
      <c r="ED105" s="30">
        <f t="shared" si="83"/>
        <v>1.0879000000000001</v>
      </c>
      <c r="EE105" s="30">
        <f t="shared" si="83"/>
        <v>1.7676000000000001</v>
      </c>
      <c r="EF105" s="30">
        <f t="shared" si="83"/>
        <v>1.0924</v>
      </c>
      <c r="EG105" s="30">
        <f t="shared" si="83"/>
        <v>1.5431999999999999</v>
      </c>
      <c r="EH105" s="30">
        <f t="shared" si="83"/>
        <v>1.7639</v>
      </c>
      <c r="EI105" s="30">
        <f t="shared" si="83"/>
        <v>1.0297000000000001</v>
      </c>
      <c r="EJ105" s="30">
        <f t="shared" si="83"/>
        <v>1.0297000000000001</v>
      </c>
      <c r="EK105" s="30">
        <f t="shared" si="83"/>
        <v>1.1997</v>
      </c>
      <c r="EL105" s="30">
        <f t="shared" si="83"/>
        <v>1.2295</v>
      </c>
      <c r="EM105" s="30">
        <f t="shared" si="83"/>
        <v>1.2294</v>
      </c>
      <c r="EN105" s="30">
        <f t="shared" si="83"/>
        <v>1.1181000000000001</v>
      </c>
      <c r="EO105" s="30">
        <f t="shared" si="83"/>
        <v>1.2384999999999999</v>
      </c>
      <c r="EP105" s="30">
        <f t="shared" si="83"/>
        <v>1.38</v>
      </c>
      <c r="EQ105" s="30">
        <f t="shared" si="83"/>
        <v>1.0521</v>
      </c>
      <c r="ER105" s="30">
        <f t="shared" si="83"/>
        <v>1.3854</v>
      </c>
      <c r="ES105" s="30">
        <f t="shared" si="83"/>
        <v>2.1234999999999999</v>
      </c>
      <c r="ET105" s="30">
        <f t="shared" si="83"/>
        <v>2.0987</v>
      </c>
      <c r="EU105" s="30">
        <f t="shared" si="83"/>
        <v>1.2015</v>
      </c>
      <c r="EV105" s="30">
        <f t="shared" si="83"/>
        <v>2.3292000000000002</v>
      </c>
      <c r="EW105" s="30">
        <f t="shared" si="83"/>
        <v>1.1598999999999999</v>
      </c>
      <c r="EX105" s="30">
        <f t="shared" si="83"/>
        <v>1.5934999999999999</v>
      </c>
      <c r="EY105" s="30">
        <f t="shared" si="83"/>
        <v>1.1446000000000001</v>
      </c>
      <c r="EZ105" s="30">
        <f t="shared" si="83"/>
        <v>2.1276000000000002</v>
      </c>
      <c r="FA105" s="30">
        <f t="shared" si="83"/>
        <v>1.0423</v>
      </c>
      <c r="FB105" s="30">
        <f t="shared" si="83"/>
        <v>1.4136</v>
      </c>
      <c r="FC105" s="30">
        <f t="shared" si="83"/>
        <v>1.0504</v>
      </c>
      <c r="FD105" s="30">
        <f t="shared" si="83"/>
        <v>1.4295</v>
      </c>
      <c r="FE105" s="30">
        <f t="shared" si="83"/>
        <v>2.1709000000000001</v>
      </c>
      <c r="FF105" s="30">
        <f t="shared" si="83"/>
        <v>1.8579000000000001</v>
      </c>
      <c r="FG105" s="30">
        <f t="shared" si="83"/>
        <v>2.1558000000000002</v>
      </c>
      <c r="FH105" s="30">
        <f t="shared" si="83"/>
        <v>2.2563</v>
      </c>
      <c r="FI105" s="30">
        <f t="shared" si="83"/>
        <v>1.0799000000000001</v>
      </c>
      <c r="FJ105" s="30">
        <f t="shared" si="83"/>
        <v>1.0768</v>
      </c>
      <c r="FK105" s="30">
        <f t="shared" si="83"/>
        <v>1.0577000000000001</v>
      </c>
      <c r="FL105" s="30">
        <f t="shared" si="83"/>
        <v>1.0297000000000001</v>
      </c>
      <c r="FM105" s="30">
        <f t="shared" si="83"/>
        <v>1.0374000000000001</v>
      </c>
      <c r="FN105" s="30">
        <f t="shared" si="83"/>
        <v>1.0297000000000001</v>
      </c>
      <c r="FO105" s="30">
        <f t="shared" si="83"/>
        <v>1.1156999999999999</v>
      </c>
      <c r="FP105" s="30">
        <f t="shared" si="83"/>
        <v>1.0550999999999999</v>
      </c>
      <c r="FQ105" s="30">
        <f t="shared" si="83"/>
        <v>1.1706000000000001</v>
      </c>
      <c r="FR105" s="30">
        <f t="shared" si="83"/>
        <v>2.0091000000000001</v>
      </c>
      <c r="FS105" s="30">
        <f t="shared" si="83"/>
        <v>1.8771</v>
      </c>
      <c r="FT105" s="31">
        <f t="shared" si="83"/>
        <v>2.2690999999999999</v>
      </c>
      <c r="FU105" s="30">
        <f t="shared" si="83"/>
        <v>1.1738</v>
      </c>
      <c r="FV105" s="30">
        <f t="shared" si="83"/>
        <v>1.1935</v>
      </c>
      <c r="FW105" s="30">
        <f t="shared" si="83"/>
        <v>2.0057</v>
      </c>
      <c r="FX105" s="30">
        <f t="shared" si="83"/>
        <v>2.3197999999999999</v>
      </c>
      <c r="FY105" s="100"/>
      <c r="FZ105" s="30"/>
      <c r="GA105" s="30"/>
      <c r="GB105" s="12"/>
      <c r="GC105" s="12"/>
      <c r="GD105" s="12"/>
      <c r="GE105" s="25"/>
      <c r="GF105" s="25"/>
      <c r="GG105" s="6"/>
      <c r="GH105" s="6"/>
      <c r="GI105" s="6"/>
      <c r="GJ105" s="6"/>
      <c r="GK105" s="6"/>
      <c r="GL105" s="6"/>
      <c r="GM105" s="6"/>
    </row>
    <row r="106" spans="1:256" x14ac:dyDescent="0.2">
      <c r="A106" s="6"/>
      <c r="B106" s="2" t="s">
        <v>384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2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20"/>
      <c r="FU106" s="6"/>
      <c r="FV106" s="6"/>
      <c r="FW106" s="6"/>
      <c r="FX106" s="6"/>
      <c r="FY106" s="30"/>
      <c r="FZ106" s="30"/>
      <c r="GA106" s="30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</row>
    <row r="107" spans="1:256" ht="15.75" x14ac:dyDescent="0.25">
      <c r="A107" s="3" t="s">
        <v>385</v>
      </c>
      <c r="B107" s="44" t="s">
        <v>386</v>
      </c>
      <c r="C107" s="30">
        <f t="shared" ref="C107:BN107" si="84">ROUND(IF(C96&lt;453.5,0.825-(0.0000639*(453.5-C96)),IF(C96&lt;1567.5,0.8595-(0.000031*(1567.5-C96)),IF(C96&lt;6682,0.885-(0.000005*(6682-C96)),IF(C96&lt;30000,0.905-(0.0000009*(30000-C96)),0.905)))),4)</f>
        <v>0.88580000000000003</v>
      </c>
      <c r="D107" s="30">
        <f t="shared" si="84"/>
        <v>0.90500000000000003</v>
      </c>
      <c r="E107" s="30">
        <f t="shared" si="84"/>
        <v>0.88519999999999999</v>
      </c>
      <c r="F107" s="30">
        <f t="shared" si="84"/>
        <v>0.89359999999999995</v>
      </c>
      <c r="G107" s="30">
        <f t="shared" si="84"/>
        <v>0.84150000000000003</v>
      </c>
      <c r="H107" s="30">
        <f t="shared" si="84"/>
        <v>0.8427</v>
      </c>
      <c r="I107" s="30">
        <f t="shared" si="84"/>
        <v>0.88739999999999997</v>
      </c>
      <c r="J107" s="30">
        <f t="shared" si="84"/>
        <v>0.86209999999999998</v>
      </c>
      <c r="K107" s="30">
        <f t="shared" si="84"/>
        <v>0.81620000000000004</v>
      </c>
      <c r="L107" s="30">
        <f t="shared" si="84"/>
        <v>0.86519999999999997</v>
      </c>
      <c r="M107" s="30">
        <f t="shared" si="84"/>
        <v>0.85660000000000003</v>
      </c>
      <c r="N107" s="30">
        <f t="shared" si="84"/>
        <v>0.90500000000000003</v>
      </c>
      <c r="O107" s="30">
        <f t="shared" si="84"/>
        <v>0.89139999999999997</v>
      </c>
      <c r="P107" s="30">
        <f t="shared" si="84"/>
        <v>0.80640000000000001</v>
      </c>
      <c r="Q107" s="30">
        <f t="shared" si="84"/>
        <v>0.90500000000000003</v>
      </c>
      <c r="R107" s="30">
        <f t="shared" si="84"/>
        <v>0.82869999999999999</v>
      </c>
      <c r="S107" s="30">
        <f t="shared" si="84"/>
        <v>0.85360000000000003</v>
      </c>
      <c r="T107" s="30">
        <f t="shared" si="84"/>
        <v>0.80489999999999995</v>
      </c>
      <c r="U107" s="30">
        <f t="shared" si="84"/>
        <v>0.7994</v>
      </c>
      <c r="V107" s="30">
        <f t="shared" si="84"/>
        <v>0.81310000000000004</v>
      </c>
      <c r="W107" s="31">
        <f t="shared" si="84"/>
        <v>0.80400000000000005</v>
      </c>
      <c r="X107" s="30">
        <f t="shared" si="84"/>
        <v>0.79920000000000002</v>
      </c>
      <c r="Y107" s="30">
        <f t="shared" si="84"/>
        <v>0.82609999999999995</v>
      </c>
      <c r="Z107" s="30">
        <f t="shared" si="84"/>
        <v>0.8125</v>
      </c>
      <c r="AA107" s="30">
        <f t="shared" si="84"/>
        <v>0.90390000000000004</v>
      </c>
      <c r="AB107" s="30">
        <f t="shared" si="84"/>
        <v>0.90459999999999996</v>
      </c>
      <c r="AC107" s="30">
        <f t="shared" si="84"/>
        <v>0.83940000000000003</v>
      </c>
      <c r="AD107" s="30">
        <f t="shared" si="84"/>
        <v>0.84540000000000004</v>
      </c>
      <c r="AE107" s="30">
        <f t="shared" si="84"/>
        <v>0.80300000000000005</v>
      </c>
      <c r="AF107" s="30">
        <f t="shared" si="84"/>
        <v>0.80679999999999996</v>
      </c>
      <c r="AG107" s="30">
        <f t="shared" si="84"/>
        <v>0.83799999999999997</v>
      </c>
      <c r="AH107" s="30">
        <f t="shared" si="84"/>
        <v>0.84260000000000002</v>
      </c>
      <c r="AI107" s="30">
        <f t="shared" si="84"/>
        <v>0.82040000000000002</v>
      </c>
      <c r="AJ107" s="30">
        <f t="shared" si="84"/>
        <v>0.81</v>
      </c>
      <c r="AK107" s="30">
        <f t="shared" si="84"/>
        <v>0.80959999999999999</v>
      </c>
      <c r="AL107" s="30">
        <f t="shared" si="84"/>
        <v>0.81289999999999996</v>
      </c>
      <c r="AM107" s="30">
        <f t="shared" si="84"/>
        <v>0.82540000000000002</v>
      </c>
      <c r="AN107" s="30">
        <f t="shared" si="84"/>
        <v>0.82110000000000005</v>
      </c>
      <c r="AO107" s="30">
        <f t="shared" si="84"/>
        <v>0.87619999999999998</v>
      </c>
      <c r="AP107" s="30">
        <f t="shared" si="84"/>
        <v>0.90500000000000003</v>
      </c>
      <c r="AQ107" s="30">
        <f t="shared" si="84"/>
        <v>0.81310000000000004</v>
      </c>
      <c r="AR107" s="30">
        <f t="shared" si="84"/>
        <v>0.90500000000000003</v>
      </c>
      <c r="AS107" s="30">
        <f t="shared" si="84"/>
        <v>0.88400000000000001</v>
      </c>
      <c r="AT107" s="30">
        <f t="shared" si="84"/>
        <v>0.8639</v>
      </c>
      <c r="AU107" s="30">
        <f t="shared" si="84"/>
        <v>0.81740000000000002</v>
      </c>
      <c r="AV107" s="30">
        <f t="shared" si="84"/>
        <v>0.81520000000000004</v>
      </c>
      <c r="AW107" s="30">
        <f t="shared" si="84"/>
        <v>0.80840000000000001</v>
      </c>
      <c r="AX107" s="30">
        <f t="shared" si="84"/>
        <v>0.79920000000000002</v>
      </c>
      <c r="AY107" s="30">
        <f t="shared" si="84"/>
        <v>0.82750000000000001</v>
      </c>
      <c r="AZ107" s="30">
        <f t="shared" si="84"/>
        <v>0.88790000000000002</v>
      </c>
      <c r="BA107" s="30">
        <f t="shared" si="84"/>
        <v>0.88590000000000002</v>
      </c>
      <c r="BB107" s="30">
        <f t="shared" si="84"/>
        <v>0.88500000000000001</v>
      </c>
      <c r="BC107" s="30">
        <f t="shared" si="84"/>
        <v>0.90500000000000003</v>
      </c>
      <c r="BD107" s="30">
        <f t="shared" si="84"/>
        <v>0.87590000000000001</v>
      </c>
      <c r="BE107" s="30">
        <f t="shared" si="84"/>
        <v>0.85540000000000005</v>
      </c>
      <c r="BF107" s="30">
        <f t="shared" si="84"/>
        <v>0.89929999999999999</v>
      </c>
      <c r="BG107" s="30">
        <f t="shared" si="84"/>
        <v>0.83979999999999999</v>
      </c>
      <c r="BH107" s="30">
        <f t="shared" si="84"/>
        <v>0.83009999999999995</v>
      </c>
      <c r="BI107" s="30">
        <f t="shared" si="84"/>
        <v>0.81079999999999997</v>
      </c>
      <c r="BJ107" s="30">
        <f t="shared" si="84"/>
        <v>0.88149999999999995</v>
      </c>
      <c r="BK107" s="30">
        <f t="shared" si="84"/>
        <v>0.89459999999999995</v>
      </c>
      <c r="BL107" s="30">
        <f t="shared" si="84"/>
        <v>0.80840000000000001</v>
      </c>
      <c r="BM107" s="30">
        <f t="shared" si="84"/>
        <v>0.81440000000000001</v>
      </c>
      <c r="BN107" s="30">
        <f t="shared" si="84"/>
        <v>0.87019999999999997</v>
      </c>
      <c r="BO107" s="30">
        <f t="shared" ref="BO107:DZ107" si="85">ROUND(IF(BO96&lt;453.5,0.825-(0.0000639*(453.5-BO96)),IF(BO96&lt;1567.5,0.8595-(0.000031*(1567.5-BO96)),IF(BO96&lt;6682,0.885-(0.000005*(6682-BO96)),IF(BO96&lt;30000,0.905-(0.0000009*(30000-BO96)),0.905)))),4)</f>
        <v>0.85840000000000005</v>
      </c>
      <c r="BP107" s="30">
        <f t="shared" si="85"/>
        <v>0.80920000000000003</v>
      </c>
      <c r="BQ107" s="30">
        <f t="shared" si="85"/>
        <v>0.88039999999999996</v>
      </c>
      <c r="BR107" s="30">
        <f t="shared" si="85"/>
        <v>0.87509999999999999</v>
      </c>
      <c r="BS107" s="30">
        <f t="shared" si="85"/>
        <v>0.84289999999999998</v>
      </c>
      <c r="BT107" s="30">
        <f t="shared" si="85"/>
        <v>0.82</v>
      </c>
      <c r="BU107" s="30">
        <f t="shared" si="85"/>
        <v>0.82450000000000001</v>
      </c>
      <c r="BV107" s="30">
        <f t="shared" si="85"/>
        <v>0.84830000000000005</v>
      </c>
      <c r="BW107" s="30">
        <f t="shared" si="85"/>
        <v>0.86060000000000003</v>
      </c>
      <c r="BX107" s="30">
        <f t="shared" si="85"/>
        <v>0.80079999999999996</v>
      </c>
      <c r="BY107" s="30">
        <f t="shared" si="85"/>
        <v>0.8266</v>
      </c>
      <c r="BZ107" s="30">
        <f t="shared" si="85"/>
        <v>0.80889999999999995</v>
      </c>
      <c r="CA107" s="30">
        <f t="shared" si="85"/>
        <v>0.80879999999999996</v>
      </c>
      <c r="CB107" s="30">
        <f t="shared" si="85"/>
        <v>0.90500000000000003</v>
      </c>
      <c r="CC107" s="30">
        <f t="shared" si="85"/>
        <v>0.80649999999999999</v>
      </c>
      <c r="CD107" s="30">
        <f t="shared" si="85"/>
        <v>0.80069999999999997</v>
      </c>
      <c r="CE107" s="30">
        <f t="shared" si="85"/>
        <v>0.80649999999999999</v>
      </c>
      <c r="CF107" s="30">
        <f t="shared" si="85"/>
        <v>0.8034</v>
      </c>
      <c r="CG107" s="30">
        <f t="shared" si="85"/>
        <v>0.80630000000000002</v>
      </c>
      <c r="CH107" s="30">
        <f t="shared" si="85"/>
        <v>0.80410000000000004</v>
      </c>
      <c r="CI107" s="30">
        <f t="shared" si="85"/>
        <v>0.8337</v>
      </c>
      <c r="CJ107" s="30">
        <f t="shared" si="85"/>
        <v>0.84340000000000004</v>
      </c>
      <c r="CK107" s="30">
        <f t="shared" si="85"/>
        <v>0.876</v>
      </c>
      <c r="CL107" s="30">
        <f t="shared" si="85"/>
        <v>0.85140000000000005</v>
      </c>
      <c r="CM107" s="30">
        <f t="shared" si="85"/>
        <v>0.83389999999999997</v>
      </c>
      <c r="CN107" s="30">
        <f t="shared" si="85"/>
        <v>0.90390000000000004</v>
      </c>
      <c r="CO107" s="30">
        <f t="shared" si="85"/>
        <v>0.89180000000000004</v>
      </c>
      <c r="CP107" s="30">
        <f t="shared" si="85"/>
        <v>0.84430000000000005</v>
      </c>
      <c r="CQ107" s="30">
        <f t="shared" si="85"/>
        <v>0.84870000000000001</v>
      </c>
      <c r="CR107" s="30">
        <f t="shared" si="85"/>
        <v>0.80779999999999996</v>
      </c>
      <c r="CS107" s="30">
        <f t="shared" si="85"/>
        <v>0.81879999999999997</v>
      </c>
      <c r="CT107" s="30">
        <f t="shared" si="85"/>
        <v>0.80210000000000004</v>
      </c>
      <c r="CU107" s="30">
        <f t="shared" si="85"/>
        <v>0.82550000000000001</v>
      </c>
      <c r="CV107" s="30">
        <f t="shared" si="85"/>
        <v>0.79920000000000002</v>
      </c>
      <c r="CW107" s="30">
        <f t="shared" si="85"/>
        <v>0.80649999999999999</v>
      </c>
      <c r="CX107" s="30">
        <f t="shared" si="85"/>
        <v>0.82540000000000002</v>
      </c>
      <c r="CY107" s="30">
        <f t="shared" si="85"/>
        <v>0.8024</v>
      </c>
      <c r="CZ107" s="30">
        <f t="shared" si="85"/>
        <v>0.86260000000000003</v>
      </c>
      <c r="DA107" s="30">
        <f t="shared" si="85"/>
        <v>0.80830000000000002</v>
      </c>
      <c r="DB107" s="30">
        <f t="shared" si="85"/>
        <v>0.81610000000000005</v>
      </c>
      <c r="DC107" s="30">
        <f t="shared" si="85"/>
        <v>0.80769999999999997</v>
      </c>
      <c r="DD107" s="30">
        <f t="shared" si="85"/>
        <v>0.80459999999999998</v>
      </c>
      <c r="DE107" s="30">
        <f t="shared" si="85"/>
        <v>0.82420000000000004</v>
      </c>
      <c r="DF107" s="30">
        <f t="shared" si="85"/>
        <v>0.89749999999999996</v>
      </c>
      <c r="DG107" s="30">
        <f t="shared" si="85"/>
        <v>0.8014</v>
      </c>
      <c r="DH107" s="30">
        <f t="shared" si="85"/>
        <v>0.86229999999999996</v>
      </c>
      <c r="DI107" s="30">
        <f t="shared" si="85"/>
        <v>0.86519999999999997</v>
      </c>
      <c r="DJ107" s="30">
        <f t="shared" si="85"/>
        <v>0.83340000000000003</v>
      </c>
      <c r="DK107" s="30">
        <f t="shared" si="85"/>
        <v>0.82089999999999996</v>
      </c>
      <c r="DL107" s="30">
        <f t="shared" si="85"/>
        <v>0.88109999999999999</v>
      </c>
      <c r="DM107" s="30">
        <f t="shared" si="85"/>
        <v>0.81330000000000002</v>
      </c>
      <c r="DN107" s="30">
        <f t="shared" si="85"/>
        <v>0.8579</v>
      </c>
      <c r="DO107" s="30">
        <f t="shared" si="85"/>
        <v>0.86650000000000005</v>
      </c>
      <c r="DP107" s="30">
        <f t="shared" si="85"/>
        <v>0.80900000000000005</v>
      </c>
      <c r="DQ107" s="30">
        <f t="shared" si="85"/>
        <v>0.82650000000000001</v>
      </c>
      <c r="DR107" s="30">
        <f t="shared" si="85"/>
        <v>0.85250000000000004</v>
      </c>
      <c r="DS107" s="30">
        <f t="shared" si="85"/>
        <v>0.83609999999999995</v>
      </c>
      <c r="DT107" s="30">
        <f t="shared" si="85"/>
        <v>0.80520000000000003</v>
      </c>
      <c r="DU107" s="30">
        <f t="shared" si="85"/>
        <v>0.82230000000000003</v>
      </c>
      <c r="DV107" s="30">
        <f t="shared" si="85"/>
        <v>0.8095</v>
      </c>
      <c r="DW107" s="30">
        <f t="shared" si="85"/>
        <v>0.81779999999999997</v>
      </c>
      <c r="DX107" s="30">
        <f t="shared" si="85"/>
        <v>0.80779999999999996</v>
      </c>
      <c r="DY107" s="30">
        <f t="shared" si="85"/>
        <v>0.81659999999999999</v>
      </c>
      <c r="DZ107" s="30">
        <f t="shared" si="85"/>
        <v>0.84199999999999997</v>
      </c>
      <c r="EA107" s="30">
        <f t="shared" ref="EA107:FX107" si="86">ROUND(IF(EA96&lt;453.5,0.825-(0.0000639*(453.5-EA96)),IF(EA96&lt;1567.5,0.8595-(0.000031*(1567.5-EA96)),IF(EA96&lt;6682,0.885-(0.000005*(6682-EA96)),IF(EA96&lt;30000,0.905-(0.0000009*(30000-EA96)),0.905)))),4)</f>
        <v>0.82779999999999998</v>
      </c>
      <c r="EB107" s="30">
        <f t="shared" si="86"/>
        <v>0.82889999999999997</v>
      </c>
      <c r="EC107" s="30">
        <f t="shared" si="86"/>
        <v>0.81469999999999998</v>
      </c>
      <c r="ED107" s="30">
        <f t="shared" si="86"/>
        <v>0.85980000000000001</v>
      </c>
      <c r="EE107" s="30">
        <f t="shared" si="86"/>
        <v>0.80989999999999995</v>
      </c>
      <c r="EF107" s="30">
        <f t="shared" si="86"/>
        <v>0.85950000000000004</v>
      </c>
      <c r="EG107" s="30">
        <f t="shared" si="86"/>
        <v>0.81379999999999997</v>
      </c>
      <c r="EH107" s="30">
        <f t="shared" si="86"/>
        <v>0.81</v>
      </c>
      <c r="EI107" s="30">
        <f t="shared" si="86"/>
        <v>0.89339999999999997</v>
      </c>
      <c r="EJ107" s="30">
        <f t="shared" si="86"/>
        <v>0.8861</v>
      </c>
      <c r="EK107" s="30">
        <f t="shared" si="86"/>
        <v>0.83099999999999996</v>
      </c>
      <c r="EL107" s="30">
        <f t="shared" si="86"/>
        <v>0.82650000000000001</v>
      </c>
      <c r="EM107" s="30">
        <f t="shared" si="86"/>
        <v>0.82650000000000001</v>
      </c>
      <c r="EN107" s="30">
        <f t="shared" si="86"/>
        <v>0.84470000000000001</v>
      </c>
      <c r="EO107" s="30">
        <f t="shared" si="86"/>
        <v>0.82509999999999994</v>
      </c>
      <c r="EP107" s="30">
        <f t="shared" si="86"/>
        <v>0.82</v>
      </c>
      <c r="EQ107" s="30">
        <f t="shared" si="86"/>
        <v>0.86350000000000005</v>
      </c>
      <c r="ER107" s="30">
        <f t="shared" si="86"/>
        <v>0.81979999999999997</v>
      </c>
      <c r="ES107" s="30">
        <f t="shared" si="86"/>
        <v>0.80379999999999996</v>
      </c>
      <c r="ET107" s="30">
        <f t="shared" si="86"/>
        <v>0.80789999999999995</v>
      </c>
      <c r="EU107" s="30">
        <f t="shared" si="86"/>
        <v>0.83069999999999999</v>
      </c>
      <c r="EV107" s="30">
        <f t="shared" si="86"/>
        <v>0.80030000000000001</v>
      </c>
      <c r="EW107" s="30">
        <f t="shared" si="86"/>
        <v>0.83699999999999997</v>
      </c>
      <c r="EX107" s="30">
        <f t="shared" si="86"/>
        <v>0.81279999999999997</v>
      </c>
      <c r="EY107" s="30">
        <f t="shared" si="86"/>
        <v>0.83930000000000005</v>
      </c>
      <c r="EZ107" s="30">
        <f t="shared" si="86"/>
        <v>0.80379999999999996</v>
      </c>
      <c r="FA107" s="30">
        <f t="shared" si="86"/>
        <v>0.86709999999999998</v>
      </c>
      <c r="FB107" s="30">
        <f t="shared" si="86"/>
        <v>0.81869999999999998</v>
      </c>
      <c r="FC107" s="30">
        <f t="shared" si="86"/>
        <v>0.86409999999999998</v>
      </c>
      <c r="FD107" s="30">
        <f t="shared" si="86"/>
        <v>0.81810000000000005</v>
      </c>
      <c r="FE107" s="30">
        <f t="shared" si="86"/>
        <v>0.80300000000000005</v>
      </c>
      <c r="FF107" s="30">
        <f t="shared" si="86"/>
        <v>0.80840000000000001</v>
      </c>
      <c r="FG107" s="30">
        <f t="shared" si="86"/>
        <v>0.80330000000000001</v>
      </c>
      <c r="FH107" s="30">
        <f t="shared" si="86"/>
        <v>0.80159999999999998</v>
      </c>
      <c r="FI107" s="30">
        <f t="shared" si="86"/>
        <v>0.86060000000000003</v>
      </c>
      <c r="FJ107" s="30">
        <f t="shared" si="86"/>
        <v>0.8609</v>
      </c>
      <c r="FK107" s="30">
        <f t="shared" si="86"/>
        <v>0.86260000000000003</v>
      </c>
      <c r="FL107" s="30">
        <f t="shared" si="86"/>
        <v>0.875</v>
      </c>
      <c r="FM107" s="30">
        <f t="shared" si="86"/>
        <v>0.86890000000000001</v>
      </c>
      <c r="FN107" s="30">
        <f t="shared" si="86"/>
        <v>0.89639999999999997</v>
      </c>
      <c r="FO107" s="30">
        <f t="shared" si="86"/>
        <v>0.84609999999999996</v>
      </c>
      <c r="FP107" s="30">
        <f t="shared" si="86"/>
        <v>0.8629</v>
      </c>
      <c r="FQ107" s="30">
        <f t="shared" si="86"/>
        <v>0.83530000000000004</v>
      </c>
      <c r="FR107" s="30">
        <f t="shared" si="86"/>
        <v>0.80579999999999996</v>
      </c>
      <c r="FS107" s="30">
        <f t="shared" si="86"/>
        <v>0.80800000000000005</v>
      </c>
      <c r="FT107" s="31">
        <f t="shared" si="86"/>
        <v>0.8014</v>
      </c>
      <c r="FU107" s="30">
        <f t="shared" si="86"/>
        <v>0.83489999999999998</v>
      </c>
      <c r="FV107" s="30">
        <f t="shared" si="86"/>
        <v>0.83189999999999997</v>
      </c>
      <c r="FW107" s="30">
        <f t="shared" si="86"/>
        <v>0.80579999999999996</v>
      </c>
      <c r="FX107" s="30">
        <f t="shared" si="86"/>
        <v>0.80049999999999999</v>
      </c>
      <c r="FY107" s="30"/>
      <c r="FZ107" s="30" t="s">
        <v>64</v>
      </c>
      <c r="GA107" s="30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</row>
    <row r="108" spans="1:256" x14ac:dyDescent="0.2">
      <c r="A108" s="6"/>
      <c r="B108" s="2" t="s">
        <v>384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2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20"/>
      <c r="FU108" s="6"/>
      <c r="FV108" s="6"/>
      <c r="FW108" s="6"/>
      <c r="FX108" s="6"/>
      <c r="FY108" s="30"/>
      <c r="FZ108" s="6"/>
      <c r="GA108" s="6"/>
      <c r="GB108" s="30"/>
      <c r="GC108" s="30"/>
      <c r="GD108" s="30"/>
      <c r="GE108" s="30"/>
      <c r="GF108" s="30"/>
      <c r="GG108" s="30"/>
      <c r="GH108" s="30"/>
      <c r="GI108" s="30"/>
      <c r="GJ108" s="30"/>
      <c r="GK108" s="6"/>
      <c r="GL108" s="6"/>
      <c r="GM108" s="6"/>
    </row>
    <row r="109" spans="1:256" ht="15.75" x14ac:dyDescent="0.25">
      <c r="A109" s="3" t="s">
        <v>384</v>
      </c>
      <c r="B109" s="44" t="s">
        <v>387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1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1"/>
      <c r="FU109" s="100"/>
      <c r="FV109" s="100"/>
      <c r="FW109" s="100"/>
      <c r="FX109" s="100"/>
      <c r="FY109" s="30"/>
      <c r="FZ109" s="46"/>
      <c r="GA109" s="46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</row>
    <row r="110" spans="1:256" x14ac:dyDescent="0.2">
      <c r="A110" s="3" t="s">
        <v>388</v>
      </c>
      <c r="B110" s="20" t="s">
        <v>389</v>
      </c>
      <c r="C110" s="46">
        <f t="shared" ref="C110:BN110" si="87">+C31</f>
        <v>6121</v>
      </c>
      <c r="D110" s="46">
        <f t="shared" si="87"/>
        <v>6121</v>
      </c>
      <c r="E110" s="46">
        <f t="shared" si="87"/>
        <v>6121</v>
      </c>
      <c r="F110" s="46">
        <f t="shared" si="87"/>
        <v>6121</v>
      </c>
      <c r="G110" s="46">
        <f t="shared" si="87"/>
        <v>6121</v>
      </c>
      <c r="H110" s="46">
        <f t="shared" si="87"/>
        <v>6121</v>
      </c>
      <c r="I110" s="46">
        <f t="shared" si="87"/>
        <v>6121</v>
      </c>
      <c r="J110" s="46">
        <f t="shared" si="87"/>
        <v>6121</v>
      </c>
      <c r="K110" s="46">
        <f t="shared" si="87"/>
        <v>6121</v>
      </c>
      <c r="L110" s="46">
        <f t="shared" si="87"/>
        <v>6121</v>
      </c>
      <c r="M110" s="46">
        <f t="shared" si="87"/>
        <v>6121</v>
      </c>
      <c r="N110" s="46">
        <f t="shared" si="87"/>
        <v>6121</v>
      </c>
      <c r="O110" s="46">
        <f t="shared" si="87"/>
        <v>6121</v>
      </c>
      <c r="P110" s="46">
        <f t="shared" si="87"/>
        <v>6121</v>
      </c>
      <c r="Q110" s="46">
        <f t="shared" si="87"/>
        <v>6121</v>
      </c>
      <c r="R110" s="46">
        <f t="shared" si="87"/>
        <v>6121</v>
      </c>
      <c r="S110" s="46">
        <f t="shared" si="87"/>
        <v>6121</v>
      </c>
      <c r="T110" s="46">
        <f t="shared" si="87"/>
        <v>6121</v>
      </c>
      <c r="U110" s="46">
        <f t="shared" si="87"/>
        <v>6121</v>
      </c>
      <c r="V110" s="46">
        <f t="shared" si="87"/>
        <v>6121</v>
      </c>
      <c r="W110" s="47">
        <f t="shared" si="87"/>
        <v>6121</v>
      </c>
      <c r="X110" s="46">
        <f t="shared" si="87"/>
        <v>6121</v>
      </c>
      <c r="Y110" s="46">
        <f t="shared" si="87"/>
        <v>6121</v>
      </c>
      <c r="Z110" s="46">
        <f t="shared" si="87"/>
        <v>6121</v>
      </c>
      <c r="AA110" s="46">
        <f t="shared" si="87"/>
        <v>6121</v>
      </c>
      <c r="AB110" s="46">
        <f t="shared" si="87"/>
        <v>6121</v>
      </c>
      <c r="AC110" s="46">
        <f t="shared" si="87"/>
        <v>6121</v>
      </c>
      <c r="AD110" s="46">
        <f t="shared" si="87"/>
        <v>6121</v>
      </c>
      <c r="AE110" s="46">
        <f t="shared" si="87"/>
        <v>6121</v>
      </c>
      <c r="AF110" s="46">
        <f t="shared" si="87"/>
        <v>6121</v>
      </c>
      <c r="AG110" s="46">
        <f t="shared" si="87"/>
        <v>6121</v>
      </c>
      <c r="AH110" s="46">
        <f t="shared" si="87"/>
        <v>6121</v>
      </c>
      <c r="AI110" s="46">
        <f t="shared" si="87"/>
        <v>6121</v>
      </c>
      <c r="AJ110" s="46">
        <f t="shared" si="87"/>
        <v>6121</v>
      </c>
      <c r="AK110" s="46">
        <f t="shared" si="87"/>
        <v>6121</v>
      </c>
      <c r="AL110" s="46">
        <f t="shared" si="87"/>
        <v>6121</v>
      </c>
      <c r="AM110" s="46">
        <f t="shared" si="87"/>
        <v>6121</v>
      </c>
      <c r="AN110" s="46">
        <f t="shared" si="87"/>
        <v>6121</v>
      </c>
      <c r="AO110" s="46">
        <f t="shared" si="87"/>
        <v>6121</v>
      </c>
      <c r="AP110" s="46">
        <f t="shared" si="87"/>
        <v>6121</v>
      </c>
      <c r="AQ110" s="46">
        <f t="shared" si="87"/>
        <v>6121</v>
      </c>
      <c r="AR110" s="46">
        <f t="shared" si="87"/>
        <v>6121</v>
      </c>
      <c r="AS110" s="46">
        <f t="shared" si="87"/>
        <v>6121</v>
      </c>
      <c r="AT110" s="46">
        <f t="shared" si="87"/>
        <v>6121</v>
      </c>
      <c r="AU110" s="46">
        <f t="shared" si="87"/>
        <v>6121</v>
      </c>
      <c r="AV110" s="46">
        <f t="shared" si="87"/>
        <v>6121</v>
      </c>
      <c r="AW110" s="46">
        <f t="shared" si="87"/>
        <v>6121</v>
      </c>
      <c r="AX110" s="46">
        <f t="shared" si="87"/>
        <v>6121</v>
      </c>
      <c r="AY110" s="46">
        <f t="shared" si="87"/>
        <v>6121</v>
      </c>
      <c r="AZ110" s="46">
        <f t="shared" si="87"/>
        <v>6121</v>
      </c>
      <c r="BA110" s="46">
        <f t="shared" si="87"/>
        <v>6121</v>
      </c>
      <c r="BB110" s="46">
        <f t="shared" si="87"/>
        <v>6121</v>
      </c>
      <c r="BC110" s="46">
        <f t="shared" si="87"/>
        <v>6121</v>
      </c>
      <c r="BD110" s="46">
        <f t="shared" si="87"/>
        <v>6121</v>
      </c>
      <c r="BE110" s="46">
        <f t="shared" si="87"/>
        <v>6121</v>
      </c>
      <c r="BF110" s="46">
        <f t="shared" si="87"/>
        <v>6121</v>
      </c>
      <c r="BG110" s="46">
        <f t="shared" si="87"/>
        <v>6121</v>
      </c>
      <c r="BH110" s="46">
        <f t="shared" si="87"/>
        <v>6121</v>
      </c>
      <c r="BI110" s="46">
        <f t="shared" si="87"/>
        <v>6121</v>
      </c>
      <c r="BJ110" s="46">
        <f t="shared" si="87"/>
        <v>6121</v>
      </c>
      <c r="BK110" s="46">
        <f t="shared" si="87"/>
        <v>6121</v>
      </c>
      <c r="BL110" s="46">
        <f t="shared" si="87"/>
        <v>6121</v>
      </c>
      <c r="BM110" s="46">
        <f t="shared" si="87"/>
        <v>6121</v>
      </c>
      <c r="BN110" s="46">
        <f t="shared" si="87"/>
        <v>6121</v>
      </c>
      <c r="BO110" s="46">
        <f t="shared" ref="BO110:DZ110" si="88">+BO31</f>
        <v>6121</v>
      </c>
      <c r="BP110" s="46">
        <f t="shared" si="88"/>
        <v>6121</v>
      </c>
      <c r="BQ110" s="46">
        <f t="shared" si="88"/>
        <v>6121</v>
      </c>
      <c r="BR110" s="46">
        <f t="shared" si="88"/>
        <v>6121</v>
      </c>
      <c r="BS110" s="46">
        <f t="shared" si="88"/>
        <v>6121</v>
      </c>
      <c r="BT110" s="46">
        <f t="shared" si="88"/>
        <v>6121</v>
      </c>
      <c r="BU110" s="46">
        <f t="shared" si="88"/>
        <v>6121</v>
      </c>
      <c r="BV110" s="46">
        <f t="shared" si="88"/>
        <v>6121</v>
      </c>
      <c r="BW110" s="46">
        <f t="shared" si="88"/>
        <v>6121</v>
      </c>
      <c r="BX110" s="46">
        <f t="shared" si="88"/>
        <v>6121</v>
      </c>
      <c r="BY110" s="46">
        <f t="shared" si="88"/>
        <v>6121</v>
      </c>
      <c r="BZ110" s="46">
        <f t="shared" si="88"/>
        <v>6121</v>
      </c>
      <c r="CA110" s="46">
        <f t="shared" si="88"/>
        <v>6121</v>
      </c>
      <c r="CB110" s="46">
        <f t="shared" si="88"/>
        <v>6121</v>
      </c>
      <c r="CC110" s="46">
        <f t="shared" si="88"/>
        <v>6121</v>
      </c>
      <c r="CD110" s="46">
        <f t="shared" si="88"/>
        <v>6121</v>
      </c>
      <c r="CE110" s="46">
        <f t="shared" si="88"/>
        <v>6121</v>
      </c>
      <c r="CF110" s="46">
        <f t="shared" si="88"/>
        <v>6121</v>
      </c>
      <c r="CG110" s="46">
        <f t="shared" si="88"/>
        <v>6121</v>
      </c>
      <c r="CH110" s="46">
        <f t="shared" si="88"/>
        <v>6121</v>
      </c>
      <c r="CI110" s="46">
        <f t="shared" si="88"/>
        <v>6121</v>
      </c>
      <c r="CJ110" s="46">
        <f t="shared" si="88"/>
        <v>6121</v>
      </c>
      <c r="CK110" s="46">
        <f t="shared" si="88"/>
        <v>6121</v>
      </c>
      <c r="CL110" s="46">
        <f t="shared" si="88"/>
        <v>6121</v>
      </c>
      <c r="CM110" s="46">
        <f t="shared" si="88"/>
        <v>6121</v>
      </c>
      <c r="CN110" s="46">
        <f t="shared" si="88"/>
        <v>6121</v>
      </c>
      <c r="CO110" s="46">
        <f t="shared" si="88"/>
        <v>6121</v>
      </c>
      <c r="CP110" s="46">
        <f t="shared" si="88"/>
        <v>6121</v>
      </c>
      <c r="CQ110" s="46">
        <f t="shared" si="88"/>
        <v>6121</v>
      </c>
      <c r="CR110" s="46">
        <f t="shared" si="88"/>
        <v>6121</v>
      </c>
      <c r="CS110" s="46">
        <f t="shared" si="88"/>
        <v>6121</v>
      </c>
      <c r="CT110" s="46">
        <f t="shared" si="88"/>
        <v>6121</v>
      </c>
      <c r="CU110" s="46">
        <f t="shared" si="88"/>
        <v>6121</v>
      </c>
      <c r="CV110" s="46">
        <f t="shared" si="88"/>
        <v>6121</v>
      </c>
      <c r="CW110" s="46">
        <f t="shared" si="88"/>
        <v>6121</v>
      </c>
      <c r="CX110" s="46">
        <f t="shared" si="88"/>
        <v>6121</v>
      </c>
      <c r="CY110" s="46">
        <f t="shared" si="88"/>
        <v>6121</v>
      </c>
      <c r="CZ110" s="46">
        <f t="shared" si="88"/>
        <v>6121</v>
      </c>
      <c r="DA110" s="46">
        <f t="shared" si="88"/>
        <v>6121</v>
      </c>
      <c r="DB110" s="46">
        <f t="shared" si="88"/>
        <v>6121</v>
      </c>
      <c r="DC110" s="46">
        <f t="shared" si="88"/>
        <v>6121</v>
      </c>
      <c r="DD110" s="46">
        <f t="shared" si="88"/>
        <v>6121</v>
      </c>
      <c r="DE110" s="46">
        <f t="shared" si="88"/>
        <v>6121</v>
      </c>
      <c r="DF110" s="46">
        <f t="shared" si="88"/>
        <v>6121</v>
      </c>
      <c r="DG110" s="46">
        <f t="shared" si="88"/>
        <v>6121</v>
      </c>
      <c r="DH110" s="46">
        <f t="shared" si="88"/>
        <v>6121</v>
      </c>
      <c r="DI110" s="46">
        <f t="shared" si="88"/>
        <v>6121</v>
      </c>
      <c r="DJ110" s="46">
        <f t="shared" si="88"/>
        <v>6121</v>
      </c>
      <c r="DK110" s="46">
        <f t="shared" si="88"/>
        <v>6121</v>
      </c>
      <c r="DL110" s="46">
        <f t="shared" si="88"/>
        <v>6121</v>
      </c>
      <c r="DM110" s="46">
        <f t="shared" si="88"/>
        <v>6121</v>
      </c>
      <c r="DN110" s="46">
        <f t="shared" si="88"/>
        <v>6121</v>
      </c>
      <c r="DO110" s="46">
        <f t="shared" si="88"/>
        <v>6121</v>
      </c>
      <c r="DP110" s="46">
        <f t="shared" si="88"/>
        <v>6121</v>
      </c>
      <c r="DQ110" s="46">
        <f t="shared" si="88"/>
        <v>6121</v>
      </c>
      <c r="DR110" s="46">
        <f t="shared" si="88"/>
        <v>6121</v>
      </c>
      <c r="DS110" s="46">
        <f t="shared" si="88"/>
        <v>6121</v>
      </c>
      <c r="DT110" s="46">
        <f t="shared" si="88"/>
        <v>6121</v>
      </c>
      <c r="DU110" s="46">
        <f t="shared" si="88"/>
        <v>6121</v>
      </c>
      <c r="DV110" s="46">
        <f t="shared" si="88"/>
        <v>6121</v>
      </c>
      <c r="DW110" s="46">
        <f t="shared" si="88"/>
        <v>6121</v>
      </c>
      <c r="DX110" s="46">
        <f t="shared" si="88"/>
        <v>6121</v>
      </c>
      <c r="DY110" s="46">
        <f t="shared" si="88"/>
        <v>6121</v>
      </c>
      <c r="DZ110" s="46">
        <f t="shared" si="88"/>
        <v>6121</v>
      </c>
      <c r="EA110" s="46">
        <f t="shared" ref="EA110:FX110" si="89">+EA31</f>
        <v>6121</v>
      </c>
      <c r="EB110" s="46">
        <f t="shared" si="89"/>
        <v>6121</v>
      </c>
      <c r="EC110" s="46">
        <f t="shared" si="89"/>
        <v>6121</v>
      </c>
      <c r="ED110" s="46">
        <f t="shared" si="89"/>
        <v>6121</v>
      </c>
      <c r="EE110" s="46">
        <f t="shared" si="89"/>
        <v>6121</v>
      </c>
      <c r="EF110" s="46">
        <f t="shared" si="89"/>
        <v>6121</v>
      </c>
      <c r="EG110" s="46">
        <f t="shared" si="89"/>
        <v>6121</v>
      </c>
      <c r="EH110" s="46">
        <f t="shared" si="89"/>
        <v>6121</v>
      </c>
      <c r="EI110" s="46">
        <f t="shared" si="89"/>
        <v>6121</v>
      </c>
      <c r="EJ110" s="46">
        <f t="shared" si="89"/>
        <v>6121</v>
      </c>
      <c r="EK110" s="46">
        <f t="shared" si="89"/>
        <v>6121</v>
      </c>
      <c r="EL110" s="46">
        <f t="shared" si="89"/>
        <v>6121</v>
      </c>
      <c r="EM110" s="46">
        <f t="shared" si="89"/>
        <v>6121</v>
      </c>
      <c r="EN110" s="46">
        <f t="shared" si="89"/>
        <v>6121</v>
      </c>
      <c r="EO110" s="46">
        <f t="shared" si="89"/>
        <v>6121</v>
      </c>
      <c r="EP110" s="46">
        <f t="shared" si="89"/>
        <v>6121</v>
      </c>
      <c r="EQ110" s="46">
        <f t="shared" si="89"/>
        <v>6121</v>
      </c>
      <c r="ER110" s="46">
        <f t="shared" si="89"/>
        <v>6121</v>
      </c>
      <c r="ES110" s="46">
        <f t="shared" si="89"/>
        <v>6121</v>
      </c>
      <c r="ET110" s="46">
        <f t="shared" si="89"/>
        <v>6121</v>
      </c>
      <c r="EU110" s="46">
        <f t="shared" si="89"/>
        <v>6121</v>
      </c>
      <c r="EV110" s="46">
        <f t="shared" si="89"/>
        <v>6121</v>
      </c>
      <c r="EW110" s="46">
        <f t="shared" si="89"/>
        <v>6121</v>
      </c>
      <c r="EX110" s="46">
        <f t="shared" si="89"/>
        <v>6121</v>
      </c>
      <c r="EY110" s="46">
        <f t="shared" si="89"/>
        <v>6121</v>
      </c>
      <c r="EZ110" s="46">
        <f t="shared" si="89"/>
        <v>6121</v>
      </c>
      <c r="FA110" s="46">
        <f t="shared" si="89"/>
        <v>6121</v>
      </c>
      <c r="FB110" s="46">
        <f t="shared" si="89"/>
        <v>6121</v>
      </c>
      <c r="FC110" s="46">
        <f t="shared" si="89"/>
        <v>6121</v>
      </c>
      <c r="FD110" s="46">
        <f t="shared" si="89"/>
        <v>6121</v>
      </c>
      <c r="FE110" s="46">
        <f t="shared" si="89"/>
        <v>6121</v>
      </c>
      <c r="FF110" s="46">
        <f t="shared" si="89"/>
        <v>6121</v>
      </c>
      <c r="FG110" s="46">
        <f t="shared" si="89"/>
        <v>6121</v>
      </c>
      <c r="FH110" s="46">
        <f t="shared" si="89"/>
        <v>6121</v>
      </c>
      <c r="FI110" s="46">
        <f t="shared" si="89"/>
        <v>6121</v>
      </c>
      <c r="FJ110" s="46">
        <f t="shared" si="89"/>
        <v>6121</v>
      </c>
      <c r="FK110" s="46">
        <f t="shared" si="89"/>
        <v>6121</v>
      </c>
      <c r="FL110" s="46">
        <f t="shared" si="89"/>
        <v>6121</v>
      </c>
      <c r="FM110" s="46">
        <f t="shared" si="89"/>
        <v>6121</v>
      </c>
      <c r="FN110" s="46">
        <f t="shared" si="89"/>
        <v>6121</v>
      </c>
      <c r="FO110" s="46">
        <f t="shared" si="89"/>
        <v>6121</v>
      </c>
      <c r="FP110" s="46">
        <f t="shared" si="89"/>
        <v>6121</v>
      </c>
      <c r="FQ110" s="46">
        <f t="shared" si="89"/>
        <v>6121</v>
      </c>
      <c r="FR110" s="46">
        <f t="shared" si="89"/>
        <v>6121</v>
      </c>
      <c r="FS110" s="46">
        <f t="shared" si="89"/>
        <v>6121</v>
      </c>
      <c r="FT110" s="47">
        <f t="shared" si="89"/>
        <v>6121</v>
      </c>
      <c r="FU110" s="46">
        <f t="shared" si="89"/>
        <v>6121</v>
      </c>
      <c r="FV110" s="46">
        <f t="shared" si="89"/>
        <v>6121</v>
      </c>
      <c r="FW110" s="46">
        <f t="shared" si="89"/>
        <v>6121</v>
      </c>
      <c r="FX110" s="46">
        <f t="shared" si="89"/>
        <v>6121</v>
      </c>
      <c r="FY110" s="30"/>
      <c r="FZ110" s="46"/>
      <c r="GA110" s="46"/>
      <c r="GB110" s="30"/>
      <c r="GC110" s="30"/>
      <c r="GD110" s="30"/>
      <c r="GE110" s="104"/>
      <c r="GF110" s="104"/>
      <c r="GG110" s="6"/>
      <c r="GH110" s="6"/>
      <c r="GI110" s="6"/>
      <c r="GJ110" s="6"/>
      <c r="GK110" s="6"/>
      <c r="GL110" s="6"/>
      <c r="GM110" s="6"/>
    </row>
    <row r="111" spans="1:256" x14ac:dyDescent="0.2">
      <c r="A111" s="3" t="s">
        <v>390</v>
      </c>
      <c r="B111" s="20" t="s">
        <v>391</v>
      </c>
      <c r="C111" s="30">
        <f t="shared" ref="C111:BN111" si="90">+C107</f>
        <v>0.88580000000000003</v>
      </c>
      <c r="D111" s="30">
        <f t="shared" si="90"/>
        <v>0.90500000000000003</v>
      </c>
      <c r="E111" s="30">
        <f t="shared" si="90"/>
        <v>0.88519999999999999</v>
      </c>
      <c r="F111" s="30">
        <f t="shared" si="90"/>
        <v>0.89359999999999995</v>
      </c>
      <c r="G111" s="30">
        <f t="shared" si="90"/>
        <v>0.84150000000000003</v>
      </c>
      <c r="H111" s="30">
        <f t="shared" si="90"/>
        <v>0.8427</v>
      </c>
      <c r="I111" s="30">
        <f t="shared" si="90"/>
        <v>0.88739999999999997</v>
      </c>
      <c r="J111" s="30">
        <f t="shared" si="90"/>
        <v>0.86209999999999998</v>
      </c>
      <c r="K111" s="30">
        <f t="shared" si="90"/>
        <v>0.81620000000000004</v>
      </c>
      <c r="L111" s="30">
        <f t="shared" si="90"/>
        <v>0.86519999999999997</v>
      </c>
      <c r="M111" s="30">
        <f t="shared" si="90"/>
        <v>0.85660000000000003</v>
      </c>
      <c r="N111" s="30">
        <f t="shared" si="90"/>
        <v>0.90500000000000003</v>
      </c>
      <c r="O111" s="30">
        <f t="shared" si="90"/>
        <v>0.89139999999999997</v>
      </c>
      <c r="P111" s="30">
        <f t="shared" si="90"/>
        <v>0.80640000000000001</v>
      </c>
      <c r="Q111" s="30">
        <f t="shared" si="90"/>
        <v>0.90500000000000003</v>
      </c>
      <c r="R111" s="30">
        <f t="shared" si="90"/>
        <v>0.82869999999999999</v>
      </c>
      <c r="S111" s="30">
        <f t="shared" si="90"/>
        <v>0.85360000000000003</v>
      </c>
      <c r="T111" s="30">
        <f t="shared" si="90"/>
        <v>0.80489999999999995</v>
      </c>
      <c r="U111" s="30">
        <f t="shared" si="90"/>
        <v>0.7994</v>
      </c>
      <c r="V111" s="30">
        <f t="shared" si="90"/>
        <v>0.81310000000000004</v>
      </c>
      <c r="W111" s="31">
        <f t="shared" si="90"/>
        <v>0.80400000000000005</v>
      </c>
      <c r="X111" s="30">
        <f t="shared" si="90"/>
        <v>0.79920000000000002</v>
      </c>
      <c r="Y111" s="30">
        <f t="shared" si="90"/>
        <v>0.82609999999999995</v>
      </c>
      <c r="Z111" s="30">
        <f t="shared" si="90"/>
        <v>0.8125</v>
      </c>
      <c r="AA111" s="30">
        <f t="shared" si="90"/>
        <v>0.90390000000000004</v>
      </c>
      <c r="AB111" s="30">
        <f t="shared" si="90"/>
        <v>0.90459999999999996</v>
      </c>
      <c r="AC111" s="30">
        <f t="shared" si="90"/>
        <v>0.83940000000000003</v>
      </c>
      <c r="AD111" s="30">
        <f t="shared" si="90"/>
        <v>0.84540000000000004</v>
      </c>
      <c r="AE111" s="30">
        <f t="shared" si="90"/>
        <v>0.80300000000000005</v>
      </c>
      <c r="AF111" s="30">
        <f t="shared" si="90"/>
        <v>0.80679999999999996</v>
      </c>
      <c r="AG111" s="30">
        <f t="shared" si="90"/>
        <v>0.83799999999999997</v>
      </c>
      <c r="AH111" s="30">
        <f t="shared" si="90"/>
        <v>0.84260000000000002</v>
      </c>
      <c r="AI111" s="30">
        <f t="shared" si="90"/>
        <v>0.82040000000000002</v>
      </c>
      <c r="AJ111" s="30">
        <f t="shared" si="90"/>
        <v>0.81</v>
      </c>
      <c r="AK111" s="30">
        <f t="shared" si="90"/>
        <v>0.80959999999999999</v>
      </c>
      <c r="AL111" s="30">
        <f t="shared" si="90"/>
        <v>0.81289999999999996</v>
      </c>
      <c r="AM111" s="30">
        <f t="shared" si="90"/>
        <v>0.82540000000000002</v>
      </c>
      <c r="AN111" s="30">
        <f t="shared" si="90"/>
        <v>0.82110000000000005</v>
      </c>
      <c r="AO111" s="30">
        <f t="shared" si="90"/>
        <v>0.87619999999999998</v>
      </c>
      <c r="AP111" s="30">
        <f t="shared" si="90"/>
        <v>0.90500000000000003</v>
      </c>
      <c r="AQ111" s="30">
        <f t="shared" si="90"/>
        <v>0.81310000000000004</v>
      </c>
      <c r="AR111" s="30">
        <f t="shared" si="90"/>
        <v>0.90500000000000003</v>
      </c>
      <c r="AS111" s="30">
        <f t="shared" si="90"/>
        <v>0.88400000000000001</v>
      </c>
      <c r="AT111" s="30">
        <f t="shared" si="90"/>
        <v>0.8639</v>
      </c>
      <c r="AU111" s="30">
        <f t="shared" si="90"/>
        <v>0.81740000000000002</v>
      </c>
      <c r="AV111" s="30">
        <f t="shared" si="90"/>
        <v>0.81520000000000004</v>
      </c>
      <c r="AW111" s="30">
        <f t="shared" si="90"/>
        <v>0.80840000000000001</v>
      </c>
      <c r="AX111" s="30">
        <f t="shared" si="90"/>
        <v>0.79920000000000002</v>
      </c>
      <c r="AY111" s="30">
        <f t="shared" si="90"/>
        <v>0.82750000000000001</v>
      </c>
      <c r="AZ111" s="30">
        <f t="shared" si="90"/>
        <v>0.88790000000000002</v>
      </c>
      <c r="BA111" s="30">
        <f t="shared" si="90"/>
        <v>0.88590000000000002</v>
      </c>
      <c r="BB111" s="30">
        <f t="shared" si="90"/>
        <v>0.88500000000000001</v>
      </c>
      <c r="BC111" s="30">
        <f t="shared" si="90"/>
        <v>0.90500000000000003</v>
      </c>
      <c r="BD111" s="30">
        <f t="shared" si="90"/>
        <v>0.87590000000000001</v>
      </c>
      <c r="BE111" s="30">
        <f t="shared" si="90"/>
        <v>0.85540000000000005</v>
      </c>
      <c r="BF111" s="30">
        <f t="shared" si="90"/>
        <v>0.89929999999999999</v>
      </c>
      <c r="BG111" s="30">
        <f t="shared" si="90"/>
        <v>0.83979999999999999</v>
      </c>
      <c r="BH111" s="30">
        <f t="shared" si="90"/>
        <v>0.83009999999999995</v>
      </c>
      <c r="BI111" s="30">
        <f t="shared" si="90"/>
        <v>0.81079999999999997</v>
      </c>
      <c r="BJ111" s="30">
        <f t="shared" si="90"/>
        <v>0.88149999999999995</v>
      </c>
      <c r="BK111" s="30">
        <f t="shared" si="90"/>
        <v>0.89459999999999995</v>
      </c>
      <c r="BL111" s="30">
        <f t="shared" si="90"/>
        <v>0.80840000000000001</v>
      </c>
      <c r="BM111" s="30">
        <f t="shared" si="90"/>
        <v>0.81440000000000001</v>
      </c>
      <c r="BN111" s="30">
        <f t="shared" si="90"/>
        <v>0.87019999999999997</v>
      </c>
      <c r="BO111" s="30">
        <f t="shared" ref="BO111:DZ111" si="91">+BO107</f>
        <v>0.85840000000000005</v>
      </c>
      <c r="BP111" s="30">
        <f t="shared" si="91"/>
        <v>0.80920000000000003</v>
      </c>
      <c r="BQ111" s="30">
        <f t="shared" si="91"/>
        <v>0.88039999999999996</v>
      </c>
      <c r="BR111" s="30">
        <f t="shared" si="91"/>
        <v>0.87509999999999999</v>
      </c>
      <c r="BS111" s="30">
        <f t="shared" si="91"/>
        <v>0.84289999999999998</v>
      </c>
      <c r="BT111" s="30">
        <f t="shared" si="91"/>
        <v>0.82</v>
      </c>
      <c r="BU111" s="30">
        <f t="shared" si="91"/>
        <v>0.82450000000000001</v>
      </c>
      <c r="BV111" s="30">
        <f t="shared" si="91"/>
        <v>0.84830000000000005</v>
      </c>
      <c r="BW111" s="30">
        <f t="shared" si="91"/>
        <v>0.86060000000000003</v>
      </c>
      <c r="BX111" s="30">
        <f t="shared" si="91"/>
        <v>0.80079999999999996</v>
      </c>
      <c r="BY111" s="30">
        <f t="shared" si="91"/>
        <v>0.8266</v>
      </c>
      <c r="BZ111" s="30">
        <f t="shared" si="91"/>
        <v>0.80889999999999995</v>
      </c>
      <c r="CA111" s="30">
        <f t="shared" si="91"/>
        <v>0.80879999999999996</v>
      </c>
      <c r="CB111" s="30">
        <f t="shared" si="91"/>
        <v>0.90500000000000003</v>
      </c>
      <c r="CC111" s="30">
        <f t="shared" si="91"/>
        <v>0.80649999999999999</v>
      </c>
      <c r="CD111" s="30">
        <f t="shared" si="91"/>
        <v>0.80069999999999997</v>
      </c>
      <c r="CE111" s="30">
        <f t="shared" si="91"/>
        <v>0.80649999999999999</v>
      </c>
      <c r="CF111" s="30">
        <f t="shared" si="91"/>
        <v>0.8034</v>
      </c>
      <c r="CG111" s="30">
        <f t="shared" si="91"/>
        <v>0.80630000000000002</v>
      </c>
      <c r="CH111" s="30">
        <f t="shared" si="91"/>
        <v>0.80410000000000004</v>
      </c>
      <c r="CI111" s="30">
        <f t="shared" si="91"/>
        <v>0.8337</v>
      </c>
      <c r="CJ111" s="30">
        <f t="shared" si="91"/>
        <v>0.84340000000000004</v>
      </c>
      <c r="CK111" s="30">
        <f t="shared" si="91"/>
        <v>0.876</v>
      </c>
      <c r="CL111" s="30">
        <f t="shared" si="91"/>
        <v>0.85140000000000005</v>
      </c>
      <c r="CM111" s="30">
        <f t="shared" si="91"/>
        <v>0.83389999999999997</v>
      </c>
      <c r="CN111" s="30">
        <f t="shared" si="91"/>
        <v>0.90390000000000004</v>
      </c>
      <c r="CO111" s="30">
        <f t="shared" si="91"/>
        <v>0.89180000000000004</v>
      </c>
      <c r="CP111" s="30">
        <f t="shared" si="91"/>
        <v>0.84430000000000005</v>
      </c>
      <c r="CQ111" s="30">
        <f t="shared" si="91"/>
        <v>0.84870000000000001</v>
      </c>
      <c r="CR111" s="30">
        <f t="shared" si="91"/>
        <v>0.80779999999999996</v>
      </c>
      <c r="CS111" s="30">
        <f t="shared" si="91"/>
        <v>0.81879999999999997</v>
      </c>
      <c r="CT111" s="30">
        <f t="shared" si="91"/>
        <v>0.80210000000000004</v>
      </c>
      <c r="CU111" s="30">
        <f t="shared" si="91"/>
        <v>0.82550000000000001</v>
      </c>
      <c r="CV111" s="30">
        <f t="shared" si="91"/>
        <v>0.79920000000000002</v>
      </c>
      <c r="CW111" s="30">
        <f t="shared" si="91"/>
        <v>0.80649999999999999</v>
      </c>
      <c r="CX111" s="30">
        <f t="shared" si="91"/>
        <v>0.82540000000000002</v>
      </c>
      <c r="CY111" s="30">
        <f t="shared" si="91"/>
        <v>0.8024</v>
      </c>
      <c r="CZ111" s="30">
        <f t="shared" si="91"/>
        <v>0.86260000000000003</v>
      </c>
      <c r="DA111" s="30">
        <f t="shared" si="91"/>
        <v>0.80830000000000002</v>
      </c>
      <c r="DB111" s="30">
        <f t="shared" si="91"/>
        <v>0.81610000000000005</v>
      </c>
      <c r="DC111" s="30">
        <f t="shared" si="91"/>
        <v>0.80769999999999997</v>
      </c>
      <c r="DD111" s="30">
        <f t="shared" si="91"/>
        <v>0.80459999999999998</v>
      </c>
      <c r="DE111" s="30">
        <f t="shared" si="91"/>
        <v>0.82420000000000004</v>
      </c>
      <c r="DF111" s="30">
        <f t="shared" si="91"/>
        <v>0.89749999999999996</v>
      </c>
      <c r="DG111" s="30">
        <f t="shared" si="91"/>
        <v>0.8014</v>
      </c>
      <c r="DH111" s="30">
        <f t="shared" si="91"/>
        <v>0.86229999999999996</v>
      </c>
      <c r="DI111" s="30">
        <f t="shared" si="91"/>
        <v>0.86519999999999997</v>
      </c>
      <c r="DJ111" s="30">
        <f t="shared" si="91"/>
        <v>0.83340000000000003</v>
      </c>
      <c r="DK111" s="30">
        <f t="shared" si="91"/>
        <v>0.82089999999999996</v>
      </c>
      <c r="DL111" s="30">
        <f t="shared" si="91"/>
        <v>0.88109999999999999</v>
      </c>
      <c r="DM111" s="30">
        <f t="shared" si="91"/>
        <v>0.81330000000000002</v>
      </c>
      <c r="DN111" s="30">
        <f t="shared" si="91"/>
        <v>0.8579</v>
      </c>
      <c r="DO111" s="30">
        <f t="shared" si="91"/>
        <v>0.86650000000000005</v>
      </c>
      <c r="DP111" s="30">
        <f t="shared" si="91"/>
        <v>0.80900000000000005</v>
      </c>
      <c r="DQ111" s="30">
        <f t="shared" si="91"/>
        <v>0.82650000000000001</v>
      </c>
      <c r="DR111" s="30">
        <f t="shared" si="91"/>
        <v>0.85250000000000004</v>
      </c>
      <c r="DS111" s="30">
        <f t="shared" si="91"/>
        <v>0.83609999999999995</v>
      </c>
      <c r="DT111" s="30">
        <f t="shared" si="91"/>
        <v>0.80520000000000003</v>
      </c>
      <c r="DU111" s="30">
        <f t="shared" si="91"/>
        <v>0.82230000000000003</v>
      </c>
      <c r="DV111" s="30">
        <f t="shared" si="91"/>
        <v>0.8095</v>
      </c>
      <c r="DW111" s="30">
        <f t="shared" si="91"/>
        <v>0.81779999999999997</v>
      </c>
      <c r="DX111" s="30">
        <f t="shared" si="91"/>
        <v>0.80779999999999996</v>
      </c>
      <c r="DY111" s="30">
        <f t="shared" si="91"/>
        <v>0.81659999999999999</v>
      </c>
      <c r="DZ111" s="30">
        <f t="shared" si="91"/>
        <v>0.84199999999999997</v>
      </c>
      <c r="EA111" s="30">
        <f t="shared" ref="EA111:FX111" si="92">+EA107</f>
        <v>0.82779999999999998</v>
      </c>
      <c r="EB111" s="30">
        <f t="shared" si="92"/>
        <v>0.82889999999999997</v>
      </c>
      <c r="EC111" s="30">
        <f t="shared" si="92"/>
        <v>0.81469999999999998</v>
      </c>
      <c r="ED111" s="30">
        <f t="shared" si="92"/>
        <v>0.85980000000000001</v>
      </c>
      <c r="EE111" s="30">
        <f t="shared" si="92"/>
        <v>0.80989999999999995</v>
      </c>
      <c r="EF111" s="30">
        <f t="shared" si="92"/>
        <v>0.85950000000000004</v>
      </c>
      <c r="EG111" s="30">
        <f t="shared" si="92"/>
        <v>0.81379999999999997</v>
      </c>
      <c r="EH111" s="30">
        <f t="shared" si="92"/>
        <v>0.81</v>
      </c>
      <c r="EI111" s="30">
        <f t="shared" si="92"/>
        <v>0.89339999999999997</v>
      </c>
      <c r="EJ111" s="30">
        <f t="shared" si="92"/>
        <v>0.8861</v>
      </c>
      <c r="EK111" s="30">
        <f t="shared" si="92"/>
        <v>0.83099999999999996</v>
      </c>
      <c r="EL111" s="30">
        <f t="shared" si="92"/>
        <v>0.82650000000000001</v>
      </c>
      <c r="EM111" s="30">
        <f t="shared" si="92"/>
        <v>0.82650000000000001</v>
      </c>
      <c r="EN111" s="30">
        <f t="shared" si="92"/>
        <v>0.84470000000000001</v>
      </c>
      <c r="EO111" s="30">
        <f t="shared" si="92"/>
        <v>0.82509999999999994</v>
      </c>
      <c r="EP111" s="30">
        <f t="shared" si="92"/>
        <v>0.82</v>
      </c>
      <c r="EQ111" s="30">
        <f t="shared" si="92"/>
        <v>0.86350000000000005</v>
      </c>
      <c r="ER111" s="30">
        <f t="shared" si="92"/>
        <v>0.81979999999999997</v>
      </c>
      <c r="ES111" s="30">
        <f t="shared" si="92"/>
        <v>0.80379999999999996</v>
      </c>
      <c r="ET111" s="30">
        <f t="shared" si="92"/>
        <v>0.80789999999999995</v>
      </c>
      <c r="EU111" s="30">
        <f t="shared" si="92"/>
        <v>0.83069999999999999</v>
      </c>
      <c r="EV111" s="30">
        <f t="shared" si="92"/>
        <v>0.80030000000000001</v>
      </c>
      <c r="EW111" s="30">
        <f t="shared" si="92"/>
        <v>0.83699999999999997</v>
      </c>
      <c r="EX111" s="30">
        <f t="shared" si="92"/>
        <v>0.81279999999999997</v>
      </c>
      <c r="EY111" s="30">
        <f t="shared" si="92"/>
        <v>0.83930000000000005</v>
      </c>
      <c r="EZ111" s="30">
        <f t="shared" si="92"/>
        <v>0.80379999999999996</v>
      </c>
      <c r="FA111" s="30">
        <f t="shared" si="92"/>
        <v>0.86709999999999998</v>
      </c>
      <c r="FB111" s="30">
        <f t="shared" si="92"/>
        <v>0.81869999999999998</v>
      </c>
      <c r="FC111" s="30">
        <f t="shared" si="92"/>
        <v>0.86409999999999998</v>
      </c>
      <c r="FD111" s="30">
        <f t="shared" si="92"/>
        <v>0.81810000000000005</v>
      </c>
      <c r="FE111" s="30">
        <f t="shared" si="92"/>
        <v>0.80300000000000005</v>
      </c>
      <c r="FF111" s="30">
        <f t="shared" si="92"/>
        <v>0.80840000000000001</v>
      </c>
      <c r="FG111" s="30">
        <f t="shared" si="92"/>
        <v>0.80330000000000001</v>
      </c>
      <c r="FH111" s="30">
        <f t="shared" si="92"/>
        <v>0.80159999999999998</v>
      </c>
      <c r="FI111" s="30">
        <f t="shared" si="92"/>
        <v>0.86060000000000003</v>
      </c>
      <c r="FJ111" s="30">
        <f t="shared" si="92"/>
        <v>0.8609</v>
      </c>
      <c r="FK111" s="30">
        <f t="shared" si="92"/>
        <v>0.86260000000000003</v>
      </c>
      <c r="FL111" s="30">
        <f t="shared" si="92"/>
        <v>0.875</v>
      </c>
      <c r="FM111" s="30">
        <f t="shared" si="92"/>
        <v>0.86890000000000001</v>
      </c>
      <c r="FN111" s="30">
        <f t="shared" si="92"/>
        <v>0.89639999999999997</v>
      </c>
      <c r="FO111" s="30">
        <f t="shared" si="92"/>
        <v>0.84609999999999996</v>
      </c>
      <c r="FP111" s="30">
        <f t="shared" si="92"/>
        <v>0.8629</v>
      </c>
      <c r="FQ111" s="30">
        <f t="shared" si="92"/>
        <v>0.83530000000000004</v>
      </c>
      <c r="FR111" s="30">
        <f t="shared" si="92"/>
        <v>0.80579999999999996</v>
      </c>
      <c r="FS111" s="30">
        <f t="shared" si="92"/>
        <v>0.80800000000000005</v>
      </c>
      <c r="FT111" s="31">
        <f t="shared" si="92"/>
        <v>0.8014</v>
      </c>
      <c r="FU111" s="30">
        <f t="shared" si="92"/>
        <v>0.83489999999999998</v>
      </c>
      <c r="FV111" s="30">
        <f t="shared" si="92"/>
        <v>0.83189999999999997</v>
      </c>
      <c r="FW111" s="30">
        <f t="shared" si="92"/>
        <v>0.80579999999999996</v>
      </c>
      <c r="FX111" s="30">
        <f t="shared" si="92"/>
        <v>0.80049999999999999</v>
      </c>
      <c r="FY111" s="100"/>
      <c r="FZ111" s="46"/>
      <c r="GA111" s="4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</row>
    <row r="112" spans="1:256" x14ac:dyDescent="0.2">
      <c r="A112" s="3" t="s">
        <v>392</v>
      </c>
      <c r="B112" s="20" t="s">
        <v>393</v>
      </c>
      <c r="C112" s="105">
        <f t="shared" ref="C112:BN112" si="93">+C34</f>
        <v>1.2230000000000001</v>
      </c>
      <c r="D112" s="105">
        <f t="shared" si="93"/>
        <v>1.222</v>
      </c>
      <c r="E112" s="105">
        <f t="shared" si="93"/>
        <v>1.212</v>
      </c>
      <c r="F112" s="105">
        <f t="shared" si="93"/>
        <v>1.212</v>
      </c>
      <c r="G112" s="105">
        <f t="shared" si="93"/>
        <v>1.2130000000000001</v>
      </c>
      <c r="H112" s="105">
        <f t="shared" si="93"/>
        <v>1.204</v>
      </c>
      <c r="I112" s="105">
        <f t="shared" si="93"/>
        <v>1.2130000000000001</v>
      </c>
      <c r="J112" s="105">
        <f t="shared" si="93"/>
        <v>1.131</v>
      </c>
      <c r="K112" s="105">
        <f t="shared" si="93"/>
        <v>1.1100000000000001</v>
      </c>
      <c r="L112" s="105">
        <f t="shared" si="93"/>
        <v>1.242</v>
      </c>
      <c r="M112" s="105">
        <f t="shared" si="93"/>
        <v>1.2410000000000001</v>
      </c>
      <c r="N112" s="105">
        <f t="shared" si="93"/>
        <v>1.2609999999999999</v>
      </c>
      <c r="O112" s="105">
        <f t="shared" si="93"/>
        <v>1.2330000000000001</v>
      </c>
      <c r="P112" s="105">
        <f t="shared" si="93"/>
        <v>1.2110000000000001</v>
      </c>
      <c r="Q112" s="105">
        <f t="shared" si="93"/>
        <v>1.2410000000000001</v>
      </c>
      <c r="R112" s="105">
        <f t="shared" si="93"/>
        <v>1.2110000000000001</v>
      </c>
      <c r="S112" s="105">
        <f t="shared" si="93"/>
        <v>1.181</v>
      </c>
      <c r="T112" s="105">
        <f t="shared" si="93"/>
        <v>1.08</v>
      </c>
      <c r="U112" s="105">
        <f t="shared" si="93"/>
        <v>1.071</v>
      </c>
      <c r="V112" s="105">
        <f t="shared" si="93"/>
        <v>1.079</v>
      </c>
      <c r="W112" s="106">
        <f t="shared" si="93"/>
        <v>1.071</v>
      </c>
      <c r="X112" s="105">
        <f t="shared" si="93"/>
        <v>1.07</v>
      </c>
      <c r="Y112" s="105">
        <f t="shared" si="93"/>
        <v>1.069</v>
      </c>
      <c r="Z112" s="105">
        <f t="shared" si="93"/>
        <v>1.0509999999999999</v>
      </c>
      <c r="AA112" s="105">
        <f t="shared" si="93"/>
        <v>1.234</v>
      </c>
      <c r="AB112" s="105">
        <f t="shared" si="93"/>
        <v>1.264</v>
      </c>
      <c r="AC112" s="105">
        <f t="shared" si="93"/>
        <v>1.1739999999999999</v>
      </c>
      <c r="AD112" s="105">
        <f t="shared" si="93"/>
        <v>1.1539999999999999</v>
      </c>
      <c r="AE112" s="105">
        <f t="shared" si="93"/>
        <v>1.0629999999999999</v>
      </c>
      <c r="AF112" s="105">
        <f t="shared" si="93"/>
        <v>1.1180000000000001</v>
      </c>
      <c r="AG112" s="105">
        <f t="shared" si="93"/>
        <v>1.214</v>
      </c>
      <c r="AH112" s="105">
        <f t="shared" si="93"/>
        <v>1.109</v>
      </c>
      <c r="AI112" s="105">
        <f t="shared" si="93"/>
        <v>1.1000000000000001</v>
      </c>
      <c r="AJ112" s="105">
        <f t="shared" si="93"/>
        <v>1.111</v>
      </c>
      <c r="AK112" s="105">
        <f t="shared" si="93"/>
        <v>1.089</v>
      </c>
      <c r="AL112" s="105">
        <f t="shared" si="93"/>
        <v>1.1000000000000001</v>
      </c>
      <c r="AM112" s="105">
        <f t="shared" si="93"/>
        <v>1.109</v>
      </c>
      <c r="AN112" s="105">
        <f t="shared" si="93"/>
        <v>1.143</v>
      </c>
      <c r="AO112" s="105">
        <f t="shared" si="93"/>
        <v>1.1919999999999999</v>
      </c>
      <c r="AP112" s="105">
        <f t="shared" si="93"/>
        <v>1.2430000000000001</v>
      </c>
      <c r="AQ112" s="105">
        <f t="shared" si="93"/>
        <v>1.165</v>
      </c>
      <c r="AR112" s="105">
        <f t="shared" si="93"/>
        <v>1.244</v>
      </c>
      <c r="AS112" s="105">
        <f t="shared" si="93"/>
        <v>1.3169999999999999</v>
      </c>
      <c r="AT112" s="105">
        <f t="shared" si="93"/>
        <v>1.2450000000000001</v>
      </c>
      <c r="AU112" s="105">
        <f t="shared" si="93"/>
        <v>1.214</v>
      </c>
      <c r="AV112" s="105">
        <f t="shared" si="93"/>
        <v>1.1990000000000001</v>
      </c>
      <c r="AW112" s="105">
        <f t="shared" si="93"/>
        <v>1.2030000000000001</v>
      </c>
      <c r="AX112" s="105">
        <f t="shared" si="93"/>
        <v>1.17</v>
      </c>
      <c r="AY112" s="105">
        <f t="shared" si="93"/>
        <v>1.2010000000000001</v>
      </c>
      <c r="AZ112" s="105">
        <f t="shared" si="93"/>
        <v>1.206</v>
      </c>
      <c r="BA112" s="105">
        <f t="shared" si="93"/>
        <v>1.1759999999999999</v>
      </c>
      <c r="BB112" s="105">
        <f t="shared" si="93"/>
        <v>1.1859999999999999</v>
      </c>
      <c r="BC112" s="105">
        <f t="shared" si="93"/>
        <v>1.2050000000000001</v>
      </c>
      <c r="BD112" s="105">
        <f t="shared" si="93"/>
        <v>1.2070000000000001</v>
      </c>
      <c r="BE112" s="105">
        <f t="shared" si="93"/>
        <v>1.2070000000000001</v>
      </c>
      <c r="BF112" s="105">
        <f t="shared" si="93"/>
        <v>1.2150000000000001</v>
      </c>
      <c r="BG112" s="105">
        <f t="shared" si="93"/>
        <v>1.1919999999999999</v>
      </c>
      <c r="BH112" s="105">
        <f t="shared" si="93"/>
        <v>1.2030000000000001</v>
      </c>
      <c r="BI112" s="105">
        <f t="shared" si="93"/>
        <v>1.175</v>
      </c>
      <c r="BJ112" s="105">
        <f t="shared" si="93"/>
        <v>1.226</v>
      </c>
      <c r="BK112" s="105">
        <f t="shared" si="93"/>
        <v>1.206</v>
      </c>
      <c r="BL112" s="105">
        <f t="shared" si="93"/>
        <v>1.1619999999999999</v>
      </c>
      <c r="BM112" s="105">
        <f t="shared" si="93"/>
        <v>1.163</v>
      </c>
      <c r="BN112" s="105">
        <f t="shared" si="93"/>
        <v>1.1519999999999999</v>
      </c>
      <c r="BO112" s="105">
        <f t="shared" ref="BO112:DZ112" si="94">+BO34</f>
        <v>1.1339999999999999</v>
      </c>
      <c r="BP112" s="105">
        <f t="shared" si="94"/>
        <v>1.123</v>
      </c>
      <c r="BQ112" s="105">
        <f t="shared" si="94"/>
        <v>1.306</v>
      </c>
      <c r="BR112" s="105">
        <f t="shared" si="94"/>
        <v>1.2030000000000001</v>
      </c>
      <c r="BS112" s="105">
        <f t="shared" si="94"/>
        <v>1.2110000000000001</v>
      </c>
      <c r="BT112" s="105">
        <f t="shared" si="94"/>
        <v>1.234</v>
      </c>
      <c r="BU112" s="105">
        <f t="shared" si="94"/>
        <v>1.2330000000000001</v>
      </c>
      <c r="BV112" s="105">
        <f t="shared" si="94"/>
        <v>1.1879999999999999</v>
      </c>
      <c r="BW112" s="105">
        <f t="shared" si="94"/>
        <v>1.216</v>
      </c>
      <c r="BX112" s="105">
        <f t="shared" si="94"/>
        <v>1.2150000000000001</v>
      </c>
      <c r="BY112" s="105">
        <f t="shared" si="94"/>
        <v>1.0820000000000001</v>
      </c>
      <c r="BZ112" s="105">
        <f t="shared" si="94"/>
        <v>1.0649999999999999</v>
      </c>
      <c r="CA112" s="105">
        <f t="shared" si="94"/>
        <v>1.1599999999999999</v>
      </c>
      <c r="CB112" s="105">
        <f t="shared" si="94"/>
        <v>1.232</v>
      </c>
      <c r="CC112" s="105">
        <f t="shared" si="94"/>
        <v>1.0609999999999999</v>
      </c>
      <c r="CD112" s="105">
        <f t="shared" si="94"/>
        <v>1.0409999999999999</v>
      </c>
      <c r="CE112" s="105">
        <f t="shared" si="94"/>
        <v>1.073</v>
      </c>
      <c r="CF112" s="105">
        <f t="shared" si="94"/>
        <v>1.0349999999999999</v>
      </c>
      <c r="CG112" s="105">
        <f t="shared" si="94"/>
        <v>1.0740000000000001</v>
      </c>
      <c r="CH112" s="105">
        <f t="shared" si="94"/>
        <v>1.0740000000000001</v>
      </c>
      <c r="CI112" s="105">
        <f t="shared" si="94"/>
        <v>1.075</v>
      </c>
      <c r="CJ112" s="105">
        <f t="shared" si="94"/>
        <v>1.1850000000000001</v>
      </c>
      <c r="CK112" s="105">
        <f t="shared" si="94"/>
        <v>1.254</v>
      </c>
      <c r="CL112" s="105">
        <f t="shared" si="94"/>
        <v>1.2330000000000001</v>
      </c>
      <c r="CM112" s="105">
        <f t="shared" si="94"/>
        <v>1.2210000000000001</v>
      </c>
      <c r="CN112" s="105">
        <f t="shared" si="94"/>
        <v>1.1830000000000001</v>
      </c>
      <c r="CO112" s="105">
        <f t="shared" si="94"/>
        <v>1.1830000000000001</v>
      </c>
      <c r="CP112" s="105">
        <f t="shared" si="94"/>
        <v>1.224</v>
      </c>
      <c r="CQ112" s="105">
        <f t="shared" si="94"/>
        <v>1.1599999999999999</v>
      </c>
      <c r="CR112" s="105">
        <f t="shared" si="94"/>
        <v>1.111</v>
      </c>
      <c r="CS112" s="105">
        <f t="shared" si="94"/>
        <v>1.1200000000000001</v>
      </c>
      <c r="CT112" s="105">
        <f t="shared" si="94"/>
        <v>1.071</v>
      </c>
      <c r="CU112" s="105">
        <f t="shared" si="94"/>
        <v>1.0129999999999999</v>
      </c>
      <c r="CV112" s="105">
        <f t="shared" si="94"/>
        <v>1.0109999999999999</v>
      </c>
      <c r="CW112" s="105">
        <f t="shared" si="94"/>
        <v>1.111</v>
      </c>
      <c r="CX112" s="105">
        <f t="shared" si="94"/>
        <v>1.141</v>
      </c>
      <c r="CY112" s="105">
        <f t="shared" si="94"/>
        <v>1.081</v>
      </c>
      <c r="CZ112" s="105">
        <f t="shared" si="94"/>
        <v>1.159</v>
      </c>
      <c r="DA112" s="105">
        <f t="shared" si="94"/>
        <v>1.119</v>
      </c>
      <c r="DB112" s="105">
        <f t="shared" si="94"/>
        <v>1.1499999999999999</v>
      </c>
      <c r="DC112" s="105">
        <f t="shared" si="94"/>
        <v>1.1299999999999999</v>
      </c>
      <c r="DD112" s="105">
        <f t="shared" si="94"/>
        <v>1.1240000000000001</v>
      </c>
      <c r="DE112" s="105">
        <f t="shared" si="94"/>
        <v>1.1439999999999999</v>
      </c>
      <c r="DF112" s="105">
        <f t="shared" si="94"/>
        <v>1.1439999999999999</v>
      </c>
      <c r="DG112" s="105">
        <f t="shared" si="94"/>
        <v>1.153</v>
      </c>
      <c r="DH112" s="105">
        <f t="shared" si="94"/>
        <v>1.1339999999999999</v>
      </c>
      <c r="DI112" s="105">
        <f t="shared" si="94"/>
        <v>1.145</v>
      </c>
      <c r="DJ112" s="105">
        <f t="shared" si="94"/>
        <v>1.155</v>
      </c>
      <c r="DK112" s="105">
        <f t="shared" si="94"/>
        <v>1.145</v>
      </c>
      <c r="DL112" s="105">
        <f t="shared" si="94"/>
        <v>1.222</v>
      </c>
      <c r="DM112" s="105">
        <f t="shared" si="94"/>
        <v>1.202</v>
      </c>
      <c r="DN112" s="105">
        <f t="shared" si="94"/>
        <v>1.1850000000000001</v>
      </c>
      <c r="DO112" s="105">
        <f t="shared" si="94"/>
        <v>1.1919999999999999</v>
      </c>
      <c r="DP112" s="105">
        <f t="shared" si="94"/>
        <v>1.173</v>
      </c>
      <c r="DQ112" s="105">
        <f t="shared" si="94"/>
        <v>1.169</v>
      </c>
      <c r="DR112" s="105">
        <f t="shared" si="94"/>
        <v>1.141</v>
      </c>
      <c r="DS112" s="105">
        <f t="shared" si="94"/>
        <v>1.1299999999999999</v>
      </c>
      <c r="DT112" s="105">
        <f t="shared" si="94"/>
        <v>1.129</v>
      </c>
      <c r="DU112" s="105">
        <f t="shared" si="94"/>
        <v>1.121</v>
      </c>
      <c r="DV112" s="105">
        <f t="shared" si="94"/>
        <v>1.119</v>
      </c>
      <c r="DW112" s="105">
        <f t="shared" si="94"/>
        <v>1.1299999999999999</v>
      </c>
      <c r="DX112" s="105">
        <f t="shared" si="94"/>
        <v>1.3049999999999999</v>
      </c>
      <c r="DY112" s="105">
        <f t="shared" si="94"/>
        <v>1.2829999999999999</v>
      </c>
      <c r="DZ112" s="105">
        <f t="shared" si="94"/>
        <v>1.234</v>
      </c>
      <c r="EA112" s="105">
        <f t="shared" ref="EA112:FX112" si="95">+EA34</f>
        <v>1.2130000000000001</v>
      </c>
      <c r="EB112" s="105">
        <f t="shared" si="95"/>
        <v>1.1140000000000001</v>
      </c>
      <c r="EC112" s="105">
        <f t="shared" si="95"/>
        <v>1.0720000000000001</v>
      </c>
      <c r="ED112" s="105">
        <f t="shared" si="95"/>
        <v>1.65</v>
      </c>
      <c r="EE112" s="105">
        <f t="shared" si="95"/>
        <v>1.07</v>
      </c>
      <c r="EF112" s="105">
        <f t="shared" si="95"/>
        <v>1.1299999999999999</v>
      </c>
      <c r="EG112" s="105">
        <f t="shared" si="95"/>
        <v>1.0389999999999999</v>
      </c>
      <c r="EH112" s="105">
        <f t="shared" si="95"/>
        <v>1.069</v>
      </c>
      <c r="EI112" s="105">
        <f t="shared" si="95"/>
        <v>1.1739999999999999</v>
      </c>
      <c r="EJ112" s="105">
        <f t="shared" si="95"/>
        <v>1.163</v>
      </c>
      <c r="EK112" s="105">
        <f t="shared" si="95"/>
        <v>1.1240000000000001</v>
      </c>
      <c r="EL112" s="105">
        <f t="shared" si="95"/>
        <v>1.1040000000000001</v>
      </c>
      <c r="EM112" s="105">
        <f t="shared" si="95"/>
        <v>1.121</v>
      </c>
      <c r="EN112" s="105">
        <f t="shared" si="95"/>
        <v>1.1220000000000001</v>
      </c>
      <c r="EO112" s="105">
        <f t="shared" si="95"/>
        <v>1.1120000000000001</v>
      </c>
      <c r="EP112" s="105">
        <f t="shared" si="95"/>
        <v>1.246</v>
      </c>
      <c r="EQ112" s="105">
        <f t="shared" si="95"/>
        <v>1.268</v>
      </c>
      <c r="ER112" s="105">
        <f t="shared" si="95"/>
        <v>1.2450000000000001</v>
      </c>
      <c r="ES112" s="105">
        <f t="shared" si="95"/>
        <v>1.079</v>
      </c>
      <c r="ET112" s="105">
        <f t="shared" si="95"/>
        <v>1.101</v>
      </c>
      <c r="EU112" s="105">
        <f t="shared" si="95"/>
        <v>1.0900000000000001</v>
      </c>
      <c r="EV112" s="105">
        <f t="shared" si="95"/>
        <v>1.175</v>
      </c>
      <c r="EW112" s="105">
        <f t="shared" si="95"/>
        <v>1.593</v>
      </c>
      <c r="EX112" s="105">
        <f t="shared" si="95"/>
        <v>1.23</v>
      </c>
      <c r="EY112" s="105">
        <f t="shared" si="95"/>
        <v>1.1120000000000001</v>
      </c>
      <c r="EZ112" s="105">
        <f t="shared" si="95"/>
        <v>1.101</v>
      </c>
      <c r="FA112" s="105">
        <f t="shared" si="95"/>
        <v>1.3169999999999999</v>
      </c>
      <c r="FB112" s="105">
        <f t="shared" si="95"/>
        <v>1.1419999999999999</v>
      </c>
      <c r="FC112" s="105">
        <f t="shared" si="95"/>
        <v>1.1930000000000001</v>
      </c>
      <c r="FD112" s="105">
        <f t="shared" si="95"/>
        <v>1.1419999999999999</v>
      </c>
      <c r="FE112" s="105">
        <f t="shared" si="95"/>
        <v>1.111</v>
      </c>
      <c r="FF112" s="105">
        <f t="shared" si="95"/>
        <v>1.1299999999999999</v>
      </c>
      <c r="FG112" s="105">
        <f t="shared" si="95"/>
        <v>1.141</v>
      </c>
      <c r="FH112" s="105">
        <f t="shared" si="95"/>
        <v>1.103</v>
      </c>
      <c r="FI112" s="105">
        <f t="shared" si="95"/>
        <v>1.1719999999999999</v>
      </c>
      <c r="FJ112" s="105">
        <f t="shared" si="95"/>
        <v>1.1639999999999999</v>
      </c>
      <c r="FK112" s="105">
        <f t="shared" si="95"/>
        <v>1.1819999999999999</v>
      </c>
      <c r="FL112" s="105">
        <f t="shared" si="95"/>
        <v>1.1719999999999999</v>
      </c>
      <c r="FM112" s="105">
        <f t="shared" si="95"/>
        <v>1.173</v>
      </c>
      <c r="FN112" s="105">
        <f t="shared" si="95"/>
        <v>1.181</v>
      </c>
      <c r="FO112" s="105">
        <f t="shared" si="95"/>
        <v>1.171</v>
      </c>
      <c r="FP112" s="105">
        <f t="shared" si="95"/>
        <v>1.202</v>
      </c>
      <c r="FQ112" s="105">
        <f t="shared" si="95"/>
        <v>1.163</v>
      </c>
      <c r="FR112" s="105">
        <f t="shared" si="95"/>
        <v>1.143</v>
      </c>
      <c r="FS112" s="105">
        <f t="shared" si="95"/>
        <v>1.1419999999999999</v>
      </c>
      <c r="FT112" s="106">
        <f t="shared" si="95"/>
        <v>1.141</v>
      </c>
      <c r="FU112" s="105">
        <f t="shared" si="95"/>
        <v>1.1919999999999999</v>
      </c>
      <c r="FV112" s="105">
        <f t="shared" si="95"/>
        <v>1.143</v>
      </c>
      <c r="FW112" s="105">
        <f t="shared" si="95"/>
        <v>1.1419999999999999</v>
      </c>
      <c r="FX112" s="105">
        <f t="shared" si="95"/>
        <v>1.1910000000000001</v>
      </c>
      <c r="FY112" s="46"/>
      <c r="FZ112" s="30"/>
      <c r="GA112" s="30"/>
      <c r="GB112" s="46"/>
      <c r="GC112" s="46"/>
      <c r="GD112" s="46"/>
      <c r="GE112" s="6"/>
      <c r="GF112" s="6"/>
      <c r="GG112" s="6"/>
      <c r="GH112" s="6"/>
      <c r="GI112" s="6"/>
      <c r="GJ112" s="6"/>
      <c r="GK112" s="6"/>
      <c r="GL112" s="6"/>
      <c r="GM112" s="6"/>
      <c r="GN112" s="102"/>
      <c r="GO112" s="102"/>
      <c r="GP112" s="102"/>
      <c r="GQ112" s="102"/>
      <c r="GR112" s="102"/>
      <c r="GS112" s="102"/>
      <c r="GT112" s="102"/>
      <c r="GU112" s="102"/>
      <c r="GV112" s="102"/>
    </row>
    <row r="113" spans="1:256" x14ac:dyDescent="0.2">
      <c r="A113" s="3" t="s">
        <v>394</v>
      </c>
      <c r="B113" s="20" t="s">
        <v>395</v>
      </c>
      <c r="C113" s="46">
        <f t="shared" ref="C113:BN113" si="96">+C31</f>
        <v>6121</v>
      </c>
      <c r="D113" s="46">
        <f t="shared" si="96"/>
        <v>6121</v>
      </c>
      <c r="E113" s="46">
        <f t="shared" si="96"/>
        <v>6121</v>
      </c>
      <c r="F113" s="46">
        <f t="shared" si="96"/>
        <v>6121</v>
      </c>
      <c r="G113" s="46">
        <f t="shared" si="96"/>
        <v>6121</v>
      </c>
      <c r="H113" s="46">
        <f t="shared" si="96"/>
        <v>6121</v>
      </c>
      <c r="I113" s="46">
        <f t="shared" si="96"/>
        <v>6121</v>
      </c>
      <c r="J113" s="46">
        <f t="shared" si="96"/>
        <v>6121</v>
      </c>
      <c r="K113" s="46">
        <f t="shared" si="96"/>
        <v>6121</v>
      </c>
      <c r="L113" s="46">
        <f t="shared" si="96"/>
        <v>6121</v>
      </c>
      <c r="M113" s="46">
        <f t="shared" si="96"/>
        <v>6121</v>
      </c>
      <c r="N113" s="46">
        <f t="shared" si="96"/>
        <v>6121</v>
      </c>
      <c r="O113" s="46">
        <f t="shared" si="96"/>
        <v>6121</v>
      </c>
      <c r="P113" s="46">
        <f t="shared" si="96"/>
        <v>6121</v>
      </c>
      <c r="Q113" s="46">
        <f t="shared" si="96"/>
        <v>6121</v>
      </c>
      <c r="R113" s="46">
        <f t="shared" si="96"/>
        <v>6121</v>
      </c>
      <c r="S113" s="46">
        <f t="shared" si="96"/>
        <v>6121</v>
      </c>
      <c r="T113" s="46">
        <f t="shared" si="96"/>
        <v>6121</v>
      </c>
      <c r="U113" s="46">
        <f t="shared" si="96"/>
        <v>6121</v>
      </c>
      <c r="V113" s="46">
        <f t="shared" si="96"/>
        <v>6121</v>
      </c>
      <c r="W113" s="47">
        <f t="shared" si="96"/>
        <v>6121</v>
      </c>
      <c r="X113" s="46">
        <f t="shared" si="96"/>
        <v>6121</v>
      </c>
      <c r="Y113" s="46">
        <f t="shared" si="96"/>
        <v>6121</v>
      </c>
      <c r="Z113" s="46">
        <f t="shared" si="96"/>
        <v>6121</v>
      </c>
      <c r="AA113" s="46">
        <f t="shared" si="96"/>
        <v>6121</v>
      </c>
      <c r="AB113" s="46">
        <f t="shared" si="96"/>
        <v>6121</v>
      </c>
      <c r="AC113" s="46">
        <f t="shared" si="96"/>
        <v>6121</v>
      </c>
      <c r="AD113" s="46">
        <f t="shared" si="96"/>
        <v>6121</v>
      </c>
      <c r="AE113" s="46">
        <f t="shared" si="96"/>
        <v>6121</v>
      </c>
      <c r="AF113" s="46">
        <f t="shared" si="96"/>
        <v>6121</v>
      </c>
      <c r="AG113" s="46">
        <f t="shared" si="96"/>
        <v>6121</v>
      </c>
      <c r="AH113" s="46">
        <f t="shared" si="96"/>
        <v>6121</v>
      </c>
      <c r="AI113" s="46">
        <f t="shared" si="96"/>
        <v>6121</v>
      </c>
      <c r="AJ113" s="46">
        <f t="shared" si="96"/>
        <v>6121</v>
      </c>
      <c r="AK113" s="46">
        <f t="shared" si="96"/>
        <v>6121</v>
      </c>
      <c r="AL113" s="46">
        <f t="shared" si="96"/>
        <v>6121</v>
      </c>
      <c r="AM113" s="46">
        <f t="shared" si="96"/>
        <v>6121</v>
      </c>
      <c r="AN113" s="46">
        <f t="shared" si="96"/>
        <v>6121</v>
      </c>
      <c r="AO113" s="46">
        <f t="shared" si="96"/>
        <v>6121</v>
      </c>
      <c r="AP113" s="46">
        <f t="shared" si="96"/>
        <v>6121</v>
      </c>
      <c r="AQ113" s="46">
        <f t="shared" si="96"/>
        <v>6121</v>
      </c>
      <c r="AR113" s="46">
        <f t="shared" si="96"/>
        <v>6121</v>
      </c>
      <c r="AS113" s="46">
        <f t="shared" si="96"/>
        <v>6121</v>
      </c>
      <c r="AT113" s="46">
        <f t="shared" si="96"/>
        <v>6121</v>
      </c>
      <c r="AU113" s="46">
        <f t="shared" si="96"/>
        <v>6121</v>
      </c>
      <c r="AV113" s="46">
        <f t="shared" si="96"/>
        <v>6121</v>
      </c>
      <c r="AW113" s="46">
        <f t="shared" si="96"/>
        <v>6121</v>
      </c>
      <c r="AX113" s="46">
        <f t="shared" si="96"/>
        <v>6121</v>
      </c>
      <c r="AY113" s="46">
        <f t="shared" si="96"/>
        <v>6121</v>
      </c>
      <c r="AZ113" s="46">
        <f t="shared" si="96"/>
        <v>6121</v>
      </c>
      <c r="BA113" s="46">
        <f t="shared" si="96"/>
        <v>6121</v>
      </c>
      <c r="BB113" s="46">
        <f t="shared" si="96"/>
        <v>6121</v>
      </c>
      <c r="BC113" s="46">
        <f t="shared" si="96"/>
        <v>6121</v>
      </c>
      <c r="BD113" s="46">
        <f t="shared" si="96"/>
        <v>6121</v>
      </c>
      <c r="BE113" s="46">
        <f t="shared" si="96"/>
        <v>6121</v>
      </c>
      <c r="BF113" s="46">
        <f t="shared" si="96"/>
        <v>6121</v>
      </c>
      <c r="BG113" s="46">
        <f t="shared" si="96"/>
        <v>6121</v>
      </c>
      <c r="BH113" s="46">
        <f t="shared" si="96"/>
        <v>6121</v>
      </c>
      <c r="BI113" s="46">
        <f t="shared" si="96"/>
        <v>6121</v>
      </c>
      <c r="BJ113" s="46">
        <f t="shared" si="96"/>
        <v>6121</v>
      </c>
      <c r="BK113" s="46">
        <f t="shared" si="96"/>
        <v>6121</v>
      </c>
      <c r="BL113" s="46">
        <f t="shared" si="96"/>
        <v>6121</v>
      </c>
      <c r="BM113" s="46">
        <f t="shared" si="96"/>
        <v>6121</v>
      </c>
      <c r="BN113" s="46">
        <f t="shared" si="96"/>
        <v>6121</v>
      </c>
      <c r="BO113" s="46">
        <f t="shared" ref="BO113:DZ113" si="97">+BO31</f>
        <v>6121</v>
      </c>
      <c r="BP113" s="46">
        <f t="shared" si="97"/>
        <v>6121</v>
      </c>
      <c r="BQ113" s="46">
        <f t="shared" si="97"/>
        <v>6121</v>
      </c>
      <c r="BR113" s="46">
        <f t="shared" si="97"/>
        <v>6121</v>
      </c>
      <c r="BS113" s="46">
        <f t="shared" si="97"/>
        <v>6121</v>
      </c>
      <c r="BT113" s="46">
        <f t="shared" si="97"/>
        <v>6121</v>
      </c>
      <c r="BU113" s="46">
        <f t="shared" si="97"/>
        <v>6121</v>
      </c>
      <c r="BV113" s="46">
        <f t="shared" si="97"/>
        <v>6121</v>
      </c>
      <c r="BW113" s="46">
        <f t="shared" si="97"/>
        <v>6121</v>
      </c>
      <c r="BX113" s="46">
        <f t="shared" si="97"/>
        <v>6121</v>
      </c>
      <c r="BY113" s="46">
        <f t="shared" si="97"/>
        <v>6121</v>
      </c>
      <c r="BZ113" s="46">
        <f t="shared" si="97"/>
        <v>6121</v>
      </c>
      <c r="CA113" s="46">
        <f t="shared" si="97"/>
        <v>6121</v>
      </c>
      <c r="CB113" s="46">
        <f t="shared" si="97"/>
        <v>6121</v>
      </c>
      <c r="CC113" s="46">
        <f t="shared" si="97"/>
        <v>6121</v>
      </c>
      <c r="CD113" s="46">
        <f t="shared" si="97"/>
        <v>6121</v>
      </c>
      <c r="CE113" s="46">
        <f t="shared" si="97"/>
        <v>6121</v>
      </c>
      <c r="CF113" s="46">
        <f t="shared" si="97"/>
        <v>6121</v>
      </c>
      <c r="CG113" s="46">
        <f t="shared" si="97"/>
        <v>6121</v>
      </c>
      <c r="CH113" s="46">
        <f t="shared" si="97"/>
        <v>6121</v>
      </c>
      <c r="CI113" s="46">
        <f t="shared" si="97"/>
        <v>6121</v>
      </c>
      <c r="CJ113" s="46">
        <f t="shared" si="97"/>
        <v>6121</v>
      </c>
      <c r="CK113" s="46">
        <f t="shared" si="97"/>
        <v>6121</v>
      </c>
      <c r="CL113" s="46">
        <f t="shared" si="97"/>
        <v>6121</v>
      </c>
      <c r="CM113" s="46">
        <f t="shared" si="97"/>
        <v>6121</v>
      </c>
      <c r="CN113" s="46">
        <f t="shared" si="97"/>
        <v>6121</v>
      </c>
      <c r="CO113" s="46">
        <f t="shared" si="97"/>
        <v>6121</v>
      </c>
      <c r="CP113" s="46">
        <f t="shared" si="97"/>
        <v>6121</v>
      </c>
      <c r="CQ113" s="46">
        <f t="shared" si="97"/>
        <v>6121</v>
      </c>
      <c r="CR113" s="46">
        <f t="shared" si="97"/>
        <v>6121</v>
      </c>
      <c r="CS113" s="46">
        <f t="shared" si="97"/>
        <v>6121</v>
      </c>
      <c r="CT113" s="46">
        <f t="shared" si="97"/>
        <v>6121</v>
      </c>
      <c r="CU113" s="46">
        <f t="shared" si="97"/>
        <v>6121</v>
      </c>
      <c r="CV113" s="46">
        <f t="shared" si="97"/>
        <v>6121</v>
      </c>
      <c r="CW113" s="46">
        <f t="shared" si="97"/>
        <v>6121</v>
      </c>
      <c r="CX113" s="46">
        <f t="shared" si="97"/>
        <v>6121</v>
      </c>
      <c r="CY113" s="46">
        <f t="shared" si="97"/>
        <v>6121</v>
      </c>
      <c r="CZ113" s="46">
        <f t="shared" si="97"/>
        <v>6121</v>
      </c>
      <c r="DA113" s="46">
        <f t="shared" si="97"/>
        <v>6121</v>
      </c>
      <c r="DB113" s="46">
        <f t="shared" si="97"/>
        <v>6121</v>
      </c>
      <c r="DC113" s="46">
        <f t="shared" si="97"/>
        <v>6121</v>
      </c>
      <c r="DD113" s="46">
        <f t="shared" si="97"/>
        <v>6121</v>
      </c>
      <c r="DE113" s="46">
        <f t="shared" si="97"/>
        <v>6121</v>
      </c>
      <c r="DF113" s="46">
        <f t="shared" si="97"/>
        <v>6121</v>
      </c>
      <c r="DG113" s="46">
        <f t="shared" si="97"/>
        <v>6121</v>
      </c>
      <c r="DH113" s="46">
        <f t="shared" si="97"/>
        <v>6121</v>
      </c>
      <c r="DI113" s="46">
        <f t="shared" si="97"/>
        <v>6121</v>
      </c>
      <c r="DJ113" s="46">
        <f t="shared" si="97"/>
        <v>6121</v>
      </c>
      <c r="DK113" s="46">
        <f t="shared" si="97"/>
        <v>6121</v>
      </c>
      <c r="DL113" s="46">
        <f t="shared" si="97"/>
        <v>6121</v>
      </c>
      <c r="DM113" s="46">
        <f t="shared" si="97"/>
        <v>6121</v>
      </c>
      <c r="DN113" s="46">
        <f t="shared" si="97"/>
        <v>6121</v>
      </c>
      <c r="DO113" s="46">
        <f t="shared" si="97"/>
        <v>6121</v>
      </c>
      <c r="DP113" s="46">
        <f t="shared" si="97"/>
        <v>6121</v>
      </c>
      <c r="DQ113" s="46">
        <f t="shared" si="97"/>
        <v>6121</v>
      </c>
      <c r="DR113" s="46">
        <f t="shared" si="97"/>
        <v>6121</v>
      </c>
      <c r="DS113" s="46">
        <f t="shared" si="97"/>
        <v>6121</v>
      </c>
      <c r="DT113" s="46">
        <f t="shared" si="97"/>
        <v>6121</v>
      </c>
      <c r="DU113" s="46">
        <f t="shared" si="97"/>
        <v>6121</v>
      </c>
      <c r="DV113" s="46">
        <f t="shared" si="97"/>
        <v>6121</v>
      </c>
      <c r="DW113" s="46">
        <f t="shared" si="97"/>
        <v>6121</v>
      </c>
      <c r="DX113" s="46">
        <f t="shared" si="97"/>
        <v>6121</v>
      </c>
      <c r="DY113" s="46">
        <f t="shared" si="97"/>
        <v>6121</v>
      </c>
      <c r="DZ113" s="46">
        <f t="shared" si="97"/>
        <v>6121</v>
      </c>
      <c r="EA113" s="46">
        <f t="shared" ref="EA113:FX113" si="98">+EA31</f>
        <v>6121</v>
      </c>
      <c r="EB113" s="46">
        <f t="shared" si="98"/>
        <v>6121</v>
      </c>
      <c r="EC113" s="46">
        <f t="shared" si="98"/>
        <v>6121</v>
      </c>
      <c r="ED113" s="46">
        <f t="shared" si="98"/>
        <v>6121</v>
      </c>
      <c r="EE113" s="46">
        <f t="shared" si="98"/>
        <v>6121</v>
      </c>
      <c r="EF113" s="46">
        <f t="shared" si="98"/>
        <v>6121</v>
      </c>
      <c r="EG113" s="46">
        <f t="shared" si="98"/>
        <v>6121</v>
      </c>
      <c r="EH113" s="46">
        <f t="shared" si="98"/>
        <v>6121</v>
      </c>
      <c r="EI113" s="46">
        <f t="shared" si="98"/>
        <v>6121</v>
      </c>
      <c r="EJ113" s="46">
        <f t="shared" si="98"/>
        <v>6121</v>
      </c>
      <c r="EK113" s="46">
        <f t="shared" si="98"/>
        <v>6121</v>
      </c>
      <c r="EL113" s="46">
        <f t="shared" si="98"/>
        <v>6121</v>
      </c>
      <c r="EM113" s="46">
        <f t="shared" si="98"/>
        <v>6121</v>
      </c>
      <c r="EN113" s="46">
        <f t="shared" si="98"/>
        <v>6121</v>
      </c>
      <c r="EO113" s="46">
        <f t="shared" si="98"/>
        <v>6121</v>
      </c>
      <c r="EP113" s="46">
        <f t="shared" si="98"/>
        <v>6121</v>
      </c>
      <c r="EQ113" s="46">
        <f t="shared" si="98"/>
        <v>6121</v>
      </c>
      <c r="ER113" s="46">
        <f t="shared" si="98"/>
        <v>6121</v>
      </c>
      <c r="ES113" s="46">
        <f t="shared" si="98"/>
        <v>6121</v>
      </c>
      <c r="ET113" s="46">
        <f t="shared" si="98"/>
        <v>6121</v>
      </c>
      <c r="EU113" s="46">
        <f t="shared" si="98"/>
        <v>6121</v>
      </c>
      <c r="EV113" s="46">
        <f t="shared" si="98"/>
        <v>6121</v>
      </c>
      <c r="EW113" s="46">
        <f t="shared" si="98"/>
        <v>6121</v>
      </c>
      <c r="EX113" s="46">
        <f t="shared" si="98"/>
        <v>6121</v>
      </c>
      <c r="EY113" s="46">
        <f t="shared" si="98"/>
        <v>6121</v>
      </c>
      <c r="EZ113" s="46">
        <f t="shared" si="98"/>
        <v>6121</v>
      </c>
      <c r="FA113" s="46">
        <f t="shared" si="98"/>
        <v>6121</v>
      </c>
      <c r="FB113" s="46">
        <f t="shared" si="98"/>
        <v>6121</v>
      </c>
      <c r="FC113" s="46">
        <f t="shared" si="98"/>
        <v>6121</v>
      </c>
      <c r="FD113" s="46">
        <f t="shared" si="98"/>
        <v>6121</v>
      </c>
      <c r="FE113" s="46">
        <f t="shared" si="98"/>
        <v>6121</v>
      </c>
      <c r="FF113" s="46">
        <f t="shared" si="98"/>
        <v>6121</v>
      </c>
      <c r="FG113" s="46">
        <f t="shared" si="98"/>
        <v>6121</v>
      </c>
      <c r="FH113" s="46">
        <f t="shared" si="98"/>
        <v>6121</v>
      </c>
      <c r="FI113" s="46">
        <f t="shared" si="98"/>
        <v>6121</v>
      </c>
      <c r="FJ113" s="46">
        <f t="shared" si="98"/>
        <v>6121</v>
      </c>
      <c r="FK113" s="46">
        <f t="shared" si="98"/>
        <v>6121</v>
      </c>
      <c r="FL113" s="46">
        <f t="shared" si="98"/>
        <v>6121</v>
      </c>
      <c r="FM113" s="46">
        <f t="shared" si="98"/>
        <v>6121</v>
      </c>
      <c r="FN113" s="46">
        <f t="shared" si="98"/>
        <v>6121</v>
      </c>
      <c r="FO113" s="46">
        <f t="shared" si="98"/>
        <v>6121</v>
      </c>
      <c r="FP113" s="46">
        <f t="shared" si="98"/>
        <v>6121</v>
      </c>
      <c r="FQ113" s="46">
        <f t="shared" si="98"/>
        <v>6121</v>
      </c>
      <c r="FR113" s="46">
        <f t="shared" si="98"/>
        <v>6121</v>
      </c>
      <c r="FS113" s="46">
        <f t="shared" si="98"/>
        <v>6121</v>
      </c>
      <c r="FT113" s="47">
        <f t="shared" si="98"/>
        <v>6121</v>
      </c>
      <c r="FU113" s="46">
        <f t="shared" si="98"/>
        <v>6121</v>
      </c>
      <c r="FV113" s="46">
        <f t="shared" si="98"/>
        <v>6121</v>
      </c>
      <c r="FW113" s="46">
        <f t="shared" si="98"/>
        <v>6121</v>
      </c>
      <c r="FX113" s="46">
        <f t="shared" si="98"/>
        <v>6121</v>
      </c>
      <c r="FY113" s="46"/>
      <c r="FZ113" s="46"/>
      <c r="GA113" s="46"/>
      <c r="GB113" s="46"/>
      <c r="GC113" s="46"/>
      <c r="GD113" s="46"/>
      <c r="GE113" s="6"/>
      <c r="GF113" s="6"/>
      <c r="GG113" s="6"/>
      <c r="GH113" s="6"/>
      <c r="GI113" s="6"/>
      <c r="GJ113" s="6"/>
      <c r="GK113" s="6"/>
      <c r="GL113" s="6"/>
      <c r="GM113" s="6"/>
    </row>
    <row r="114" spans="1:256" x14ac:dyDescent="0.2">
      <c r="A114" s="3" t="s">
        <v>396</v>
      </c>
      <c r="B114" s="20" t="s">
        <v>397</v>
      </c>
      <c r="C114" s="30">
        <f t="shared" ref="C114:BN114" si="99">1-C107</f>
        <v>0.11419999999999997</v>
      </c>
      <c r="D114" s="30">
        <f t="shared" si="99"/>
        <v>9.4999999999999973E-2</v>
      </c>
      <c r="E114" s="30">
        <f t="shared" si="99"/>
        <v>0.11480000000000001</v>
      </c>
      <c r="F114" s="30">
        <f t="shared" si="99"/>
        <v>0.10640000000000005</v>
      </c>
      <c r="G114" s="30">
        <f t="shared" si="99"/>
        <v>0.15849999999999997</v>
      </c>
      <c r="H114" s="30">
        <f t="shared" si="99"/>
        <v>0.1573</v>
      </c>
      <c r="I114" s="30">
        <f t="shared" si="99"/>
        <v>0.11260000000000003</v>
      </c>
      <c r="J114" s="30">
        <f t="shared" si="99"/>
        <v>0.13790000000000002</v>
      </c>
      <c r="K114" s="30">
        <f t="shared" si="99"/>
        <v>0.18379999999999996</v>
      </c>
      <c r="L114" s="30">
        <f t="shared" si="99"/>
        <v>0.13480000000000003</v>
      </c>
      <c r="M114" s="30">
        <f t="shared" si="99"/>
        <v>0.14339999999999997</v>
      </c>
      <c r="N114" s="30">
        <f t="shared" si="99"/>
        <v>9.4999999999999973E-2</v>
      </c>
      <c r="O114" s="30">
        <f t="shared" si="99"/>
        <v>0.10860000000000003</v>
      </c>
      <c r="P114" s="30">
        <f t="shared" si="99"/>
        <v>0.19359999999999999</v>
      </c>
      <c r="Q114" s="30">
        <f t="shared" si="99"/>
        <v>9.4999999999999973E-2</v>
      </c>
      <c r="R114" s="30">
        <f t="shared" si="99"/>
        <v>0.17130000000000001</v>
      </c>
      <c r="S114" s="30">
        <f t="shared" si="99"/>
        <v>0.14639999999999997</v>
      </c>
      <c r="T114" s="30">
        <f t="shared" si="99"/>
        <v>0.19510000000000005</v>
      </c>
      <c r="U114" s="30">
        <f t="shared" si="99"/>
        <v>0.2006</v>
      </c>
      <c r="V114" s="30">
        <f t="shared" si="99"/>
        <v>0.18689999999999996</v>
      </c>
      <c r="W114" s="31">
        <f t="shared" si="99"/>
        <v>0.19599999999999995</v>
      </c>
      <c r="X114" s="30">
        <f t="shared" si="99"/>
        <v>0.20079999999999998</v>
      </c>
      <c r="Y114" s="30">
        <f t="shared" si="99"/>
        <v>0.17390000000000005</v>
      </c>
      <c r="Z114" s="30">
        <f t="shared" si="99"/>
        <v>0.1875</v>
      </c>
      <c r="AA114" s="30">
        <f t="shared" si="99"/>
        <v>9.6099999999999963E-2</v>
      </c>
      <c r="AB114" s="30">
        <f t="shared" si="99"/>
        <v>9.540000000000004E-2</v>
      </c>
      <c r="AC114" s="30">
        <f t="shared" si="99"/>
        <v>0.16059999999999997</v>
      </c>
      <c r="AD114" s="30">
        <f t="shared" si="99"/>
        <v>0.15459999999999996</v>
      </c>
      <c r="AE114" s="30">
        <f t="shared" si="99"/>
        <v>0.19699999999999995</v>
      </c>
      <c r="AF114" s="30">
        <f t="shared" si="99"/>
        <v>0.19320000000000004</v>
      </c>
      <c r="AG114" s="30">
        <f t="shared" si="99"/>
        <v>0.16200000000000003</v>
      </c>
      <c r="AH114" s="30">
        <f t="shared" si="99"/>
        <v>0.15739999999999998</v>
      </c>
      <c r="AI114" s="30">
        <f t="shared" si="99"/>
        <v>0.17959999999999998</v>
      </c>
      <c r="AJ114" s="30">
        <f t="shared" si="99"/>
        <v>0.18999999999999995</v>
      </c>
      <c r="AK114" s="30">
        <f t="shared" si="99"/>
        <v>0.19040000000000001</v>
      </c>
      <c r="AL114" s="30">
        <f t="shared" si="99"/>
        <v>0.18710000000000004</v>
      </c>
      <c r="AM114" s="30">
        <f t="shared" si="99"/>
        <v>0.17459999999999998</v>
      </c>
      <c r="AN114" s="30">
        <f t="shared" si="99"/>
        <v>0.17889999999999995</v>
      </c>
      <c r="AO114" s="30">
        <f t="shared" si="99"/>
        <v>0.12380000000000002</v>
      </c>
      <c r="AP114" s="30">
        <f t="shared" si="99"/>
        <v>9.4999999999999973E-2</v>
      </c>
      <c r="AQ114" s="30">
        <f t="shared" si="99"/>
        <v>0.18689999999999996</v>
      </c>
      <c r="AR114" s="30">
        <f t="shared" si="99"/>
        <v>9.4999999999999973E-2</v>
      </c>
      <c r="AS114" s="30">
        <f t="shared" si="99"/>
        <v>0.11599999999999999</v>
      </c>
      <c r="AT114" s="30">
        <f t="shared" si="99"/>
        <v>0.1361</v>
      </c>
      <c r="AU114" s="30">
        <f t="shared" si="99"/>
        <v>0.18259999999999998</v>
      </c>
      <c r="AV114" s="30">
        <f t="shared" si="99"/>
        <v>0.18479999999999996</v>
      </c>
      <c r="AW114" s="30">
        <f t="shared" si="99"/>
        <v>0.19159999999999999</v>
      </c>
      <c r="AX114" s="30">
        <f t="shared" si="99"/>
        <v>0.20079999999999998</v>
      </c>
      <c r="AY114" s="30">
        <f t="shared" si="99"/>
        <v>0.17249999999999999</v>
      </c>
      <c r="AZ114" s="30">
        <f t="shared" si="99"/>
        <v>0.11209999999999998</v>
      </c>
      <c r="BA114" s="30">
        <f t="shared" si="99"/>
        <v>0.11409999999999998</v>
      </c>
      <c r="BB114" s="30">
        <f t="shared" si="99"/>
        <v>0.11499999999999999</v>
      </c>
      <c r="BC114" s="30">
        <f t="shared" si="99"/>
        <v>9.4999999999999973E-2</v>
      </c>
      <c r="BD114" s="30">
        <f t="shared" si="99"/>
        <v>0.12409999999999999</v>
      </c>
      <c r="BE114" s="30">
        <f t="shared" si="99"/>
        <v>0.14459999999999995</v>
      </c>
      <c r="BF114" s="30">
        <f t="shared" si="99"/>
        <v>0.10070000000000001</v>
      </c>
      <c r="BG114" s="30">
        <f t="shared" si="99"/>
        <v>0.16020000000000001</v>
      </c>
      <c r="BH114" s="30">
        <f t="shared" si="99"/>
        <v>0.16990000000000005</v>
      </c>
      <c r="BI114" s="30">
        <f t="shared" si="99"/>
        <v>0.18920000000000003</v>
      </c>
      <c r="BJ114" s="30">
        <f t="shared" si="99"/>
        <v>0.11850000000000005</v>
      </c>
      <c r="BK114" s="30">
        <f t="shared" si="99"/>
        <v>0.10540000000000005</v>
      </c>
      <c r="BL114" s="30">
        <f t="shared" si="99"/>
        <v>0.19159999999999999</v>
      </c>
      <c r="BM114" s="30">
        <f t="shared" si="99"/>
        <v>0.18559999999999999</v>
      </c>
      <c r="BN114" s="30">
        <f t="shared" si="99"/>
        <v>0.12980000000000003</v>
      </c>
      <c r="BO114" s="30">
        <f t="shared" ref="BO114:DZ114" si="100">1-BO107</f>
        <v>0.14159999999999995</v>
      </c>
      <c r="BP114" s="30">
        <f t="shared" si="100"/>
        <v>0.19079999999999997</v>
      </c>
      <c r="BQ114" s="30">
        <f t="shared" si="100"/>
        <v>0.11960000000000004</v>
      </c>
      <c r="BR114" s="30">
        <f t="shared" si="100"/>
        <v>0.12490000000000001</v>
      </c>
      <c r="BS114" s="30">
        <f t="shared" si="100"/>
        <v>0.15710000000000002</v>
      </c>
      <c r="BT114" s="30">
        <f t="shared" si="100"/>
        <v>0.18000000000000005</v>
      </c>
      <c r="BU114" s="30">
        <f t="shared" si="100"/>
        <v>0.17549999999999999</v>
      </c>
      <c r="BV114" s="30">
        <f t="shared" si="100"/>
        <v>0.15169999999999995</v>
      </c>
      <c r="BW114" s="30">
        <f t="shared" si="100"/>
        <v>0.13939999999999997</v>
      </c>
      <c r="BX114" s="30">
        <f t="shared" si="100"/>
        <v>0.19920000000000004</v>
      </c>
      <c r="BY114" s="30">
        <f t="shared" si="100"/>
        <v>0.1734</v>
      </c>
      <c r="BZ114" s="30">
        <f t="shared" si="100"/>
        <v>0.19110000000000005</v>
      </c>
      <c r="CA114" s="30">
        <f t="shared" si="100"/>
        <v>0.19120000000000004</v>
      </c>
      <c r="CB114" s="30">
        <f t="shared" si="100"/>
        <v>9.4999999999999973E-2</v>
      </c>
      <c r="CC114" s="30">
        <f t="shared" si="100"/>
        <v>0.19350000000000001</v>
      </c>
      <c r="CD114" s="30">
        <f t="shared" si="100"/>
        <v>0.19930000000000003</v>
      </c>
      <c r="CE114" s="30">
        <f t="shared" si="100"/>
        <v>0.19350000000000001</v>
      </c>
      <c r="CF114" s="30">
        <f t="shared" si="100"/>
        <v>0.1966</v>
      </c>
      <c r="CG114" s="30">
        <f t="shared" si="100"/>
        <v>0.19369999999999998</v>
      </c>
      <c r="CH114" s="30">
        <f t="shared" si="100"/>
        <v>0.19589999999999996</v>
      </c>
      <c r="CI114" s="30">
        <f t="shared" si="100"/>
        <v>0.1663</v>
      </c>
      <c r="CJ114" s="30">
        <f t="shared" si="100"/>
        <v>0.15659999999999996</v>
      </c>
      <c r="CK114" s="30">
        <f t="shared" si="100"/>
        <v>0.124</v>
      </c>
      <c r="CL114" s="30">
        <f t="shared" si="100"/>
        <v>0.14859999999999995</v>
      </c>
      <c r="CM114" s="30">
        <f t="shared" si="100"/>
        <v>0.16610000000000003</v>
      </c>
      <c r="CN114" s="30">
        <f t="shared" si="100"/>
        <v>9.6099999999999963E-2</v>
      </c>
      <c r="CO114" s="30">
        <f t="shared" si="100"/>
        <v>0.10819999999999996</v>
      </c>
      <c r="CP114" s="30">
        <f t="shared" si="100"/>
        <v>0.15569999999999995</v>
      </c>
      <c r="CQ114" s="30">
        <f t="shared" si="100"/>
        <v>0.15129999999999999</v>
      </c>
      <c r="CR114" s="30">
        <f t="shared" si="100"/>
        <v>0.19220000000000004</v>
      </c>
      <c r="CS114" s="30">
        <f t="shared" si="100"/>
        <v>0.18120000000000003</v>
      </c>
      <c r="CT114" s="30">
        <f t="shared" si="100"/>
        <v>0.19789999999999996</v>
      </c>
      <c r="CU114" s="30">
        <f t="shared" si="100"/>
        <v>0.17449999999999999</v>
      </c>
      <c r="CV114" s="30">
        <f t="shared" si="100"/>
        <v>0.20079999999999998</v>
      </c>
      <c r="CW114" s="30">
        <f t="shared" si="100"/>
        <v>0.19350000000000001</v>
      </c>
      <c r="CX114" s="30">
        <f t="shared" si="100"/>
        <v>0.17459999999999998</v>
      </c>
      <c r="CY114" s="30">
        <f t="shared" si="100"/>
        <v>0.1976</v>
      </c>
      <c r="CZ114" s="30">
        <f t="shared" si="100"/>
        <v>0.13739999999999997</v>
      </c>
      <c r="DA114" s="30">
        <f t="shared" si="100"/>
        <v>0.19169999999999998</v>
      </c>
      <c r="DB114" s="30">
        <f t="shared" si="100"/>
        <v>0.18389999999999995</v>
      </c>
      <c r="DC114" s="30">
        <f t="shared" si="100"/>
        <v>0.19230000000000003</v>
      </c>
      <c r="DD114" s="30">
        <f t="shared" si="100"/>
        <v>0.19540000000000002</v>
      </c>
      <c r="DE114" s="30">
        <f t="shared" si="100"/>
        <v>0.17579999999999996</v>
      </c>
      <c r="DF114" s="30">
        <f t="shared" si="100"/>
        <v>0.10250000000000004</v>
      </c>
      <c r="DG114" s="30">
        <f t="shared" si="100"/>
        <v>0.1986</v>
      </c>
      <c r="DH114" s="30">
        <f t="shared" si="100"/>
        <v>0.13770000000000004</v>
      </c>
      <c r="DI114" s="30">
        <f t="shared" si="100"/>
        <v>0.13480000000000003</v>
      </c>
      <c r="DJ114" s="30">
        <f t="shared" si="100"/>
        <v>0.16659999999999997</v>
      </c>
      <c r="DK114" s="30">
        <f t="shared" si="100"/>
        <v>0.17910000000000004</v>
      </c>
      <c r="DL114" s="30">
        <f t="shared" si="100"/>
        <v>0.11890000000000001</v>
      </c>
      <c r="DM114" s="30">
        <f t="shared" si="100"/>
        <v>0.18669999999999998</v>
      </c>
      <c r="DN114" s="30">
        <f t="shared" si="100"/>
        <v>0.1421</v>
      </c>
      <c r="DO114" s="30">
        <f t="shared" si="100"/>
        <v>0.13349999999999995</v>
      </c>
      <c r="DP114" s="30">
        <f t="shared" si="100"/>
        <v>0.19099999999999995</v>
      </c>
      <c r="DQ114" s="30">
        <f t="shared" si="100"/>
        <v>0.17349999999999999</v>
      </c>
      <c r="DR114" s="30">
        <f t="shared" si="100"/>
        <v>0.14749999999999996</v>
      </c>
      <c r="DS114" s="30">
        <f t="shared" si="100"/>
        <v>0.16390000000000005</v>
      </c>
      <c r="DT114" s="30">
        <f t="shared" si="100"/>
        <v>0.19479999999999997</v>
      </c>
      <c r="DU114" s="30">
        <f t="shared" si="100"/>
        <v>0.17769999999999997</v>
      </c>
      <c r="DV114" s="30">
        <f t="shared" si="100"/>
        <v>0.1905</v>
      </c>
      <c r="DW114" s="30">
        <f t="shared" si="100"/>
        <v>0.18220000000000003</v>
      </c>
      <c r="DX114" s="30">
        <f t="shared" si="100"/>
        <v>0.19220000000000004</v>
      </c>
      <c r="DY114" s="30">
        <f t="shared" si="100"/>
        <v>0.18340000000000001</v>
      </c>
      <c r="DZ114" s="30">
        <f t="shared" si="100"/>
        <v>0.15800000000000003</v>
      </c>
      <c r="EA114" s="30">
        <f t="shared" ref="EA114:FX114" si="101">1-EA107</f>
        <v>0.17220000000000002</v>
      </c>
      <c r="EB114" s="30">
        <f t="shared" si="101"/>
        <v>0.17110000000000003</v>
      </c>
      <c r="EC114" s="30">
        <f t="shared" si="101"/>
        <v>0.18530000000000002</v>
      </c>
      <c r="ED114" s="30">
        <f t="shared" si="101"/>
        <v>0.14019999999999999</v>
      </c>
      <c r="EE114" s="30">
        <f t="shared" si="101"/>
        <v>0.19010000000000005</v>
      </c>
      <c r="EF114" s="30">
        <f t="shared" si="101"/>
        <v>0.14049999999999996</v>
      </c>
      <c r="EG114" s="30">
        <f t="shared" si="101"/>
        <v>0.18620000000000003</v>
      </c>
      <c r="EH114" s="30">
        <f t="shared" si="101"/>
        <v>0.18999999999999995</v>
      </c>
      <c r="EI114" s="30">
        <f t="shared" si="101"/>
        <v>0.10660000000000003</v>
      </c>
      <c r="EJ114" s="30">
        <f t="shared" si="101"/>
        <v>0.1139</v>
      </c>
      <c r="EK114" s="30">
        <f t="shared" si="101"/>
        <v>0.16900000000000004</v>
      </c>
      <c r="EL114" s="30">
        <f t="shared" si="101"/>
        <v>0.17349999999999999</v>
      </c>
      <c r="EM114" s="30">
        <f t="shared" si="101"/>
        <v>0.17349999999999999</v>
      </c>
      <c r="EN114" s="30">
        <f t="shared" si="101"/>
        <v>0.15529999999999999</v>
      </c>
      <c r="EO114" s="30">
        <f t="shared" si="101"/>
        <v>0.17490000000000006</v>
      </c>
      <c r="EP114" s="30">
        <f t="shared" si="101"/>
        <v>0.18000000000000005</v>
      </c>
      <c r="EQ114" s="30">
        <f t="shared" si="101"/>
        <v>0.13649999999999995</v>
      </c>
      <c r="ER114" s="30">
        <f t="shared" si="101"/>
        <v>0.18020000000000003</v>
      </c>
      <c r="ES114" s="30">
        <f t="shared" si="101"/>
        <v>0.19620000000000004</v>
      </c>
      <c r="ET114" s="30">
        <f t="shared" si="101"/>
        <v>0.19210000000000005</v>
      </c>
      <c r="EU114" s="30">
        <f t="shared" si="101"/>
        <v>0.16930000000000001</v>
      </c>
      <c r="EV114" s="30">
        <f t="shared" si="101"/>
        <v>0.19969999999999999</v>
      </c>
      <c r="EW114" s="30">
        <f t="shared" si="101"/>
        <v>0.16300000000000003</v>
      </c>
      <c r="EX114" s="30">
        <f t="shared" si="101"/>
        <v>0.18720000000000003</v>
      </c>
      <c r="EY114" s="30">
        <f t="shared" si="101"/>
        <v>0.16069999999999995</v>
      </c>
      <c r="EZ114" s="30">
        <f t="shared" si="101"/>
        <v>0.19620000000000004</v>
      </c>
      <c r="FA114" s="30">
        <f t="shared" si="101"/>
        <v>0.13290000000000002</v>
      </c>
      <c r="FB114" s="30">
        <f t="shared" si="101"/>
        <v>0.18130000000000002</v>
      </c>
      <c r="FC114" s="30">
        <f t="shared" si="101"/>
        <v>0.13590000000000002</v>
      </c>
      <c r="FD114" s="30">
        <f t="shared" si="101"/>
        <v>0.18189999999999995</v>
      </c>
      <c r="FE114" s="30">
        <f t="shared" si="101"/>
        <v>0.19699999999999995</v>
      </c>
      <c r="FF114" s="30">
        <f t="shared" si="101"/>
        <v>0.19159999999999999</v>
      </c>
      <c r="FG114" s="30">
        <f t="shared" si="101"/>
        <v>0.19669999999999999</v>
      </c>
      <c r="FH114" s="30">
        <f t="shared" si="101"/>
        <v>0.19840000000000002</v>
      </c>
      <c r="FI114" s="30">
        <f t="shared" si="101"/>
        <v>0.13939999999999997</v>
      </c>
      <c r="FJ114" s="30">
        <f t="shared" si="101"/>
        <v>0.1391</v>
      </c>
      <c r="FK114" s="30">
        <f t="shared" si="101"/>
        <v>0.13739999999999997</v>
      </c>
      <c r="FL114" s="30">
        <f t="shared" si="101"/>
        <v>0.125</v>
      </c>
      <c r="FM114" s="30">
        <f t="shared" si="101"/>
        <v>0.13109999999999999</v>
      </c>
      <c r="FN114" s="30">
        <f t="shared" si="101"/>
        <v>0.10360000000000003</v>
      </c>
      <c r="FO114" s="30">
        <f t="shared" si="101"/>
        <v>0.15390000000000004</v>
      </c>
      <c r="FP114" s="30">
        <f t="shared" si="101"/>
        <v>0.1371</v>
      </c>
      <c r="FQ114" s="30">
        <f t="shared" si="101"/>
        <v>0.16469999999999996</v>
      </c>
      <c r="FR114" s="30">
        <f t="shared" si="101"/>
        <v>0.19420000000000004</v>
      </c>
      <c r="FS114" s="30">
        <f t="shared" si="101"/>
        <v>0.19199999999999995</v>
      </c>
      <c r="FT114" s="31">
        <f t="shared" si="101"/>
        <v>0.1986</v>
      </c>
      <c r="FU114" s="30">
        <f t="shared" si="101"/>
        <v>0.16510000000000002</v>
      </c>
      <c r="FV114" s="30">
        <f t="shared" si="101"/>
        <v>0.16810000000000003</v>
      </c>
      <c r="FW114" s="30">
        <f t="shared" si="101"/>
        <v>0.19420000000000004</v>
      </c>
      <c r="FX114" s="30">
        <f t="shared" si="101"/>
        <v>0.19950000000000001</v>
      </c>
      <c r="FY114" s="30"/>
      <c r="FZ114" s="46"/>
      <c r="GA114" s="46"/>
      <c r="GB114" s="46"/>
      <c r="GC114" s="46"/>
      <c r="GD114" s="46"/>
      <c r="GE114" s="6"/>
      <c r="GF114" s="6"/>
      <c r="GG114" s="6"/>
      <c r="GH114" s="6"/>
      <c r="GI114" s="6"/>
      <c r="GJ114" s="6"/>
      <c r="GK114" s="6"/>
      <c r="GL114" s="6"/>
      <c r="GM114" s="6"/>
    </row>
    <row r="115" spans="1:256" x14ac:dyDescent="0.2">
      <c r="A115" s="3" t="s">
        <v>398</v>
      </c>
      <c r="B115" s="20" t="s">
        <v>399</v>
      </c>
      <c r="C115" s="30">
        <f t="shared" ref="C115:BN115" si="102">C105</f>
        <v>1.0297000000000001</v>
      </c>
      <c r="D115" s="30">
        <f t="shared" si="102"/>
        <v>1.0297000000000001</v>
      </c>
      <c r="E115" s="30">
        <f t="shared" si="102"/>
        <v>1.0297000000000001</v>
      </c>
      <c r="F115" s="30">
        <f t="shared" si="102"/>
        <v>1.0297000000000001</v>
      </c>
      <c r="G115" s="30">
        <f t="shared" si="102"/>
        <v>1.1296999999999999</v>
      </c>
      <c r="H115" s="30">
        <f t="shared" si="102"/>
        <v>1.1218999999999999</v>
      </c>
      <c r="I115" s="30">
        <f t="shared" si="102"/>
        <v>1.0297000000000001</v>
      </c>
      <c r="J115" s="30">
        <f t="shared" si="102"/>
        <v>1.0638000000000001</v>
      </c>
      <c r="K115" s="30">
        <f t="shared" si="102"/>
        <v>1.4786999999999999</v>
      </c>
      <c r="L115" s="30">
        <f t="shared" si="102"/>
        <v>1.0475000000000001</v>
      </c>
      <c r="M115" s="30">
        <f t="shared" si="102"/>
        <v>1.0974999999999999</v>
      </c>
      <c r="N115" s="30">
        <f t="shared" si="102"/>
        <v>1.0297000000000001</v>
      </c>
      <c r="O115" s="30">
        <f t="shared" si="102"/>
        <v>1.0297000000000001</v>
      </c>
      <c r="P115" s="30">
        <f t="shared" si="102"/>
        <v>1.9725999999999999</v>
      </c>
      <c r="Q115" s="30">
        <f t="shared" si="102"/>
        <v>1.0297000000000001</v>
      </c>
      <c r="R115" s="30">
        <f t="shared" si="102"/>
        <v>1.2151000000000001</v>
      </c>
      <c r="S115" s="30">
        <f t="shared" si="102"/>
        <v>1.1027</v>
      </c>
      <c r="T115" s="30">
        <f t="shared" si="102"/>
        <v>2.0640000000000001</v>
      </c>
      <c r="U115" s="30">
        <f t="shared" si="102"/>
        <v>2.3822999999999999</v>
      </c>
      <c r="V115" s="30">
        <f t="shared" si="102"/>
        <v>1.5758000000000001</v>
      </c>
      <c r="W115" s="31">
        <f t="shared" si="102"/>
        <v>2.1147999999999998</v>
      </c>
      <c r="X115" s="30">
        <f t="shared" si="102"/>
        <v>2.3957999999999999</v>
      </c>
      <c r="Y115" s="30">
        <f t="shared" si="102"/>
        <v>1.2321</v>
      </c>
      <c r="Z115" s="30">
        <f t="shared" si="102"/>
        <v>1.6112</v>
      </c>
      <c r="AA115" s="30">
        <f t="shared" si="102"/>
        <v>1.0297000000000001</v>
      </c>
      <c r="AB115" s="30">
        <f t="shared" si="102"/>
        <v>1.0297000000000001</v>
      </c>
      <c r="AC115" s="30">
        <f t="shared" si="102"/>
        <v>1.1439999999999999</v>
      </c>
      <c r="AD115" s="30">
        <f t="shared" si="102"/>
        <v>1.1169</v>
      </c>
      <c r="AE115" s="30">
        <f t="shared" si="102"/>
        <v>2.1709000000000001</v>
      </c>
      <c r="AF115" s="30">
        <f t="shared" si="102"/>
        <v>1.9500999999999999</v>
      </c>
      <c r="AG115" s="30">
        <f t="shared" si="102"/>
        <v>1.1533</v>
      </c>
      <c r="AH115" s="30">
        <f t="shared" si="102"/>
        <v>1.1224000000000001</v>
      </c>
      <c r="AI115" s="30">
        <f t="shared" si="102"/>
        <v>1.3675999999999999</v>
      </c>
      <c r="AJ115" s="30">
        <f t="shared" si="102"/>
        <v>1.7585999999999999</v>
      </c>
      <c r="AK115" s="30">
        <f t="shared" si="102"/>
        <v>1.7867999999999999</v>
      </c>
      <c r="AL115" s="30">
        <f t="shared" si="102"/>
        <v>1.589</v>
      </c>
      <c r="AM115" s="30">
        <f t="shared" si="102"/>
        <v>1.2365999999999999</v>
      </c>
      <c r="AN115" s="30">
        <f t="shared" si="102"/>
        <v>1.3514999999999999</v>
      </c>
      <c r="AO115" s="30">
        <f t="shared" si="102"/>
        <v>1.0297000000000001</v>
      </c>
      <c r="AP115" s="30">
        <f t="shared" si="102"/>
        <v>1.0297000000000001</v>
      </c>
      <c r="AQ115" s="30">
        <f t="shared" si="102"/>
        <v>1.5807</v>
      </c>
      <c r="AR115" s="30">
        <f t="shared" si="102"/>
        <v>1.0297000000000001</v>
      </c>
      <c r="AS115" s="30">
        <f t="shared" si="102"/>
        <v>1.0297000000000001</v>
      </c>
      <c r="AT115" s="30">
        <f t="shared" si="102"/>
        <v>1.0508999999999999</v>
      </c>
      <c r="AU115" s="30">
        <f t="shared" si="102"/>
        <v>1.4472</v>
      </c>
      <c r="AV115" s="30">
        <f t="shared" si="102"/>
        <v>1.5052000000000001</v>
      </c>
      <c r="AW115" s="30">
        <f t="shared" si="102"/>
        <v>1.8545</v>
      </c>
      <c r="AX115" s="30">
        <f t="shared" si="102"/>
        <v>2.3957999999999999</v>
      </c>
      <c r="AY115" s="30">
        <f t="shared" si="102"/>
        <v>1.2226999999999999</v>
      </c>
      <c r="AZ115" s="30">
        <f t="shared" si="102"/>
        <v>1.0297000000000001</v>
      </c>
      <c r="BA115" s="30">
        <f t="shared" si="102"/>
        <v>1.0297000000000001</v>
      </c>
      <c r="BB115" s="30">
        <f t="shared" si="102"/>
        <v>1.0297000000000001</v>
      </c>
      <c r="BC115" s="30">
        <f t="shared" si="102"/>
        <v>1.0297000000000001</v>
      </c>
      <c r="BD115" s="30">
        <f t="shared" si="102"/>
        <v>1.0297000000000001</v>
      </c>
      <c r="BE115" s="30">
        <f t="shared" si="102"/>
        <v>1.0994999999999999</v>
      </c>
      <c r="BF115" s="30">
        <f t="shared" si="102"/>
        <v>1.0297000000000001</v>
      </c>
      <c r="BG115" s="30">
        <f t="shared" si="102"/>
        <v>1.1412</v>
      </c>
      <c r="BH115" s="30">
        <f t="shared" si="102"/>
        <v>1.2058</v>
      </c>
      <c r="BI115" s="30">
        <f t="shared" si="102"/>
        <v>1.7150000000000001</v>
      </c>
      <c r="BJ115" s="30">
        <f t="shared" si="102"/>
        <v>1.0297000000000001</v>
      </c>
      <c r="BK115" s="30">
        <f t="shared" si="102"/>
        <v>1.0297000000000001</v>
      </c>
      <c r="BL115" s="30">
        <f t="shared" si="102"/>
        <v>1.8549</v>
      </c>
      <c r="BM115" s="30">
        <f t="shared" si="102"/>
        <v>1.5271999999999999</v>
      </c>
      <c r="BN115" s="30">
        <f t="shared" si="102"/>
        <v>1.0338000000000001</v>
      </c>
      <c r="BO115" s="30">
        <f t="shared" ref="BO115:DZ115" si="103">BO105</f>
        <v>1.0944</v>
      </c>
      <c r="BP115" s="30">
        <f t="shared" si="103"/>
        <v>1.8098000000000001</v>
      </c>
      <c r="BQ115" s="30">
        <f t="shared" si="103"/>
        <v>1.0297000000000001</v>
      </c>
      <c r="BR115" s="30">
        <f t="shared" si="103"/>
        <v>1.0297000000000001</v>
      </c>
      <c r="BS115" s="30">
        <f t="shared" si="103"/>
        <v>1.1213</v>
      </c>
      <c r="BT115" s="30">
        <f t="shared" si="103"/>
        <v>1.3794999999999999</v>
      </c>
      <c r="BU115" s="30">
        <f t="shared" si="103"/>
        <v>1.2615000000000001</v>
      </c>
      <c r="BV115" s="30">
        <f t="shared" si="103"/>
        <v>1.1119000000000001</v>
      </c>
      <c r="BW115" s="30">
        <f t="shared" si="103"/>
        <v>1.0793999999999999</v>
      </c>
      <c r="BX115" s="30">
        <f t="shared" si="103"/>
        <v>2.3033000000000001</v>
      </c>
      <c r="BY115" s="30">
        <f t="shared" si="103"/>
        <v>1.2284999999999999</v>
      </c>
      <c r="BZ115" s="30">
        <f t="shared" si="103"/>
        <v>1.8270999999999999</v>
      </c>
      <c r="CA115" s="30">
        <f t="shared" si="103"/>
        <v>1.8338000000000001</v>
      </c>
      <c r="CB115" s="30">
        <f t="shared" si="103"/>
        <v>1.0297000000000001</v>
      </c>
      <c r="CC115" s="30">
        <f t="shared" si="103"/>
        <v>1.9659</v>
      </c>
      <c r="CD115" s="30">
        <f t="shared" si="103"/>
        <v>2.3069999999999999</v>
      </c>
      <c r="CE115" s="30">
        <f t="shared" si="103"/>
        <v>1.9670000000000001</v>
      </c>
      <c r="CF115" s="30">
        <f t="shared" si="103"/>
        <v>2.1478999999999999</v>
      </c>
      <c r="CG115" s="30">
        <f t="shared" si="103"/>
        <v>1.9798</v>
      </c>
      <c r="CH115" s="30">
        <f t="shared" si="103"/>
        <v>2.1053999999999999</v>
      </c>
      <c r="CI115" s="30">
        <f t="shared" si="103"/>
        <v>1.1817</v>
      </c>
      <c r="CJ115" s="30">
        <f t="shared" si="103"/>
        <v>1.1204000000000001</v>
      </c>
      <c r="CK115" s="30">
        <f t="shared" si="103"/>
        <v>1.0297000000000001</v>
      </c>
      <c r="CL115" s="30">
        <f t="shared" si="103"/>
        <v>1.1064000000000001</v>
      </c>
      <c r="CM115" s="30">
        <f t="shared" si="103"/>
        <v>1.18</v>
      </c>
      <c r="CN115" s="30">
        <f t="shared" si="103"/>
        <v>1.0297000000000001</v>
      </c>
      <c r="CO115" s="30">
        <f t="shared" si="103"/>
        <v>1.0297000000000001</v>
      </c>
      <c r="CP115" s="30">
        <f t="shared" si="103"/>
        <v>1.1188</v>
      </c>
      <c r="CQ115" s="30">
        <f t="shared" si="103"/>
        <v>1.1112</v>
      </c>
      <c r="CR115" s="30">
        <f t="shared" si="103"/>
        <v>1.8895</v>
      </c>
      <c r="CS115" s="30">
        <f t="shared" si="103"/>
        <v>1.4106000000000001</v>
      </c>
      <c r="CT115" s="30">
        <f t="shared" si="103"/>
        <v>2.2265000000000001</v>
      </c>
      <c r="CU115" s="30">
        <f t="shared" si="103"/>
        <v>1.2359</v>
      </c>
      <c r="CV115" s="30">
        <f t="shared" si="103"/>
        <v>2.3957999999999999</v>
      </c>
      <c r="CW115" s="30">
        <f t="shared" si="103"/>
        <v>1.9689000000000001</v>
      </c>
      <c r="CX115" s="30">
        <f t="shared" si="103"/>
        <v>1.2366999999999999</v>
      </c>
      <c r="CY115" s="30">
        <f t="shared" si="103"/>
        <v>2.2059000000000002</v>
      </c>
      <c r="CZ115" s="30">
        <f t="shared" si="103"/>
        <v>1.0585</v>
      </c>
      <c r="DA115" s="30">
        <f t="shared" si="103"/>
        <v>1.8593999999999999</v>
      </c>
      <c r="DB115" s="30">
        <f t="shared" si="103"/>
        <v>1.4809000000000001</v>
      </c>
      <c r="DC115" s="30">
        <f t="shared" si="103"/>
        <v>1.8974</v>
      </c>
      <c r="DD115" s="30">
        <f t="shared" si="103"/>
        <v>2.0817000000000001</v>
      </c>
      <c r="DE115" s="30">
        <f t="shared" si="103"/>
        <v>1.268</v>
      </c>
      <c r="DF115" s="30">
        <f t="shared" si="103"/>
        <v>1.0297000000000001</v>
      </c>
      <c r="DG115" s="30">
        <f t="shared" si="103"/>
        <v>2.2686999999999999</v>
      </c>
      <c r="DH115" s="30">
        <f t="shared" si="103"/>
        <v>1.0619000000000001</v>
      </c>
      <c r="DI115" s="30">
        <f t="shared" si="103"/>
        <v>1.0474000000000001</v>
      </c>
      <c r="DJ115" s="30">
        <f t="shared" si="103"/>
        <v>1.1834</v>
      </c>
      <c r="DK115" s="30">
        <f t="shared" si="103"/>
        <v>1.3552</v>
      </c>
      <c r="DL115" s="30">
        <f t="shared" si="103"/>
        <v>1.0297000000000001</v>
      </c>
      <c r="DM115" s="30">
        <f t="shared" si="103"/>
        <v>1.6446000000000001</v>
      </c>
      <c r="DN115" s="30">
        <f t="shared" si="103"/>
        <v>1.0952</v>
      </c>
      <c r="DO115" s="30">
        <f t="shared" si="103"/>
        <v>1.044</v>
      </c>
      <c r="DP115" s="30">
        <f t="shared" si="103"/>
        <v>1.8199000000000001</v>
      </c>
      <c r="DQ115" s="30">
        <f t="shared" si="103"/>
        <v>1.2292000000000001</v>
      </c>
      <c r="DR115" s="30">
        <f t="shared" si="103"/>
        <v>1.1046</v>
      </c>
      <c r="DS115" s="30">
        <f t="shared" si="103"/>
        <v>1.1657999999999999</v>
      </c>
      <c r="DT115" s="30">
        <f t="shared" si="103"/>
        <v>2.0449000000000002</v>
      </c>
      <c r="DU115" s="30">
        <f t="shared" si="103"/>
        <v>1.3189</v>
      </c>
      <c r="DV115" s="30">
        <f t="shared" si="103"/>
        <v>1.7883</v>
      </c>
      <c r="DW115" s="30">
        <f t="shared" si="103"/>
        <v>1.4361999999999999</v>
      </c>
      <c r="DX115" s="30">
        <f t="shared" si="103"/>
        <v>1.8933</v>
      </c>
      <c r="DY115" s="30">
        <f t="shared" si="103"/>
        <v>1.4685999999999999</v>
      </c>
      <c r="DZ115" s="30">
        <f t="shared" si="103"/>
        <v>1.1262000000000001</v>
      </c>
      <c r="EA115" s="30">
        <f t="shared" ref="EA115:FX115" si="104">EA105</f>
        <v>1.2208000000000001</v>
      </c>
      <c r="EB115" s="30">
        <f t="shared" si="104"/>
        <v>1.2132000000000001</v>
      </c>
      <c r="EC115" s="30">
        <f t="shared" si="104"/>
        <v>1.518</v>
      </c>
      <c r="ED115" s="30">
        <f t="shared" si="104"/>
        <v>1.0879000000000001</v>
      </c>
      <c r="EE115" s="30">
        <f t="shared" si="104"/>
        <v>1.7676000000000001</v>
      </c>
      <c r="EF115" s="30">
        <f t="shared" si="104"/>
        <v>1.0924</v>
      </c>
      <c r="EG115" s="30">
        <f t="shared" si="104"/>
        <v>1.5431999999999999</v>
      </c>
      <c r="EH115" s="30">
        <f t="shared" si="104"/>
        <v>1.7639</v>
      </c>
      <c r="EI115" s="30">
        <f t="shared" si="104"/>
        <v>1.0297000000000001</v>
      </c>
      <c r="EJ115" s="30">
        <f t="shared" si="104"/>
        <v>1.0297000000000001</v>
      </c>
      <c r="EK115" s="30">
        <f t="shared" si="104"/>
        <v>1.1997</v>
      </c>
      <c r="EL115" s="30">
        <f t="shared" si="104"/>
        <v>1.2295</v>
      </c>
      <c r="EM115" s="30">
        <f t="shared" si="104"/>
        <v>1.2294</v>
      </c>
      <c r="EN115" s="30">
        <f t="shared" si="104"/>
        <v>1.1181000000000001</v>
      </c>
      <c r="EO115" s="30">
        <f t="shared" si="104"/>
        <v>1.2384999999999999</v>
      </c>
      <c r="EP115" s="30">
        <f t="shared" si="104"/>
        <v>1.38</v>
      </c>
      <c r="EQ115" s="30">
        <f t="shared" si="104"/>
        <v>1.0521</v>
      </c>
      <c r="ER115" s="30">
        <f t="shared" si="104"/>
        <v>1.3854</v>
      </c>
      <c r="ES115" s="30">
        <f t="shared" si="104"/>
        <v>2.1234999999999999</v>
      </c>
      <c r="ET115" s="30">
        <f t="shared" si="104"/>
        <v>2.0987</v>
      </c>
      <c r="EU115" s="30">
        <f t="shared" si="104"/>
        <v>1.2015</v>
      </c>
      <c r="EV115" s="30">
        <f t="shared" si="104"/>
        <v>2.3292000000000002</v>
      </c>
      <c r="EW115" s="30">
        <f t="shared" si="104"/>
        <v>1.1598999999999999</v>
      </c>
      <c r="EX115" s="30">
        <f t="shared" si="104"/>
        <v>1.5934999999999999</v>
      </c>
      <c r="EY115" s="30">
        <f t="shared" si="104"/>
        <v>1.1446000000000001</v>
      </c>
      <c r="EZ115" s="30">
        <f t="shared" si="104"/>
        <v>2.1276000000000002</v>
      </c>
      <c r="FA115" s="30">
        <f t="shared" si="104"/>
        <v>1.0423</v>
      </c>
      <c r="FB115" s="30">
        <f t="shared" si="104"/>
        <v>1.4136</v>
      </c>
      <c r="FC115" s="30">
        <f t="shared" si="104"/>
        <v>1.0504</v>
      </c>
      <c r="FD115" s="30">
        <f t="shared" si="104"/>
        <v>1.4295</v>
      </c>
      <c r="FE115" s="30">
        <f t="shared" si="104"/>
        <v>2.1709000000000001</v>
      </c>
      <c r="FF115" s="30">
        <f t="shared" si="104"/>
        <v>1.8579000000000001</v>
      </c>
      <c r="FG115" s="30">
        <f t="shared" si="104"/>
        <v>2.1558000000000002</v>
      </c>
      <c r="FH115" s="30">
        <f t="shared" si="104"/>
        <v>2.2563</v>
      </c>
      <c r="FI115" s="30">
        <f t="shared" si="104"/>
        <v>1.0799000000000001</v>
      </c>
      <c r="FJ115" s="30">
        <f t="shared" si="104"/>
        <v>1.0768</v>
      </c>
      <c r="FK115" s="30">
        <f t="shared" si="104"/>
        <v>1.0577000000000001</v>
      </c>
      <c r="FL115" s="30">
        <f t="shared" si="104"/>
        <v>1.0297000000000001</v>
      </c>
      <c r="FM115" s="30">
        <f t="shared" si="104"/>
        <v>1.0374000000000001</v>
      </c>
      <c r="FN115" s="30">
        <f t="shared" si="104"/>
        <v>1.0297000000000001</v>
      </c>
      <c r="FO115" s="30">
        <f t="shared" si="104"/>
        <v>1.1156999999999999</v>
      </c>
      <c r="FP115" s="30">
        <f t="shared" si="104"/>
        <v>1.0550999999999999</v>
      </c>
      <c r="FQ115" s="30">
        <f t="shared" si="104"/>
        <v>1.1706000000000001</v>
      </c>
      <c r="FR115" s="30">
        <f t="shared" si="104"/>
        <v>2.0091000000000001</v>
      </c>
      <c r="FS115" s="30">
        <f t="shared" si="104"/>
        <v>1.8771</v>
      </c>
      <c r="FT115" s="31">
        <f t="shared" si="104"/>
        <v>2.2690999999999999</v>
      </c>
      <c r="FU115" s="30">
        <f t="shared" si="104"/>
        <v>1.1738</v>
      </c>
      <c r="FV115" s="30">
        <f t="shared" si="104"/>
        <v>1.1935</v>
      </c>
      <c r="FW115" s="30">
        <f t="shared" si="104"/>
        <v>2.0057</v>
      </c>
      <c r="FX115" s="30">
        <f t="shared" si="104"/>
        <v>2.3197999999999999</v>
      </c>
      <c r="FY115" s="105"/>
      <c r="FZ115" s="30"/>
      <c r="GA115" s="30"/>
      <c r="GB115" s="30"/>
      <c r="GC115" s="30"/>
      <c r="GD115" s="30"/>
      <c r="GE115" s="104"/>
      <c r="GF115" s="104"/>
      <c r="GG115" s="6"/>
      <c r="GH115" s="6"/>
      <c r="GI115" s="6"/>
      <c r="GJ115" s="6"/>
      <c r="GK115" s="6"/>
      <c r="GL115" s="6"/>
      <c r="GM115" s="6"/>
    </row>
    <row r="116" spans="1:256" x14ac:dyDescent="0.2">
      <c r="A116" s="3" t="s">
        <v>400</v>
      </c>
      <c r="B116" s="2" t="s">
        <v>387</v>
      </c>
      <c r="C116" s="107">
        <f>ROUND(((C110*C111*C112)+(C114*C113))*C115,8)</f>
        <v>7547.8059690600003</v>
      </c>
      <c r="D116" s="107">
        <f t="shared" ref="D116:BO116" si="105">ROUND(((D110*D111*D112)+(D114*D113))*D115,8)</f>
        <v>7569.0879822699999</v>
      </c>
      <c r="E116" s="107">
        <f t="shared" si="105"/>
        <v>7485.5910924500004</v>
      </c>
      <c r="F116" s="107">
        <f t="shared" si="105"/>
        <v>7496.8151074699999</v>
      </c>
      <c r="G116" s="107">
        <f t="shared" si="105"/>
        <v>8154.3157893400003</v>
      </c>
      <c r="H116" s="107">
        <f t="shared" si="105"/>
        <v>8047.68713303</v>
      </c>
      <c r="I116" s="107">
        <f t="shared" si="105"/>
        <v>7494.12381456</v>
      </c>
      <c r="J116" s="107">
        <f t="shared" si="105"/>
        <v>7246.8989397599998</v>
      </c>
      <c r="K116" s="107">
        <f t="shared" si="105"/>
        <v>9863.7505982500006</v>
      </c>
      <c r="L116" s="107">
        <f t="shared" si="105"/>
        <v>7754.2289327500002</v>
      </c>
      <c r="M116" s="107">
        <f t="shared" si="105"/>
        <v>8104.6236465800002</v>
      </c>
      <c r="N116" s="107">
        <f t="shared" si="105"/>
        <v>7791.5450859100001</v>
      </c>
      <c r="O116" s="107">
        <f t="shared" si="105"/>
        <v>7611.8600008699996</v>
      </c>
      <c r="P116" s="107">
        <f t="shared" si="105"/>
        <v>14128.7289544</v>
      </c>
      <c r="Q116" s="107">
        <f t="shared" si="105"/>
        <v>7677.4645199400002</v>
      </c>
      <c r="R116" s="107">
        <f t="shared" si="105"/>
        <v>8738.1385929099997</v>
      </c>
      <c r="S116" s="107">
        <f t="shared" si="105"/>
        <v>7792.45482455</v>
      </c>
      <c r="T116" s="107">
        <f t="shared" si="105"/>
        <v>13447.256043650001</v>
      </c>
      <c r="U116" s="107">
        <f t="shared" si="105"/>
        <v>15409.698015759999</v>
      </c>
      <c r="V116" s="107">
        <f t="shared" si="105"/>
        <v>10265.04771653</v>
      </c>
      <c r="W116" s="65">
        <f t="shared" si="105"/>
        <v>13683.625529630001</v>
      </c>
      <c r="X116" s="107">
        <f t="shared" si="105"/>
        <v>15485.09331806</v>
      </c>
      <c r="Y116" s="107">
        <f t="shared" si="105"/>
        <v>7971.5668812200001</v>
      </c>
      <c r="Z116" s="107">
        <f t="shared" si="105"/>
        <v>10270.818256099999</v>
      </c>
      <c r="AA116" s="107">
        <f t="shared" si="105"/>
        <v>7635.9139827500003</v>
      </c>
      <c r="AB116" s="107">
        <f t="shared" si="105"/>
        <v>7807.9915957900002</v>
      </c>
      <c r="AC116" s="107">
        <f t="shared" si="105"/>
        <v>8025.16723877</v>
      </c>
      <c r="AD116" s="107">
        <f t="shared" si="105"/>
        <v>7726.6056189999999</v>
      </c>
      <c r="AE116" s="107">
        <f t="shared" si="105"/>
        <v>13960.309523469999</v>
      </c>
      <c r="AF116" s="107">
        <f t="shared" si="105"/>
        <v>13072.951459669999</v>
      </c>
      <c r="AG116" s="107">
        <f t="shared" si="105"/>
        <v>8325.3165286700005</v>
      </c>
      <c r="AH116" s="107">
        <f t="shared" si="105"/>
        <v>7501.1938818500003</v>
      </c>
      <c r="AI116" s="107">
        <f t="shared" si="105"/>
        <v>9057.8429703799993</v>
      </c>
      <c r="AJ116" s="107">
        <f t="shared" si="105"/>
        <v>11732.21695885</v>
      </c>
      <c r="AK116" s="107">
        <f t="shared" si="105"/>
        <v>11725.061974550001</v>
      </c>
      <c r="AL116" s="107">
        <f t="shared" si="105"/>
        <v>10516.91740701</v>
      </c>
      <c r="AM116" s="107">
        <f t="shared" si="105"/>
        <v>8250.2215002199991</v>
      </c>
      <c r="AN116" s="107">
        <f t="shared" si="105"/>
        <v>9243.8698128899996</v>
      </c>
      <c r="AO116" s="107">
        <f t="shared" si="105"/>
        <v>7363.1152052699999</v>
      </c>
      <c r="AP116" s="107">
        <f t="shared" si="105"/>
        <v>7688.8725765400004</v>
      </c>
      <c r="AQ116" s="107">
        <f t="shared" si="105"/>
        <v>10973.539557350001</v>
      </c>
      <c r="AR116" s="107">
        <f t="shared" si="105"/>
        <v>7694.5766048300002</v>
      </c>
      <c r="AS116" s="107">
        <f t="shared" si="105"/>
        <v>8069.0129729600003</v>
      </c>
      <c r="AT116" s="107">
        <f t="shared" si="105"/>
        <v>7794.0453702599998</v>
      </c>
      <c r="AU116" s="107">
        <f t="shared" si="105"/>
        <v>10407.838885020001</v>
      </c>
      <c r="AV116" s="107">
        <f t="shared" si="105"/>
        <v>10707.959686800001</v>
      </c>
      <c r="AW116" s="107">
        <f t="shared" si="105"/>
        <v>13214.2173647</v>
      </c>
      <c r="AX116" s="107">
        <f t="shared" si="105"/>
        <v>16657.095486720002</v>
      </c>
      <c r="AY116" s="107">
        <f t="shared" si="105"/>
        <v>8728.9661102400005</v>
      </c>
      <c r="AZ116" s="107">
        <f t="shared" si="105"/>
        <v>7455.6213084000001</v>
      </c>
      <c r="BA116" s="107">
        <f t="shared" si="105"/>
        <v>7285.5152092300004</v>
      </c>
      <c r="BB116" s="107">
        <f t="shared" si="105"/>
        <v>7340.2965709600003</v>
      </c>
      <c r="BC116" s="107">
        <f t="shared" si="105"/>
        <v>7472.1195011899999</v>
      </c>
      <c r="BD116" s="107">
        <f t="shared" si="105"/>
        <v>7445.5614193800002</v>
      </c>
      <c r="BE116" s="107">
        <f t="shared" si="105"/>
        <v>7921.7127881799997</v>
      </c>
      <c r="BF116" s="107">
        <f t="shared" si="105"/>
        <v>7521.4357104999999</v>
      </c>
      <c r="BG116" s="107">
        <f t="shared" si="105"/>
        <v>8111.6037620999996</v>
      </c>
      <c r="BH116" s="107">
        <f t="shared" si="105"/>
        <v>8624.4260745299998</v>
      </c>
      <c r="BI116" s="107">
        <f t="shared" si="105"/>
        <v>11987.00740335</v>
      </c>
      <c r="BJ116" s="107">
        <f t="shared" si="105"/>
        <v>7558.4299581200003</v>
      </c>
      <c r="BK116" s="107">
        <f t="shared" si="105"/>
        <v>7464.3204242700003</v>
      </c>
      <c r="BL116" s="107">
        <f t="shared" si="105"/>
        <v>12840.75124926</v>
      </c>
      <c r="BM116" s="107">
        <f t="shared" si="105"/>
        <v>10588.91085742</v>
      </c>
      <c r="BN116" s="107">
        <f t="shared" si="105"/>
        <v>7164.8823149999998</v>
      </c>
      <c r="BO116" s="107">
        <f t="shared" si="105"/>
        <v>7469.3584658500004</v>
      </c>
      <c r="BP116" s="107">
        <f t="shared" ref="BP116:EA116" si="106">ROUND(((BP110*BP111*BP112)+(BP114*BP113))*BP115,8)</f>
        <v>12180.37554513</v>
      </c>
      <c r="BQ116" s="107">
        <f t="shared" si="106"/>
        <v>8000.7814494800004</v>
      </c>
      <c r="BR116" s="107">
        <f t="shared" si="106"/>
        <v>7422.4553776700004</v>
      </c>
      <c r="BS116" s="107">
        <f t="shared" si="106"/>
        <v>8084.1597784100004</v>
      </c>
      <c r="BT116" s="107">
        <f t="shared" si="106"/>
        <v>10064.138773660001</v>
      </c>
      <c r="BU116" s="107">
        <f t="shared" si="106"/>
        <v>9205.0344660999999</v>
      </c>
      <c r="BV116" s="107">
        <f t="shared" si="106"/>
        <v>7891.3539176300001</v>
      </c>
      <c r="BW116" s="107">
        <f t="shared" si="106"/>
        <v>7835.1813627800002</v>
      </c>
      <c r="BX116" s="107">
        <f t="shared" si="106"/>
        <v>16525.866121480001</v>
      </c>
      <c r="BY116" s="107">
        <f t="shared" si="106"/>
        <v>8029.3392989100003</v>
      </c>
      <c r="BZ116" s="107">
        <f t="shared" si="106"/>
        <v>11771.70017156</v>
      </c>
      <c r="CA116" s="107">
        <f t="shared" si="106"/>
        <v>12677.25445764</v>
      </c>
      <c r="CB116" s="107">
        <f t="shared" si="106"/>
        <v>7626.1282652500004</v>
      </c>
      <c r="CC116" s="107">
        <f t="shared" si="106"/>
        <v>12625.268859420001</v>
      </c>
      <c r="CD116" s="107">
        <f t="shared" si="106"/>
        <v>14584.725898520001</v>
      </c>
      <c r="CE116" s="107">
        <f t="shared" si="106"/>
        <v>12748.85639212</v>
      </c>
      <c r="CF116" s="107">
        <f t="shared" si="106"/>
        <v>13516.98471341</v>
      </c>
      <c r="CG116" s="107">
        <f t="shared" si="106"/>
        <v>12841.41204083</v>
      </c>
      <c r="CH116" s="107">
        <f t="shared" si="106"/>
        <v>13653.98284362</v>
      </c>
      <c r="CI116" s="107">
        <f t="shared" si="106"/>
        <v>7685.4587188599999</v>
      </c>
      <c r="CJ116" s="107">
        <f t="shared" si="106"/>
        <v>7928.0103514800003</v>
      </c>
      <c r="CK116" s="107">
        <f t="shared" si="106"/>
        <v>7705.1905094200001</v>
      </c>
      <c r="CL116" s="107">
        <f t="shared" si="106"/>
        <v>8115.7324608299996</v>
      </c>
      <c r="CM116" s="107">
        <f t="shared" si="106"/>
        <v>8553.8798494799994</v>
      </c>
      <c r="CN116" s="107">
        <f t="shared" si="106"/>
        <v>7345.3621262500001</v>
      </c>
      <c r="CO116" s="107">
        <f t="shared" si="106"/>
        <v>7331.4058501600002</v>
      </c>
      <c r="CP116" s="107">
        <f t="shared" si="106"/>
        <v>8143.3235323400004</v>
      </c>
      <c r="CQ116" s="107">
        <f t="shared" si="106"/>
        <v>7725.2655629199999</v>
      </c>
      <c r="CR116" s="107">
        <f t="shared" si="106"/>
        <v>12602.67092162</v>
      </c>
      <c r="CS116" s="107">
        <f t="shared" si="106"/>
        <v>9482.6526711499992</v>
      </c>
      <c r="CT116" s="107">
        <f t="shared" si="106"/>
        <v>14404.531984609999</v>
      </c>
      <c r="CU116" s="107">
        <f t="shared" si="106"/>
        <v>7646.1270954600004</v>
      </c>
      <c r="CV116" s="107">
        <f t="shared" si="106"/>
        <v>14793.61203855</v>
      </c>
      <c r="CW116" s="107">
        <f t="shared" si="106"/>
        <v>13130.51751274</v>
      </c>
      <c r="CX116" s="107">
        <f t="shared" si="106"/>
        <v>8450.8293584399999</v>
      </c>
      <c r="CY116" s="107">
        <f t="shared" si="106"/>
        <v>14379.88869054</v>
      </c>
      <c r="CZ116" s="107">
        <f t="shared" si="106"/>
        <v>7367.7061451400004</v>
      </c>
      <c r="DA116" s="107">
        <f t="shared" si="106"/>
        <v>12476.136876820001</v>
      </c>
      <c r="DB116" s="107">
        <f t="shared" si="106"/>
        <v>10174.230550189999</v>
      </c>
      <c r="DC116" s="107">
        <f t="shared" si="106"/>
        <v>12833.46548099</v>
      </c>
      <c r="DD116" s="107">
        <f t="shared" si="106"/>
        <v>14013.368687120001</v>
      </c>
      <c r="DE116" s="107">
        <f t="shared" si="106"/>
        <v>8682.5915298899999</v>
      </c>
      <c r="DF116" s="107">
        <f t="shared" si="106"/>
        <v>7117.3667577899996</v>
      </c>
      <c r="DG116" s="107">
        <f t="shared" si="106"/>
        <v>15589.420868339999</v>
      </c>
      <c r="DH116" s="107">
        <f t="shared" si="106"/>
        <v>7250.9404781399999</v>
      </c>
      <c r="DI116" s="107">
        <f t="shared" si="106"/>
        <v>7215.4379804700002</v>
      </c>
      <c r="DJ116" s="107">
        <f t="shared" si="106"/>
        <v>8179.2968062800001</v>
      </c>
      <c r="DK116" s="107">
        <f t="shared" si="106"/>
        <v>9282.5585277699993</v>
      </c>
      <c r="DL116" s="107">
        <f t="shared" si="106"/>
        <v>7535.6466194499999</v>
      </c>
      <c r="DM116" s="107">
        <f t="shared" si="106"/>
        <v>11720.40352899</v>
      </c>
      <c r="DN116" s="107">
        <f t="shared" si="106"/>
        <v>7767.6765298099999</v>
      </c>
      <c r="DO116" s="107">
        <f t="shared" si="106"/>
        <v>7453.4694232299998</v>
      </c>
      <c r="DP116" s="107">
        <f t="shared" si="106"/>
        <v>12698.67400286</v>
      </c>
      <c r="DQ116" s="107">
        <f t="shared" si="106"/>
        <v>8574.8649034800001</v>
      </c>
      <c r="DR116" s="107">
        <f t="shared" si="106"/>
        <v>7573.9765464599996</v>
      </c>
      <c r="DS116" s="107">
        <f t="shared" si="106"/>
        <v>7911.4800266299999</v>
      </c>
      <c r="DT116" s="107">
        <f t="shared" si="106"/>
        <v>13816.966346790001</v>
      </c>
      <c r="DU116" s="107">
        <f t="shared" si="106"/>
        <v>8876.2353724700006</v>
      </c>
      <c r="DV116" s="107">
        <f t="shared" si="106"/>
        <v>12000.63570671</v>
      </c>
      <c r="DW116" s="107">
        <f t="shared" si="106"/>
        <v>9725.5844689799997</v>
      </c>
      <c r="DX116" s="107">
        <f t="shared" si="106"/>
        <v>14444.148256840001</v>
      </c>
      <c r="DY116" s="107">
        <f t="shared" si="106"/>
        <v>11066.7081922</v>
      </c>
      <c r="DZ116" s="107">
        <f t="shared" si="106"/>
        <v>8251.6768465700006</v>
      </c>
      <c r="EA116" s="107">
        <f t="shared" si="106"/>
        <v>8790.0814236999995</v>
      </c>
      <c r="EB116" s="107">
        <f t="shared" ref="EB116:FX116" si="107">ROUND(((EB110*EB111*EB112)+(EB114*EB113))*EB115,8)</f>
        <v>8127.7138350200003</v>
      </c>
      <c r="EC116" s="107">
        <f t="shared" si="107"/>
        <v>9836.7129647999991</v>
      </c>
      <c r="ED116" s="107">
        <f t="shared" si="107"/>
        <v>10380.571293430001</v>
      </c>
      <c r="EE116" s="107">
        <f t="shared" si="107"/>
        <v>11432.86835696</v>
      </c>
      <c r="EF116" s="107">
        <f t="shared" si="107"/>
        <v>7433.7054609899997</v>
      </c>
      <c r="EG116" s="107">
        <f t="shared" si="107"/>
        <v>9745.7239266600009</v>
      </c>
      <c r="EH116" s="107">
        <f t="shared" si="107"/>
        <v>11400.266834890001</v>
      </c>
      <c r="EI116" s="107">
        <f t="shared" si="107"/>
        <v>7282.57306513</v>
      </c>
      <c r="EJ116" s="107">
        <f t="shared" si="107"/>
        <v>7213.1332960999998</v>
      </c>
      <c r="EK116" s="107">
        <f t="shared" si="107"/>
        <v>8100.0532690999999</v>
      </c>
      <c r="EL116" s="107">
        <f t="shared" si="107"/>
        <v>8172.65454314</v>
      </c>
      <c r="EM116" s="107">
        <f t="shared" si="107"/>
        <v>8277.7220535199995</v>
      </c>
      <c r="EN116" s="107">
        <f t="shared" si="107"/>
        <v>7549.1762440299999</v>
      </c>
      <c r="EO116" s="107">
        <f t="shared" si="107"/>
        <v>8281.4147310200005</v>
      </c>
      <c r="EP116" s="107">
        <f t="shared" si="107"/>
        <v>10150.904805599999</v>
      </c>
      <c r="EQ116" s="107">
        <f t="shared" si="107"/>
        <v>7930.2138270100004</v>
      </c>
      <c r="ER116" s="107">
        <f t="shared" si="107"/>
        <v>10183.256588419999</v>
      </c>
      <c r="ES116" s="107">
        <f t="shared" si="107"/>
        <v>13823.315511840001</v>
      </c>
      <c r="ET116" s="107">
        <f t="shared" si="107"/>
        <v>13894.36096742</v>
      </c>
      <c r="EU116" s="107">
        <f t="shared" si="107"/>
        <v>7904.2171240799998</v>
      </c>
      <c r="EV116" s="107">
        <f t="shared" si="107"/>
        <v>16253.76634224</v>
      </c>
      <c r="EW116" s="107">
        <f t="shared" si="107"/>
        <v>10623.643872430001</v>
      </c>
      <c r="EX116" s="107">
        <f t="shared" si="107"/>
        <v>11577.230410939999</v>
      </c>
      <c r="EY116" s="107">
        <f t="shared" si="107"/>
        <v>7664.6808901499999</v>
      </c>
      <c r="EZ116" s="107">
        <f t="shared" si="107"/>
        <v>14080.29944228</v>
      </c>
      <c r="FA116" s="107">
        <f t="shared" si="107"/>
        <v>8133.5709090600003</v>
      </c>
      <c r="FB116" s="107">
        <f t="shared" si="107"/>
        <v>9658.5623752899992</v>
      </c>
      <c r="FC116" s="107">
        <f t="shared" si="107"/>
        <v>7501.7542065199996</v>
      </c>
      <c r="FD116" s="107">
        <f t="shared" si="107"/>
        <v>9766.4552068100002</v>
      </c>
      <c r="FE116" s="107">
        <f t="shared" si="107"/>
        <v>14472.485236590001</v>
      </c>
      <c r="FF116" s="107">
        <f t="shared" si="107"/>
        <v>12567.333762439999</v>
      </c>
      <c r="FG116" s="107">
        <f t="shared" si="107"/>
        <v>14690.261259819999</v>
      </c>
      <c r="FH116" s="107">
        <f t="shared" si="107"/>
        <v>14951.09925539</v>
      </c>
      <c r="FI116" s="107">
        <f t="shared" si="107"/>
        <v>7588.5113027799998</v>
      </c>
      <c r="FJ116" s="107">
        <f t="shared" si="107"/>
        <v>7521.6733738100002</v>
      </c>
      <c r="FK116" s="107">
        <f t="shared" si="107"/>
        <v>7490.5842024599997</v>
      </c>
      <c r="FL116" s="107">
        <f t="shared" si="107"/>
        <v>7251.3641518499999</v>
      </c>
      <c r="FM116" s="107">
        <f t="shared" si="107"/>
        <v>7304.4442811500003</v>
      </c>
      <c r="FN116" s="107">
        <f t="shared" si="107"/>
        <v>7325.4118933600002</v>
      </c>
      <c r="FO116" s="107">
        <f t="shared" si="107"/>
        <v>7817.2694831199997</v>
      </c>
      <c r="FP116" s="107">
        <f t="shared" si="107"/>
        <v>7583.9805134799999</v>
      </c>
      <c r="FQ116" s="107">
        <f t="shared" si="107"/>
        <v>8140.8183244399997</v>
      </c>
      <c r="FR116" s="107">
        <f t="shared" si="107"/>
        <v>13714.75781913</v>
      </c>
      <c r="FS116" s="107">
        <f t="shared" si="107"/>
        <v>12808.01465802</v>
      </c>
      <c r="FT116" s="65">
        <f t="shared" si="107"/>
        <v>15458.60019248</v>
      </c>
      <c r="FU116" s="107">
        <f t="shared" si="107"/>
        <v>8336.5637647999993</v>
      </c>
      <c r="FV116" s="107">
        <f t="shared" si="107"/>
        <v>8174.4779091600003</v>
      </c>
      <c r="FW116" s="107">
        <f t="shared" si="107"/>
        <v>13681.655616280001</v>
      </c>
      <c r="FX116" s="107">
        <f t="shared" si="107"/>
        <v>16370.534810089999</v>
      </c>
      <c r="FY116" s="46"/>
      <c r="FZ116" s="30"/>
      <c r="GA116" s="30"/>
      <c r="GB116" s="46"/>
      <c r="GC116" s="46"/>
      <c r="GD116" s="46"/>
      <c r="GE116" s="6"/>
      <c r="GF116" s="6"/>
      <c r="GG116" s="6"/>
      <c r="GH116" s="6"/>
      <c r="GI116" s="6"/>
      <c r="GJ116" s="6"/>
      <c r="GK116" s="6"/>
      <c r="GL116" s="6"/>
      <c r="GM116" s="6"/>
    </row>
    <row r="117" spans="1:256" x14ac:dyDescent="0.2">
      <c r="A117" s="9"/>
      <c r="B117" s="2" t="s">
        <v>401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30"/>
      <c r="FZ117" s="107"/>
      <c r="GA117" s="107"/>
      <c r="GB117" s="46"/>
      <c r="GC117" s="46"/>
      <c r="GD117" s="46"/>
      <c r="GE117" s="6"/>
      <c r="GF117" s="6"/>
      <c r="GG117" s="6"/>
      <c r="GH117" s="6"/>
      <c r="GI117" s="6"/>
      <c r="GJ117" s="6"/>
      <c r="GK117" s="6"/>
      <c r="GL117" s="6"/>
      <c r="GM117" s="6"/>
    </row>
    <row r="118" spans="1:256" x14ac:dyDescent="0.2">
      <c r="A118" s="9"/>
      <c r="B118" s="2" t="s">
        <v>402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7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7"/>
      <c r="FU118" s="46"/>
      <c r="FV118" s="46"/>
      <c r="FW118" s="46"/>
      <c r="FX118" s="46"/>
      <c r="FY118" s="30"/>
      <c r="FZ118" s="107"/>
      <c r="GA118" s="107"/>
      <c r="GB118" s="30"/>
      <c r="GC118" s="30"/>
      <c r="GD118" s="30"/>
      <c r="GE118" s="104"/>
      <c r="GF118" s="104"/>
      <c r="GG118" s="6"/>
      <c r="GH118" s="6"/>
      <c r="GI118" s="6"/>
      <c r="GJ118" s="6"/>
      <c r="GK118" s="6"/>
      <c r="GL118" s="6"/>
      <c r="GM118" s="6"/>
    </row>
    <row r="119" spans="1:256" x14ac:dyDescent="0.2">
      <c r="A119" s="3" t="s">
        <v>403</v>
      </c>
      <c r="B119" s="2" t="s">
        <v>404</v>
      </c>
      <c r="C119" s="14">
        <f t="shared" ref="C119:BN119" si="108">C91</f>
        <v>6452.6800000000012</v>
      </c>
      <c r="D119" s="14">
        <f t="shared" si="108"/>
        <v>40832.200000000004</v>
      </c>
      <c r="E119" s="14">
        <f t="shared" si="108"/>
        <v>8022.7</v>
      </c>
      <c r="F119" s="14">
        <f t="shared" si="108"/>
        <v>17309.900000000001</v>
      </c>
      <c r="G119" s="14">
        <f t="shared" si="108"/>
        <v>987</v>
      </c>
      <c r="H119" s="14">
        <f t="shared" si="108"/>
        <v>1014.1000000000001</v>
      </c>
      <c r="I119" s="14">
        <f t="shared" si="108"/>
        <v>10469.799999999999</v>
      </c>
      <c r="J119" s="14">
        <f t="shared" si="108"/>
        <v>2098.6000000000004</v>
      </c>
      <c r="K119" s="14">
        <f t="shared" si="108"/>
        <v>315.90000000000003</v>
      </c>
      <c r="L119" s="14">
        <f t="shared" si="108"/>
        <v>2718.3</v>
      </c>
      <c r="M119" s="14">
        <f t="shared" si="108"/>
        <v>1471.3</v>
      </c>
      <c r="N119" s="14">
        <f t="shared" si="108"/>
        <v>51796.3</v>
      </c>
      <c r="O119" s="14">
        <f t="shared" si="108"/>
        <v>14857.8</v>
      </c>
      <c r="P119" s="14">
        <f t="shared" si="108"/>
        <v>162.5</v>
      </c>
      <c r="Q119" s="14">
        <f t="shared" si="108"/>
        <v>39250.699999999997</v>
      </c>
      <c r="R119" s="14">
        <f t="shared" si="108"/>
        <v>445.7</v>
      </c>
      <c r="S119" s="14">
        <f t="shared" si="108"/>
        <v>1373.0000000000002</v>
      </c>
      <c r="T119" s="14">
        <f t="shared" si="108"/>
        <v>138.19999999999999</v>
      </c>
      <c r="U119" s="14">
        <f t="shared" si="108"/>
        <v>53.6</v>
      </c>
      <c r="V119" s="14">
        <f t="shared" si="108"/>
        <v>268</v>
      </c>
      <c r="W119" s="17">
        <f t="shared" si="108"/>
        <v>53.699999999999996</v>
      </c>
      <c r="X119" s="14">
        <f t="shared" si="108"/>
        <v>50</v>
      </c>
      <c r="Y119" s="14">
        <f t="shared" si="108"/>
        <v>490.3</v>
      </c>
      <c r="Z119" s="14">
        <f t="shared" si="108"/>
        <v>258.60000000000002</v>
      </c>
      <c r="AA119" s="14">
        <f t="shared" si="108"/>
        <v>28816.399999999998</v>
      </c>
      <c r="AB119" s="14">
        <f t="shared" si="108"/>
        <v>29402.3</v>
      </c>
      <c r="AC119" s="14">
        <f t="shared" si="108"/>
        <v>906.80000000000007</v>
      </c>
      <c r="AD119" s="14">
        <f t="shared" si="108"/>
        <v>1112.8</v>
      </c>
      <c r="AE119" s="14">
        <f t="shared" si="108"/>
        <v>109.8</v>
      </c>
      <c r="AF119" s="14">
        <f t="shared" si="108"/>
        <v>168.5</v>
      </c>
      <c r="AG119" s="14">
        <f t="shared" si="108"/>
        <v>872.7</v>
      </c>
      <c r="AH119" s="14">
        <f t="shared" si="108"/>
        <v>1022.8</v>
      </c>
      <c r="AI119" s="14">
        <f t="shared" si="108"/>
        <v>382.1</v>
      </c>
      <c r="AJ119" s="14">
        <f t="shared" si="108"/>
        <v>219.4</v>
      </c>
      <c r="AK119" s="14">
        <f t="shared" si="108"/>
        <v>211.9</v>
      </c>
      <c r="AL119" s="14">
        <f t="shared" si="108"/>
        <v>264.5</v>
      </c>
      <c r="AM119" s="14">
        <f t="shared" si="108"/>
        <v>468.4</v>
      </c>
      <c r="AN119" s="14">
        <f t="shared" si="108"/>
        <v>391.7</v>
      </c>
      <c r="AO119" s="14">
        <f t="shared" si="108"/>
        <v>4900.1000000000004</v>
      </c>
      <c r="AP119" s="14">
        <f t="shared" si="108"/>
        <v>83562.3</v>
      </c>
      <c r="AQ119" s="14">
        <f t="shared" si="108"/>
        <v>264.7</v>
      </c>
      <c r="AR119" s="14">
        <f t="shared" si="108"/>
        <v>60904.5</v>
      </c>
      <c r="AS119" s="14">
        <f t="shared" si="108"/>
        <v>6690.5999999999995</v>
      </c>
      <c r="AT119" s="14">
        <f t="shared" si="108"/>
        <v>2461.4</v>
      </c>
      <c r="AU119" s="14">
        <f t="shared" si="108"/>
        <v>334.70000000000005</v>
      </c>
      <c r="AV119" s="14">
        <f t="shared" si="108"/>
        <v>300.09999999999997</v>
      </c>
      <c r="AW119" s="14">
        <f t="shared" si="108"/>
        <v>193.9</v>
      </c>
      <c r="AX119" s="14">
        <f t="shared" si="108"/>
        <v>50</v>
      </c>
      <c r="AY119" s="14">
        <f t="shared" si="108"/>
        <v>535.9</v>
      </c>
      <c r="AZ119" s="14">
        <f t="shared" si="108"/>
        <v>10994</v>
      </c>
      <c r="BA119" s="14">
        <f t="shared" si="108"/>
        <v>8737.1999999999989</v>
      </c>
      <c r="BB119" s="14">
        <f t="shared" si="108"/>
        <v>7783.2000000000007</v>
      </c>
      <c r="BC119" s="14">
        <f t="shared" si="108"/>
        <v>30114.799999999996</v>
      </c>
      <c r="BD119" s="14">
        <f t="shared" si="108"/>
        <v>4852.6000000000004</v>
      </c>
      <c r="BE119" s="14">
        <f t="shared" si="108"/>
        <v>1434.5</v>
      </c>
      <c r="BF119" s="14">
        <f t="shared" si="108"/>
        <v>23399.899999999998</v>
      </c>
      <c r="BG119" s="14">
        <f t="shared" si="108"/>
        <v>931.30000000000007</v>
      </c>
      <c r="BH119" s="14">
        <f t="shared" si="108"/>
        <v>617.70000000000005</v>
      </c>
      <c r="BI119" s="14">
        <f t="shared" si="108"/>
        <v>231</v>
      </c>
      <c r="BJ119" s="14">
        <f t="shared" si="108"/>
        <v>5987.8</v>
      </c>
      <c r="BK119" s="14">
        <f t="shared" si="108"/>
        <v>14209.225</v>
      </c>
      <c r="BL119" s="14">
        <f t="shared" si="108"/>
        <v>179.3</v>
      </c>
      <c r="BM119" s="14">
        <f t="shared" si="108"/>
        <v>287</v>
      </c>
      <c r="BN119" s="14">
        <f t="shared" si="108"/>
        <v>3719.3</v>
      </c>
      <c r="BO119" s="14">
        <f t="shared" ref="BO119:DZ119" si="109">BO91</f>
        <v>1530.5</v>
      </c>
      <c r="BP119" s="14">
        <f t="shared" si="109"/>
        <v>205.79999999999998</v>
      </c>
      <c r="BQ119" s="14">
        <f t="shared" si="109"/>
        <v>5755.1</v>
      </c>
      <c r="BR119" s="14">
        <f t="shared" si="109"/>
        <v>4707.7</v>
      </c>
      <c r="BS119" s="14">
        <f t="shared" si="109"/>
        <v>1030.8</v>
      </c>
      <c r="BT119" s="14">
        <f t="shared" si="109"/>
        <v>373</v>
      </c>
      <c r="BU119" s="14">
        <f t="shared" si="109"/>
        <v>445.3</v>
      </c>
      <c r="BV119" s="14">
        <f t="shared" si="109"/>
        <v>1205.9000000000001</v>
      </c>
      <c r="BW119" s="14">
        <f t="shared" si="109"/>
        <v>1808.6000000000001</v>
      </c>
      <c r="BX119" s="14">
        <f t="shared" si="109"/>
        <v>74.600000000000009</v>
      </c>
      <c r="BY119" s="14">
        <f t="shared" si="109"/>
        <v>507.8</v>
      </c>
      <c r="BZ119" s="14">
        <f t="shared" si="109"/>
        <v>201.2</v>
      </c>
      <c r="CA119" s="14">
        <f t="shared" si="109"/>
        <v>199.4</v>
      </c>
      <c r="CB119" s="14">
        <f t="shared" si="109"/>
        <v>80599.8</v>
      </c>
      <c r="CC119" s="14">
        <f t="shared" si="109"/>
        <v>164.3</v>
      </c>
      <c r="CD119" s="14">
        <f t="shared" si="109"/>
        <v>73.600000000000009</v>
      </c>
      <c r="CE119" s="14">
        <f t="shared" si="109"/>
        <v>163.99999999999997</v>
      </c>
      <c r="CF119" s="14">
        <f t="shared" si="109"/>
        <v>115.9</v>
      </c>
      <c r="CG119" s="14">
        <f t="shared" si="109"/>
        <v>160.6</v>
      </c>
      <c r="CH119" s="14">
        <f t="shared" si="109"/>
        <v>127.19999999999999</v>
      </c>
      <c r="CI119" s="14">
        <f t="shared" si="109"/>
        <v>734.9</v>
      </c>
      <c r="CJ119" s="14">
        <f t="shared" si="109"/>
        <v>1046.0999999999999</v>
      </c>
      <c r="CK119" s="14">
        <f t="shared" si="109"/>
        <v>4866.5</v>
      </c>
      <c r="CL119" s="14">
        <f t="shared" si="109"/>
        <v>1304.3999999999999</v>
      </c>
      <c r="CM119" s="14">
        <f t="shared" si="109"/>
        <v>739.9</v>
      </c>
      <c r="CN119" s="14">
        <f t="shared" si="109"/>
        <v>28119.399999999998</v>
      </c>
      <c r="CO119" s="14">
        <f t="shared" si="109"/>
        <v>15280.3</v>
      </c>
      <c r="CP119" s="14">
        <f t="shared" si="109"/>
        <v>1077.2</v>
      </c>
      <c r="CQ119" s="14">
        <f t="shared" si="109"/>
        <v>1218.0000000000002</v>
      </c>
      <c r="CR119" s="14">
        <f t="shared" si="109"/>
        <v>184.6</v>
      </c>
      <c r="CS119" s="14">
        <f t="shared" si="109"/>
        <v>356.5</v>
      </c>
      <c r="CT119" s="14">
        <f t="shared" si="109"/>
        <v>95</v>
      </c>
      <c r="CU119" s="14">
        <f t="shared" si="109"/>
        <v>41.8</v>
      </c>
      <c r="CV119" s="14">
        <f t="shared" si="109"/>
        <v>50</v>
      </c>
      <c r="CW119" s="14">
        <f t="shared" si="109"/>
        <v>163.5</v>
      </c>
      <c r="CX119" s="14">
        <f t="shared" si="109"/>
        <v>467.70000000000005</v>
      </c>
      <c r="CY119" s="14">
        <f t="shared" si="109"/>
        <v>34</v>
      </c>
      <c r="CZ119" s="14">
        <f t="shared" si="109"/>
        <v>2197.1</v>
      </c>
      <c r="DA119" s="14">
        <f t="shared" si="109"/>
        <v>192.6</v>
      </c>
      <c r="DB119" s="14">
        <f t="shared" si="109"/>
        <v>314.60000000000002</v>
      </c>
      <c r="DC119" s="14">
        <f t="shared" si="109"/>
        <v>182.50000000000003</v>
      </c>
      <c r="DD119" s="14">
        <f t="shared" si="109"/>
        <v>133.5</v>
      </c>
      <c r="DE119" s="14">
        <f t="shared" si="109"/>
        <v>441.4</v>
      </c>
      <c r="DF119" s="14">
        <f t="shared" si="109"/>
        <v>21699.4</v>
      </c>
      <c r="DG119" s="14">
        <f t="shared" si="109"/>
        <v>83.8</v>
      </c>
      <c r="DH119" s="14">
        <f t="shared" si="109"/>
        <v>2133.5</v>
      </c>
      <c r="DI119" s="14">
        <f t="shared" si="109"/>
        <v>2716.4</v>
      </c>
      <c r="DJ119" s="14">
        <f t="shared" si="109"/>
        <v>714.6</v>
      </c>
      <c r="DK119" s="14">
        <f t="shared" si="109"/>
        <v>387.5</v>
      </c>
      <c r="DL119" s="14">
        <f t="shared" si="109"/>
        <v>5904.2000000000007</v>
      </c>
      <c r="DM119" s="14">
        <f t="shared" si="109"/>
        <v>270.89999999999998</v>
      </c>
      <c r="DN119" s="14">
        <f t="shared" si="109"/>
        <v>1515.1</v>
      </c>
      <c r="DO119" s="14">
        <f t="shared" si="109"/>
        <v>2975.1000000000004</v>
      </c>
      <c r="DP119" s="14">
        <f t="shared" si="109"/>
        <v>203.1</v>
      </c>
      <c r="DQ119" s="14">
        <f t="shared" si="109"/>
        <v>504.29999999999995</v>
      </c>
      <c r="DR119" s="14">
        <f t="shared" si="109"/>
        <v>1340.8</v>
      </c>
      <c r="DS119" s="14">
        <f t="shared" si="109"/>
        <v>812</v>
      </c>
      <c r="DT119" s="14">
        <f t="shared" si="109"/>
        <v>143.30000000000001</v>
      </c>
      <c r="DU119" s="14">
        <f t="shared" si="109"/>
        <v>411.1</v>
      </c>
      <c r="DV119" s="14">
        <f t="shared" si="109"/>
        <v>211.5</v>
      </c>
      <c r="DW119" s="14">
        <f t="shared" si="109"/>
        <v>341.2</v>
      </c>
      <c r="DX119" s="14">
        <f t="shared" si="109"/>
        <v>183.60000000000002</v>
      </c>
      <c r="DY119" s="14">
        <f t="shared" si="109"/>
        <v>321.90000000000003</v>
      </c>
      <c r="DZ119" s="14">
        <f t="shared" si="109"/>
        <v>995.3</v>
      </c>
      <c r="EA119" s="14">
        <f t="shared" ref="EA119:FX119" si="110">EA91</f>
        <v>543</v>
      </c>
      <c r="EB119" s="14">
        <f t="shared" si="110"/>
        <v>582</v>
      </c>
      <c r="EC119" s="14">
        <f t="shared" si="110"/>
        <v>292.5</v>
      </c>
      <c r="ED119" s="14">
        <f t="shared" si="110"/>
        <v>1650.1000000000001</v>
      </c>
      <c r="EE119" s="14">
        <f t="shared" si="110"/>
        <v>207</v>
      </c>
      <c r="EF119" s="14">
        <f t="shared" si="110"/>
        <v>1559.5</v>
      </c>
      <c r="EG119" s="14">
        <f t="shared" si="110"/>
        <v>277.5</v>
      </c>
      <c r="EH119" s="14">
        <f t="shared" si="110"/>
        <v>214.00000000000003</v>
      </c>
      <c r="EI119" s="14">
        <f t="shared" si="110"/>
        <v>17094.7</v>
      </c>
      <c r="EJ119" s="14">
        <f t="shared" si="110"/>
        <v>8945.2000000000007</v>
      </c>
      <c r="EK119" s="14">
        <f t="shared" si="110"/>
        <v>647.4</v>
      </c>
      <c r="EL119" s="14">
        <f t="shared" si="110"/>
        <v>502.8</v>
      </c>
      <c r="EM119" s="14">
        <f t="shared" si="110"/>
        <v>503.4</v>
      </c>
      <c r="EN119" s="14">
        <f t="shared" si="110"/>
        <v>1014.5999999999999</v>
      </c>
      <c r="EO119" s="14">
        <f t="shared" si="110"/>
        <v>459.2</v>
      </c>
      <c r="EP119" s="14">
        <f t="shared" si="110"/>
        <v>374.69999999999993</v>
      </c>
      <c r="EQ119" s="14">
        <f t="shared" si="110"/>
        <v>2382.9</v>
      </c>
      <c r="ER119" s="14">
        <f t="shared" si="110"/>
        <v>371.5</v>
      </c>
      <c r="ES119" s="14">
        <f t="shared" si="110"/>
        <v>122.39999999999999</v>
      </c>
      <c r="ET119" s="14">
        <f t="shared" si="110"/>
        <v>186.60000000000002</v>
      </c>
      <c r="EU119" s="14">
        <f t="shared" si="110"/>
        <v>638.6</v>
      </c>
      <c r="EV119" s="14">
        <f t="shared" si="110"/>
        <v>67.7</v>
      </c>
      <c r="EW119" s="14">
        <f t="shared" si="110"/>
        <v>840.7</v>
      </c>
      <c r="EX119" s="14">
        <f t="shared" si="110"/>
        <v>261.3</v>
      </c>
      <c r="EY119" s="14">
        <f t="shared" si="110"/>
        <v>245.9</v>
      </c>
      <c r="EZ119" s="14">
        <f t="shared" si="110"/>
        <v>121.3</v>
      </c>
      <c r="FA119" s="14">
        <f t="shared" si="110"/>
        <v>3098.7</v>
      </c>
      <c r="FB119" s="14">
        <f t="shared" si="110"/>
        <v>354.7</v>
      </c>
      <c r="FC119" s="14">
        <f t="shared" si="110"/>
        <v>2507.9</v>
      </c>
      <c r="FD119" s="14">
        <f t="shared" si="110"/>
        <v>345.2</v>
      </c>
      <c r="FE119" s="14">
        <f t="shared" si="110"/>
        <v>109.8</v>
      </c>
      <c r="FF119" s="14">
        <f t="shared" si="110"/>
        <v>193</v>
      </c>
      <c r="FG119" s="14">
        <f t="shared" si="110"/>
        <v>113.8</v>
      </c>
      <c r="FH119" s="14">
        <f t="shared" si="110"/>
        <v>87.1</v>
      </c>
      <c r="FI119" s="14">
        <f t="shared" si="110"/>
        <v>1797.5</v>
      </c>
      <c r="FJ119" s="14">
        <f t="shared" si="110"/>
        <v>1856.7</v>
      </c>
      <c r="FK119" s="14">
        <f t="shared" si="110"/>
        <v>2211</v>
      </c>
      <c r="FL119" s="14">
        <f t="shared" si="110"/>
        <v>4685.2</v>
      </c>
      <c r="FM119" s="14">
        <f t="shared" si="110"/>
        <v>3460</v>
      </c>
      <c r="FN119" s="14">
        <f t="shared" si="110"/>
        <v>20316.400000000001</v>
      </c>
      <c r="FO119" s="14">
        <f t="shared" si="110"/>
        <v>1134.1000000000001</v>
      </c>
      <c r="FP119" s="14">
        <f t="shared" si="110"/>
        <v>2259.9</v>
      </c>
      <c r="FQ119" s="14">
        <f t="shared" si="110"/>
        <v>788.4</v>
      </c>
      <c r="FR119" s="14">
        <f t="shared" si="110"/>
        <v>152.79999999999998</v>
      </c>
      <c r="FS119" s="14">
        <f t="shared" si="110"/>
        <v>187.9</v>
      </c>
      <c r="FT119" s="17">
        <f t="shared" si="110"/>
        <v>83.700000000000017</v>
      </c>
      <c r="FU119" s="14">
        <f t="shared" si="110"/>
        <v>772.9</v>
      </c>
      <c r="FV119" s="14">
        <f t="shared" si="110"/>
        <v>677.4</v>
      </c>
      <c r="FW119" s="14">
        <f t="shared" si="110"/>
        <v>153.69999999999999</v>
      </c>
      <c r="FX119" s="14">
        <f t="shared" si="110"/>
        <v>70.2</v>
      </c>
      <c r="FY119" s="107"/>
      <c r="FZ119" s="46"/>
      <c r="GA119" s="46"/>
      <c r="GB119" s="30"/>
      <c r="GC119" s="30"/>
      <c r="GD119" s="30"/>
      <c r="GE119" s="30"/>
      <c r="GF119" s="30"/>
      <c r="GG119" s="6"/>
      <c r="GH119" s="30"/>
      <c r="GI119" s="30"/>
      <c r="GJ119" s="30"/>
      <c r="GK119" s="30"/>
      <c r="GL119" s="30"/>
      <c r="GM119" s="30"/>
    </row>
    <row r="120" spans="1:256" x14ac:dyDescent="0.2">
      <c r="A120" s="3" t="s">
        <v>405</v>
      </c>
      <c r="B120" s="2" t="s">
        <v>406</v>
      </c>
      <c r="C120" s="46">
        <f t="shared" ref="C120:BN120" si="111">ROUND(C119*C116,2)</f>
        <v>48703576.619999997</v>
      </c>
      <c r="D120" s="46">
        <f t="shared" si="111"/>
        <v>309062514.31</v>
      </c>
      <c r="E120" s="46">
        <f t="shared" si="111"/>
        <v>60054651.659999996</v>
      </c>
      <c r="F120" s="46">
        <f t="shared" si="111"/>
        <v>129769119.83</v>
      </c>
      <c r="G120" s="46">
        <f t="shared" si="111"/>
        <v>8048309.6799999997</v>
      </c>
      <c r="H120" s="46">
        <f t="shared" si="111"/>
        <v>8161159.5199999996</v>
      </c>
      <c r="I120" s="46">
        <f t="shared" si="111"/>
        <v>78461977.510000005</v>
      </c>
      <c r="J120" s="46">
        <f t="shared" si="111"/>
        <v>15208342.109999999</v>
      </c>
      <c r="K120" s="46">
        <f t="shared" si="111"/>
        <v>3115958.81</v>
      </c>
      <c r="L120" s="46">
        <f t="shared" si="111"/>
        <v>21078320.510000002</v>
      </c>
      <c r="M120" s="46">
        <f t="shared" si="111"/>
        <v>11924332.77</v>
      </c>
      <c r="N120" s="46">
        <f t="shared" si="111"/>
        <v>403573206.73000002</v>
      </c>
      <c r="O120" s="46">
        <f t="shared" si="111"/>
        <v>113095493.52</v>
      </c>
      <c r="P120" s="46">
        <f t="shared" si="111"/>
        <v>2295918.46</v>
      </c>
      <c r="Q120" s="46">
        <f t="shared" si="111"/>
        <v>301345856.63</v>
      </c>
      <c r="R120" s="46">
        <f t="shared" si="111"/>
        <v>3894588.37</v>
      </c>
      <c r="S120" s="46">
        <f t="shared" si="111"/>
        <v>10699040.470000001</v>
      </c>
      <c r="T120" s="46">
        <f t="shared" si="111"/>
        <v>1858410.79</v>
      </c>
      <c r="U120" s="46">
        <f t="shared" si="111"/>
        <v>825959.81</v>
      </c>
      <c r="V120" s="46">
        <f t="shared" si="111"/>
        <v>2751032.79</v>
      </c>
      <c r="W120" s="47">
        <f t="shared" si="111"/>
        <v>734810.69</v>
      </c>
      <c r="X120" s="46">
        <f t="shared" si="111"/>
        <v>774254.67</v>
      </c>
      <c r="Y120" s="46">
        <f t="shared" si="111"/>
        <v>3908459.24</v>
      </c>
      <c r="Z120" s="46">
        <f t="shared" si="111"/>
        <v>2656033.6</v>
      </c>
      <c r="AA120" s="46">
        <f t="shared" si="111"/>
        <v>220039551.69</v>
      </c>
      <c r="AB120" s="46">
        <f t="shared" si="111"/>
        <v>229572911.30000001</v>
      </c>
      <c r="AC120" s="46">
        <f t="shared" si="111"/>
        <v>7277221.6500000004</v>
      </c>
      <c r="AD120" s="46">
        <f t="shared" si="111"/>
        <v>8598166.7300000004</v>
      </c>
      <c r="AE120" s="46">
        <f t="shared" si="111"/>
        <v>1532841.99</v>
      </c>
      <c r="AF120" s="46">
        <f t="shared" si="111"/>
        <v>2202792.3199999998</v>
      </c>
      <c r="AG120" s="46">
        <f t="shared" si="111"/>
        <v>7265503.7300000004</v>
      </c>
      <c r="AH120" s="46">
        <f t="shared" si="111"/>
        <v>7672221.0999999996</v>
      </c>
      <c r="AI120" s="46">
        <f t="shared" si="111"/>
        <v>3461001.8</v>
      </c>
      <c r="AJ120" s="46">
        <f t="shared" si="111"/>
        <v>2574048.4</v>
      </c>
      <c r="AK120" s="46">
        <f t="shared" si="111"/>
        <v>2484540.63</v>
      </c>
      <c r="AL120" s="46">
        <f t="shared" si="111"/>
        <v>2781724.65</v>
      </c>
      <c r="AM120" s="46">
        <f t="shared" si="111"/>
        <v>3864403.75</v>
      </c>
      <c r="AN120" s="46">
        <f t="shared" si="111"/>
        <v>3620823.81</v>
      </c>
      <c r="AO120" s="46">
        <f t="shared" si="111"/>
        <v>36080000.82</v>
      </c>
      <c r="AP120" s="46">
        <f t="shared" si="111"/>
        <v>642499876.89999998</v>
      </c>
      <c r="AQ120" s="46">
        <f t="shared" si="111"/>
        <v>2904695.92</v>
      </c>
      <c r="AR120" s="46">
        <f t="shared" si="111"/>
        <v>468634340.82999998</v>
      </c>
      <c r="AS120" s="46">
        <f t="shared" si="111"/>
        <v>53986538.200000003</v>
      </c>
      <c r="AT120" s="46">
        <f t="shared" si="111"/>
        <v>19184263.27</v>
      </c>
      <c r="AU120" s="46">
        <f t="shared" si="111"/>
        <v>3483503.67</v>
      </c>
      <c r="AV120" s="46">
        <f t="shared" si="111"/>
        <v>3213458.7</v>
      </c>
      <c r="AW120" s="46">
        <f t="shared" si="111"/>
        <v>2562236.75</v>
      </c>
      <c r="AX120" s="46">
        <f t="shared" si="111"/>
        <v>832854.77</v>
      </c>
      <c r="AY120" s="46">
        <f t="shared" si="111"/>
        <v>4677852.9400000004</v>
      </c>
      <c r="AZ120" s="46">
        <f t="shared" si="111"/>
        <v>81967100.659999996</v>
      </c>
      <c r="BA120" s="46">
        <f t="shared" si="111"/>
        <v>63655003.490000002</v>
      </c>
      <c r="BB120" s="46">
        <f t="shared" si="111"/>
        <v>57130996.270000003</v>
      </c>
      <c r="BC120" s="46">
        <f t="shared" si="111"/>
        <v>225021384.34999999</v>
      </c>
      <c r="BD120" s="46">
        <f t="shared" si="111"/>
        <v>36130331.340000004</v>
      </c>
      <c r="BE120" s="46">
        <f t="shared" si="111"/>
        <v>11363696.99</v>
      </c>
      <c r="BF120" s="46">
        <f t="shared" si="111"/>
        <v>176000843.47999999</v>
      </c>
      <c r="BG120" s="46">
        <f t="shared" si="111"/>
        <v>7554336.5800000001</v>
      </c>
      <c r="BH120" s="46">
        <f t="shared" si="111"/>
        <v>5327307.99</v>
      </c>
      <c r="BI120" s="46">
        <f t="shared" si="111"/>
        <v>2768998.71</v>
      </c>
      <c r="BJ120" s="46">
        <f t="shared" si="111"/>
        <v>45258366.899999999</v>
      </c>
      <c r="BK120" s="46">
        <f t="shared" si="111"/>
        <v>106062208.38</v>
      </c>
      <c r="BL120" s="46">
        <f t="shared" si="111"/>
        <v>2302346.7000000002</v>
      </c>
      <c r="BM120" s="46">
        <f t="shared" si="111"/>
        <v>3039017.42</v>
      </c>
      <c r="BN120" s="46">
        <f t="shared" si="111"/>
        <v>26648346.789999999</v>
      </c>
      <c r="BO120" s="46">
        <f t="shared" ref="BO120:DZ120" si="112">ROUND(BO119*BO116,2)</f>
        <v>11431853.130000001</v>
      </c>
      <c r="BP120" s="46">
        <f t="shared" si="112"/>
        <v>2506721.29</v>
      </c>
      <c r="BQ120" s="46">
        <f t="shared" si="112"/>
        <v>46045297.32</v>
      </c>
      <c r="BR120" s="46">
        <f t="shared" si="112"/>
        <v>34942693.18</v>
      </c>
      <c r="BS120" s="46">
        <f t="shared" si="112"/>
        <v>8333151.9000000004</v>
      </c>
      <c r="BT120" s="46">
        <f t="shared" si="112"/>
        <v>3753923.76</v>
      </c>
      <c r="BU120" s="46">
        <f t="shared" si="112"/>
        <v>4099001.85</v>
      </c>
      <c r="BV120" s="46">
        <f t="shared" si="112"/>
        <v>9516183.6899999995</v>
      </c>
      <c r="BW120" s="46">
        <f t="shared" si="112"/>
        <v>14170709.01</v>
      </c>
      <c r="BX120" s="46">
        <f t="shared" si="112"/>
        <v>1232829.6100000001</v>
      </c>
      <c r="BY120" s="46">
        <f t="shared" si="112"/>
        <v>4077298.5</v>
      </c>
      <c r="BZ120" s="46">
        <f t="shared" si="112"/>
        <v>2368466.0699999998</v>
      </c>
      <c r="CA120" s="46">
        <f t="shared" si="112"/>
        <v>2527844.54</v>
      </c>
      <c r="CB120" s="46">
        <f t="shared" si="112"/>
        <v>614664412.95000005</v>
      </c>
      <c r="CC120" s="46">
        <f t="shared" si="112"/>
        <v>2074331.67</v>
      </c>
      <c r="CD120" s="46">
        <f t="shared" si="112"/>
        <v>1073435.83</v>
      </c>
      <c r="CE120" s="46">
        <f t="shared" si="112"/>
        <v>2090812.45</v>
      </c>
      <c r="CF120" s="46">
        <f t="shared" si="112"/>
        <v>1566618.53</v>
      </c>
      <c r="CG120" s="46">
        <f t="shared" si="112"/>
        <v>2062330.77</v>
      </c>
      <c r="CH120" s="46">
        <f t="shared" si="112"/>
        <v>1736786.62</v>
      </c>
      <c r="CI120" s="46">
        <f t="shared" si="112"/>
        <v>5648043.6100000003</v>
      </c>
      <c r="CJ120" s="46">
        <f t="shared" si="112"/>
        <v>8293491.6299999999</v>
      </c>
      <c r="CK120" s="46">
        <f t="shared" si="112"/>
        <v>37497309.609999999</v>
      </c>
      <c r="CL120" s="46">
        <f t="shared" si="112"/>
        <v>10586161.42</v>
      </c>
      <c r="CM120" s="46">
        <f t="shared" si="112"/>
        <v>6329015.7000000002</v>
      </c>
      <c r="CN120" s="46">
        <f t="shared" si="112"/>
        <v>206547175.77000001</v>
      </c>
      <c r="CO120" s="46">
        <f t="shared" si="112"/>
        <v>112026080.81</v>
      </c>
      <c r="CP120" s="46">
        <f t="shared" si="112"/>
        <v>8771988.1099999994</v>
      </c>
      <c r="CQ120" s="46">
        <f t="shared" si="112"/>
        <v>9409373.4600000009</v>
      </c>
      <c r="CR120" s="46">
        <f t="shared" si="112"/>
        <v>2326453.0499999998</v>
      </c>
      <c r="CS120" s="46">
        <f t="shared" si="112"/>
        <v>3380565.68</v>
      </c>
      <c r="CT120" s="46">
        <f t="shared" si="112"/>
        <v>1368430.54</v>
      </c>
      <c r="CU120" s="46">
        <f t="shared" si="112"/>
        <v>319608.11</v>
      </c>
      <c r="CV120" s="46">
        <f t="shared" si="112"/>
        <v>739680.6</v>
      </c>
      <c r="CW120" s="46">
        <f t="shared" si="112"/>
        <v>2146839.61</v>
      </c>
      <c r="CX120" s="46">
        <f t="shared" si="112"/>
        <v>3952452.89</v>
      </c>
      <c r="CY120" s="46">
        <f t="shared" si="112"/>
        <v>488916.22</v>
      </c>
      <c r="CZ120" s="46">
        <f t="shared" si="112"/>
        <v>16187587.17</v>
      </c>
      <c r="DA120" s="46">
        <f t="shared" si="112"/>
        <v>2402903.96</v>
      </c>
      <c r="DB120" s="46">
        <f t="shared" si="112"/>
        <v>3200812.93</v>
      </c>
      <c r="DC120" s="46">
        <f t="shared" si="112"/>
        <v>2342107.4500000002</v>
      </c>
      <c r="DD120" s="46">
        <f t="shared" si="112"/>
        <v>1870784.72</v>
      </c>
      <c r="DE120" s="46">
        <f t="shared" si="112"/>
        <v>3832495.9</v>
      </c>
      <c r="DF120" s="46">
        <f t="shared" si="112"/>
        <v>154442588.22</v>
      </c>
      <c r="DG120" s="46">
        <f t="shared" si="112"/>
        <v>1306393.47</v>
      </c>
      <c r="DH120" s="46">
        <f t="shared" si="112"/>
        <v>15469881.51</v>
      </c>
      <c r="DI120" s="46">
        <f t="shared" si="112"/>
        <v>19600015.73</v>
      </c>
      <c r="DJ120" s="46">
        <f t="shared" si="112"/>
        <v>5844925.5</v>
      </c>
      <c r="DK120" s="46">
        <f t="shared" si="112"/>
        <v>3596991.43</v>
      </c>
      <c r="DL120" s="46">
        <f t="shared" si="112"/>
        <v>44491964.770000003</v>
      </c>
      <c r="DM120" s="46">
        <f t="shared" si="112"/>
        <v>3175057.32</v>
      </c>
      <c r="DN120" s="46">
        <f t="shared" si="112"/>
        <v>11768806.710000001</v>
      </c>
      <c r="DO120" s="46">
        <f t="shared" si="112"/>
        <v>22174816.879999999</v>
      </c>
      <c r="DP120" s="46">
        <f t="shared" si="112"/>
        <v>2579100.69</v>
      </c>
      <c r="DQ120" s="46">
        <f t="shared" si="112"/>
        <v>4324304.37</v>
      </c>
      <c r="DR120" s="46">
        <f t="shared" si="112"/>
        <v>10155187.75</v>
      </c>
      <c r="DS120" s="46">
        <f t="shared" si="112"/>
        <v>6424121.7800000003</v>
      </c>
      <c r="DT120" s="46">
        <f t="shared" si="112"/>
        <v>1979971.28</v>
      </c>
      <c r="DU120" s="46">
        <f t="shared" si="112"/>
        <v>3649020.36</v>
      </c>
      <c r="DV120" s="46">
        <f t="shared" si="112"/>
        <v>2538134.4500000002</v>
      </c>
      <c r="DW120" s="46">
        <f t="shared" si="112"/>
        <v>3318369.42</v>
      </c>
      <c r="DX120" s="46">
        <f t="shared" si="112"/>
        <v>2651945.62</v>
      </c>
      <c r="DY120" s="46">
        <f t="shared" si="112"/>
        <v>3562373.37</v>
      </c>
      <c r="DZ120" s="46">
        <f t="shared" si="112"/>
        <v>8212893.9699999997</v>
      </c>
      <c r="EA120" s="46">
        <f t="shared" ref="EA120:FX120" si="113">ROUND(EA119*EA116,2)</f>
        <v>4773014.21</v>
      </c>
      <c r="EB120" s="46">
        <f t="shared" si="113"/>
        <v>4730329.45</v>
      </c>
      <c r="EC120" s="46">
        <f t="shared" si="113"/>
        <v>2877238.54</v>
      </c>
      <c r="ED120" s="46">
        <f t="shared" si="113"/>
        <v>17128980.690000001</v>
      </c>
      <c r="EE120" s="46">
        <f t="shared" si="113"/>
        <v>2366603.75</v>
      </c>
      <c r="EF120" s="46">
        <f t="shared" si="113"/>
        <v>11592863.67</v>
      </c>
      <c r="EG120" s="46">
        <f t="shared" si="113"/>
        <v>2704438.39</v>
      </c>
      <c r="EH120" s="46">
        <f t="shared" si="113"/>
        <v>2439657.1</v>
      </c>
      <c r="EI120" s="46">
        <f t="shared" si="113"/>
        <v>124493401.78</v>
      </c>
      <c r="EJ120" s="46">
        <f t="shared" si="113"/>
        <v>64522919.960000001</v>
      </c>
      <c r="EK120" s="46">
        <f t="shared" si="113"/>
        <v>5243974.49</v>
      </c>
      <c r="EL120" s="46">
        <f t="shared" si="113"/>
        <v>4109210.7</v>
      </c>
      <c r="EM120" s="46">
        <f t="shared" si="113"/>
        <v>4167005.28</v>
      </c>
      <c r="EN120" s="46">
        <f t="shared" si="113"/>
        <v>7659394.2199999997</v>
      </c>
      <c r="EO120" s="46">
        <f t="shared" si="113"/>
        <v>3802825.64</v>
      </c>
      <c r="EP120" s="46">
        <f t="shared" si="113"/>
        <v>3803544.03</v>
      </c>
      <c r="EQ120" s="46">
        <f t="shared" si="113"/>
        <v>18896906.530000001</v>
      </c>
      <c r="ER120" s="46">
        <f t="shared" si="113"/>
        <v>3783079.82</v>
      </c>
      <c r="ES120" s="46">
        <f t="shared" si="113"/>
        <v>1691973.82</v>
      </c>
      <c r="ET120" s="46">
        <f t="shared" si="113"/>
        <v>2592687.7599999998</v>
      </c>
      <c r="EU120" s="46">
        <f t="shared" si="113"/>
        <v>5047633.0599999996</v>
      </c>
      <c r="EV120" s="46">
        <f t="shared" si="113"/>
        <v>1100379.98</v>
      </c>
      <c r="EW120" s="46">
        <f t="shared" si="113"/>
        <v>8931297.4000000004</v>
      </c>
      <c r="EX120" s="46">
        <f t="shared" si="113"/>
        <v>3025130.31</v>
      </c>
      <c r="EY120" s="46">
        <f t="shared" si="113"/>
        <v>1884745.03</v>
      </c>
      <c r="EZ120" s="46">
        <f t="shared" si="113"/>
        <v>1707940.32</v>
      </c>
      <c r="FA120" s="46">
        <f t="shared" si="113"/>
        <v>25203496.18</v>
      </c>
      <c r="FB120" s="46">
        <f t="shared" si="113"/>
        <v>3425892.07</v>
      </c>
      <c r="FC120" s="46">
        <f t="shared" si="113"/>
        <v>18813649.370000001</v>
      </c>
      <c r="FD120" s="46">
        <f t="shared" si="113"/>
        <v>3371380.34</v>
      </c>
      <c r="FE120" s="46">
        <f t="shared" si="113"/>
        <v>1589078.88</v>
      </c>
      <c r="FF120" s="46">
        <f t="shared" si="113"/>
        <v>2425495.42</v>
      </c>
      <c r="FG120" s="46">
        <f t="shared" si="113"/>
        <v>1671751.73</v>
      </c>
      <c r="FH120" s="46">
        <f t="shared" si="113"/>
        <v>1302240.75</v>
      </c>
      <c r="FI120" s="46">
        <f t="shared" si="113"/>
        <v>13640349.07</v>
      </c>
      <c r="FJ120" s="46">
        <f t="shared" si="113"/>
        <v>13965490.949999999</v>
      </c>
      <c r="FK120" s="46">
        <f t="shared" si="113"/>
        <v>16561681.67</v>
      </c>
      <c r="FL120" s="46">
        <f t="shared" si="113"/>
        <v>33974091.32</v>
      </c>
      <c r="FM120" s="46">
        <f t="shared" si="113"/>
        <v>25273377.210000001</v>
      </c>
      <c r="FN120" s="46">
        <f t="shared" si="113"/>
        <v>148825998.19</v>
      </c>
      <c r="FO120" s="46">
        <f t="shared" si="113"/>
        <v>8865565.3200000003</v>
      </c>
      <c r="FP120" s="46">
        <f t="shared" si="113"/>
        <v>17139037.559999999</v>
      </c>
      <c r="FQ120" s="46">
        <f t="shared" si="113"/>
        <v>6418221.1699999999</v>
      </c>
      <c r="FR120" s="46">
        <f t="shared" si="113"/>
        <v>2095614.99</v>
      </c>
      <c r="FS120" s="46">
        <f t="shared" si="113"/>
        <v>2406625.9500000002</v>
      </c>
      <c r="FT120" s="47">
        <f t="shared" si="113"/>
        <v>1293884.8400000001</v>
      </c>
      <c r="FU120" s="46">
        <f t="shared" si="113"/>
        <v>6443330.1299999999</v>
      </c>
      <c r="FV120" s="46">
        <f t="shared" si="113"/>
        <v>5537391.3399999999</v>
      </c>
      <c r="FW120" s="46">
        <f t="shared" si="113"/>
        <v>2102870.4700000002</v>
      </c>
      <c r="FX120" s="46">
        <f t="shared" si="113"/>
        <v>1149211.54</v>
      </c>
      <c r="FY120" s="6"/>
      <c r="FZ120" s="46">
        <f>SUM(C120:FX120)</f>
        <v>6363021740.0799971</v>
      </c>
      <c r="GA120" s="46"/>
      <c r="GB120" s="107"/>
      <c r="GC120" s="107"/>
      <c r="GD120" s="107"/>
      <c r="GE120" s="108"/>
      <c r="GF120" s="108"/>
      <c r="GG120" s="6"/>
      <c r="GH120" s="6"/>
      <c r="GI120" s="6"/>
      <c r="GJ120" s="6"/>
      <c r="GK120" s="6"/>
      <c r="GL120" s="6"/>
      <c r="GM120" s="6"/>
    </row>
    <row r="121" spans="1:256" x14ac:dyDescent="0.2">
      <c r="A121" s="6"/>
      <c r="B121" s="2" t="s">
        <v>407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2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20"/>
      <c r="FU121" s="6"/>
      <c r="FV121" s="6"/>
      <c r="FW121" s="6"/>
      <c r="FX121" s="6"/>
      <c r="FY121" s="46"/>
      <c r="GB121" s="107"/>
      <c r="GC121" s="107"/>
      <c r="GD121" s="107"/>
      <c r="GE121" s="108"/>
      <c r="GF121" s="108"/>
      <c r="GG121" s="6"/>
      <c r="GH121" s="6"/>
      <c r="GI121" s="6"/>
      <c r="GJ121" s="6"/>
      <c r="GK121" s="6"/>
      <c r="GL121" s="6"/>
      <c r="GM121" s="6"/>
    </row>
    <row r="122" spans="1:256" x14ac:dyDescent="0.2">
      <c r="A122" s="3" t="s">
        <v>384</v>
      </c>
      <c r="B122" s="2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46"/>
      <c r="GA122" s="46"/>
      <c r="GB122" s="46"/>
      <c r="GC122" s="46"/>
      <c r="GD122" s="46"/>
      <c r="GE122" s="6"/>
      <c r="GF122" s="6"/>
      <c r="GG122" s="6"/>
      <c r="GH122" s="6"/>
      <c r="GI122" s="6"/>
      <c r="GJ122" s="6"/>
      <c r="GK122" s="6"/>
      <c r="GL122" s="6"/>
      <c r="GM122" s="6"/>
    </row>
    <row r="123" spans="1:256" ht="15.75" x14ac:dyDescent="0.25">
      <c r="A123" s="9"/>
      <c r="B123" s="44" t="s">
        <v>408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10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10"/>
      <c r="FU123" s="109"/>
      <c r="FV123" s="109"/>
      <c r="FW123" s="109"/>
      <c r="FX123" s="109"/>
      <c r="FY123" s="46"/>
      <c r="FZ123" s="46"/>
      <c r="GA123" s="46"/>
      <c r="GB123" s="46"/>
      <c r="GC123" s="46"/>
      <c r="GD123" s="46"/>
      <c r="GE123" s="6"/>
      <c r="GF123" s="6"/>
      <c r="GG123" s="6"/>
      <c r="GH123" s="6"/>
      <c r="GI123" s="6"/>
      <c r="GJ123" s="6"/>
      <c r="GK123" s="6"/>
      <c r="GL123" s="6"/>
      <c r="GM123" s="6"/>
      <c r="GN123" s="102"/>
      <c r="GO123" s="102"/>
      <c r="GP123" s="102"/>
    </row>
    <row r="124" spans="1:256" x14ac:dyDescent="0.2">
      <c r="A124" s="3" t="s">
        <v>409</v>
      </c>
      <c r="B124" s="2" t="s">
        <v>410</v>
      </c>
      <c r="C124" s="33">
        <f t="shared" ref="C124:BN124" si="114">C10</f>
        <v>2898</v>
      </c>
      <c r="D124" s="33">
        <f t="shared" si="114"/>
        <v>9692</v>
      </c>
      <c r="E124" s="33">
        <f t="shared" si="114"/>
        <v>3881</v>
      </c>
      <c r="F124" s="33">
        <f t="shared" si="114"/>
        <v>3701</v>
      </c>
      <c r="G124" s="33">
        <f t="shared" si="114"/>
        <v>183</v>
      </c>
      <c r="H124" s="33">
        <f t="shared" si="114"/>
        <v>115</v>
      </c>
      <c r="I124" s="33">
        <f t="shared" si="114"/>
        <v>4610</v>
      </c>
      <c r="J124" s="33">
        <f t="shared" si="114"/>
        <v>856</v>
      </c>
      <c r="K124" s="33">
        <f t="shared" si="114"/>
        <v>95</v>
      </c>
      <c r="L124" s="33">
        <f t="shared" si="114"/>
        <v>820</v>
      </c>
      <c r="M124" s="33">
        <f t="shared" si="114"/>
        <v>677</v>
      </c>
      <c r="N124" s="33">
        <f t="shared" si="114"/>
        <v>7057</v>
      </c>
      <c r="O124" s="33">
        <f t="shared" si="114"/>
        <v>1617</v>
      </c>
      <c r="P124" s="33">
        <f t="shared" si="114"/>
        <v>59</v>
      </c>
      <c r="Q124" s="33">
        <f t="shared" si="114"/>
        <v>15637</v>
      </c>
      <c r="R124" s="33">
        <f t="shared" si="114"/>
        <v>127</v>
      </c>
      <c r="S124" s="33">
        <f t="shared" si="114"/>
        <v>362</v>
      </c>
      <c r="T124" s="33">
        <f t="shared" si="114"/>
        <v>20</v>
      </c>
      <c r="U124" s="33">
        <f t="shared" si="114"/>
        <v>14</v>
      </c>
      <c r="V124" s="33">
        <f t="shared" si="114"/>
        <v>70</v>
      </c>
      <c r="W124" s="34">
        <f t="shared" si="114"/>
        <v>50</v>
      </c>
      <c r="X124" s="33">
        <f t="shared" si="114"/>
        <v>12</v>
      </c>
      <c r="Y124" s="33">
        <f t="shared" si="114"/>
        <v>209</v>
      </c>
      <c r="Z124" s="33">
        <f t="shared" si="114"/>
        <v>78</v>
      </c>
      <c r="AA124" s="33">
        <f t="shared" si="114"/>
        <v>6121</v>
      </c>
      <c r="AB124" s="33">
        <f t="shared" si="114"/>
        <v>3115</v>
      </c>
      <c r="AC124" s="33">
        <f t="shared" si="114"/>
        <v>178</v>
      </c>
      <c r="AD124" s="33">
        <f t="shared" si="114"/>
        <v>215</v>
      </c>
      <c r="AE124" s="33">
        <f t="shared" si="114"/>
        <v>20</v>
      </c>
      <c r="AF124" s="33">
        <f t="shared" si="114"/>
        <v>41</v>
      </c>
      <c r="AG124" s="33">
        <f t="shared" si="114"/>
        <v>142</v>
      </c>
      <c r="AH124" s="33">
        <f t="shared" si="114"/>
        <v>308</v>
      </c>
      <c r="AI124" s="33">
        <f t="shared" si="114"/>
        <v>93</v>
      </c>
      <c r="AJ124" s="33">
        <f t="shared" si="114"/>
        <v>73</v>
      </c>
      <c r="AK124" s="33">
        <f t="shared" si="114"/>
        <v>50</v>
      </c>
      <c r="AL124" s="33">
        <f t="shared" si="114"/>
        <v>100</v>
      </c>
      <c r="AM124" s="33">
        <f t="shared" si="114"/>
        <v>167</v>
      </c>
      <c r="AN124" s="33">
        <f t="shared" si="114"/>
        <v>84</v>
      </c>
      <c r="AO124" s="33">
        <f t="shared" si="114"/>
        <v>1211</v>
      </c>
      <c r="AP124" s="33">
        <f t="shared" si="114"/>
        <v>35180</v>
      </c>
      <c r="AQ124" s="33">
        <f t="shared" si="114"/>
        <v>57</v>
      </c>
      <c r="AR124" s="33">
        <f t="shared" si="114"/>
        <v>4134</v>
      </c>
      <c r="AS124" s="33">
        <f t="shared" si="114"/>
        <v>1258</v>
      </c>
      <c r="AT124" s="33">
        <f t="shared" si="114"/>
        <v>218</v>
      </c>
      <c r="AU124" s="33">
        <f t="shared" si="114"/>
        <v>57</v>
      </c>
      <c r="AV124" s="33">
        <f t="shared" si="114"/>
        <v>65</v>
      </c>
      <c r="AW124" s="33">
        <f t="shared" si="114"/>
        <v>17</v>
      </c>
      <c r="AX124" s="33">
        <f t="shared" si="114"/>
        <v>6</v>
      </c>
      <c r="AY124" s="33">
        <f t="shared" si="114"/>
        <v>135</v>
      </c>
      <c r="AZ124" s="33">
        <f t="shared" si="114"/>
        <v>4982</v>
      </c>
      <c r="BA124" s="33">
        <f t="shared" si="114"/>
        <v>1726</v>
      </c>
      <c r="BB124" s="33">
        <f t="shared" si="114"/>
        <v>1707</v>
      </c>
      <c r="BC124" s="33">
        <f t="shared" si="114"/>
        <v>9212</v>
      </c>
      <c r="BD124" s="33">
        <f t="shared" si="114"/>
        <v>385</v>
      </c>
      <c r="BE124" s="33">
        <f t="shared" si="114"/>
        <v>227</v>
      </c>
      <c r="BF124" s="33">
        <f t="shared" si="114"/>
        <v>1485</v>
      </c>
      <c r="BG124" s="33">
        <f t="shared" si="114"/>
        <v>326</v>
      </c>
      <c r="BH124" s="33">
        <f t="shared" si="114"/>
        <v>80</v>
      </c>
      <c r="BI124" s="33">
        <f t="shared" si="114"/>
        <v>85</v>
      </c>
      <c r="BJ124" s="33">
        <f t="shared" si="114"/>
        <v>254</v>
      </c>
      <c r="BK124" s="33">
        <f t="shared" si="114"/>
        <v>1847</v>
      </c>
      <c r="BL124" s="33">
        <f t="shared" si="114"/>
        <v>33</v>
      </c>
      <c r="BM124" s="33">
        <f t="shared" si="114"/>
        <v>98</v>
      </c>
      <c r="BN124" s="33">
        <f t="shared" si="114"/>
        <v>1073</v>
      </c>
      <c r="BO124" s="33">
        <f t="shared" ref="BO124:DZ124" si="115">BO10</f>
        <v>407</v>
      </c>
      <c r="BP124" s="33">
        <f t="shared" si="115"/>
        <v>60</v>
      </c>
      <c r="BQ124" s="33">
        <f t="shared" si="115"/>
        <v>1237</v>
      </c>
      <c r="BR124" s="33">
        <f t="shared" si="115"/>
        <v>1284</v>
      </c>
      <c r="BS124" s="33">
        <f t="shared" si="115"/>
        <v>247</v>
      </c>
      <c r="BT124" s="33">
        <f t="shared" si="115"/>
        <v>64</v>
      </c>
      <c r="BU124" s="33">
        <f t="shared" si="115"/>
        <v>75</v>
      </c>
      <c r="BV124" s="33">
        <f t="shared" si="115"/>
        <v>215</v>
      </c>
      <c r="BW124" s="33">
        <f t="shared" si="115"/>
        <v>265</v>
      </c>
      <c r="BX124" s="33">
        <f t="shared" si="115"/>
        <v>7</v>
      </c>
      <c r="BY124" s="33">
        <f t="shared" si="115"/>
        <v>221</v>
      </c>
      <c r="BZ124" s="33">
        <f t="shared" si="115"/>
        <v>61</v>
      </c>
      <c r="CA124" s="33">
        <f t="shared" si="115"/>
        <v>55</v>
      </c>
      <c r="CB124" s="33">
        <f t="shared" si="115"/>
        <v>13988</v>
      </c>
      <c r="CC124" s="33">
        <f t="shared" si="115"/>
        <v>32</v>
      </c>
      <c r="CD124" s="33">
        <f t="shared" si="115"/>
        <v>12</v>
      </c>
      <c r="CE124" s="33">
        <f t="shared" si="115"/>
        <v>38</v>
      </c>
      <c r="CF124" s="33">
        <f t="shared" si="115"/>
        <v>17</v>
      </c>
      <c r="CG124" s="33">
        <f t="shared" si="115"/>
        <v>30</v>
      </c>
      <c r="CH124" s="33">
        <f t="shared" si="115"/>
        <v>44</v>
      </c>
      <c r="CI124" s="33">
        <f t="shared" si="115"/>
        <v>172</v>
      </c>
      <c r="CJ124" s="33">
        <f t="shared" si="115"/>
        <v>388</v>
      </c>
      <c r="CK124" s="33">
        <f t="shared" si="115"/>
        <v>793</v>
      </c>
      <c r="CL124" s="33">
        <f t="shared" si="115"/>
        <v>167</v>
      </c>
      <c r="CM124" s="33">
        <f t="shared" si="115"/>
        <v>185</v>
      </c>
      <c r="CN124" s="33">
        <f t="shared" si="115"/>
        <v>4395</v>
      </c>
      <c r="CO124" s="33">
        <f t="shared" si="115"/>
        <v>2289</v>
      </c>
      <c r="CP124" s="33">
        <f t="shared" si="115"/>
        <v>234</v>
      </c>
      <c r="CQ124" s="33">
        <f t="shared" si="115"/>
        <v>419</v>
      </c>
      <c r="CR124" s="33">
        <f t="shared" si="115"/>
        <v>44</v>
      </c>
      <c r="CS124" s="33">
        <f t="shared" si="115"/>
        <v>57</v>
      </c>
      <c r="CT124" s="33">
        <f t="shared" si="115"/>
        <v>15</v>
      </c>
      <c r="CU124" s="33">
        <f t="shared" si="115"/>
        <v>38</v>
      </c>
      <c r="CV124" s="33">
        <f t="shared" si="115"/>
        <v>10</v>
      </c>
      <c r="CW124" s="33">
        <f t="shared" si="115"/>
        <v>38</v>
      </c>
      <c r="CX124" s="33">
        <f t="shared" si="115"/>
        <v>109</v>
      </c>
      <c r="CY124" s="33">
        <f t="shared" si="115"/>
        <v>16</v>
      </c>
      <c r="CZ124" s="33">
        <f t="shared" si="115"/>
        <v>584</v>
      </c>
      <c r="DA124" s="33">
        <f t="shared" si="115"/>
        <v>24</v>
      </c>
      <c r="DB124" s="33">
        <f t="shared" si="115"/>
        <v>36</v>
      </c>
      <c r="DC124" s="33">
        <f t="shared" si="115"/>
        <v>22</v>
      </c>
      <c r="DD124" s="33">
        <f t="shared" si="115"/>
        <v>32</v>
      </c>
      <c r="DE124" s="33">
        <f t="shared" si="115"/>
        <v>58</v>
      </c>
      <c r="DF124" s="33">
        <f t="shared" si="115"/>
        <v>5149</v>
      </c>
      <c r="DG124" s="33">
        <f t="shared" si="115"/>
        <v>23</v>
      </c>
      <c r="DH124" s="33">
        <f t="shared" si="115"/>
        <v>497</v>
      </c>
      <c r="DI124" s="33">
        <f t="shared" si="115"/>
        <v>904</v>
      </c>
      <c r="DJ124" s="33">
        <f t="shared" si="115"/>
        <v>162</v>
      </c>
      <c r="DK124" s="33">
        <f t="shared" si="115"/>
        <v>94</v>
      </c>
      <c r="DL124" s="33">
        <f t="shared" si="115"/>
        <v>1742</v>
      </c>
      <c r="DM124" s="33">
        <f t="shared" si="115"/>
        <v>68</v>
      </c>
      <c r="DN124" s="33">
        <f t="shared" si="115"/>
        <v>385</v>
      </c>
      <c r="DO124" s="33">
        <f t="shared" si="115"/>
        <v>1089</v>
      </c>
      <c r="DP124" s="33">
        <f t="shared" si="115"/>
        <v>32</v>
      </c>
      <c r="DQ124" s="33">
        <f t="shared" si="115"/>
        <v>120</v>
      </c>
      <c r="DR124" s="33">
        <f t="shared" si="115"/>
        <v>583</v>
      </c>
      <c r="DS124" s="33">
        <f t="shared" si="115"/>
        <v>378</v>
      </c>
      <c r="DT124" s="33">
        <f t="shared" si="115"/>
        <v>43</v>
      </c>
      <c r="DU124" s="33">
        <f t="shared" si="115"/>
        <v>86</v>
      </c>
      <c r="DV124" s="33">
        <f t="shared" si="115"/>
        <v>52</v>
      </c>
      <c r="DW124" s="33">
        <f t="shared" si="115"/>
        <v>81</v>
      </c>
      <c r="DX124" s="33">
        <f t="shared" si="115"/>
        <v>22</v>
      </c>
      <c r="DY124" s="33">
        <f t="shared" si="115"/>
        <v>45</v>
      </c>
      <c r="DZ124" s="33">
        <f t="shared" si="115"/>
        <v>167</v>
      </c>
      <c r="EA124" s="33">
        <f t="shared" ref="EA124:FX124" si="116">EA10</f>
        <v>145</v>
      </c>
      <c r="EB124" s="33">
        <f t="shared" si="116"/>
        <v>124</v>
      </c>
      <c r="EC124" s="33">
        <f t="shared" si="116"/>
        <v>56</v>
      </c>
      <c r="ED124" s="33">
        <f t="shared" si="116"/>
        <v>34</v>
      </c>
      <c r="EE124" s="33">
        <f t="shared" si="116"/>
        <v>67</v>
      </c>
      <c r="EF124" s="33">
        <f t="shared" si="116"/>
        <v>593</v>
      </c>
      <c r="EG124" s="33">
        <f t="shared" si="116"/>
        <v>100</v>
      </c>
      <c r="EH124" s="33">
        <f t="shared" si="116"/>
        <v>50</v>
      </c>
      <c r="EI124" s="33">
        <f t="shared" si="116"/>
        <v>6769</v>
      </c>
      <c r="EJ124" s="33">
        <f t="shared" si="116"/>
        <v>1886</v>
      </c>
      <c r="EK124" s="33">
        <f t="shared" si="116"/>
        <v>108</v>
      </c>
      <c r="EL124" s="33">
        <f t="shared" si="116"/>
        <v>84</v>
      </c>
      <c r="EM124" s="33">
        <f t="shared" si="116"/>
        <v>154</v>
      </c>
      <c r="EN124" s="33">
        <f t="shared" si="116"/>
        <v>396</v>
      </c>
      <c r="EO124" s="33">
        <f t="shared" si="116"/>
        <v>82</v>
      </c>
      <c r="EP124" s="33">
        <f t="shared" si="116"/>
        <v>70</v>
      </c>
      <c r="EQ124" s="33">
        <f t="shared" si="116"/>
        <v>201</v>
      </c>
      <c r="ER124" s="33">
        <f t="shared" si="116"/>
        <v>73</v>
      </c>
      <c r="ES124" s="33">
        <f t="shared" si="116"/>
        <v>55</v>
      </c>
      <c r="ET124" s="33">
        <f t="shared" si="116"/>
        <v>58</v>
      </c>
      <c r="EU124" s="33">
        <f t="shared" si="116"/>
        <v>295</v>
      </c>
      <c r="EV124" s="33">
        <f t="shared" si="116"/>
        <v>14</v>
      </c>
      <c r="EW124" s="33">
        <f t="shared" si="116"/>
        <v>107</v>
      </c>
      <c r="EX124" s="33">
        <f t="shared" si="116"/>
        <v>68</v>
      </c>
      <c r="EY124" s="33">
        <f t="shared" si="116"/>
        <v>104</v>
      </c>
      <c r="EZ124" s="33">
        <f t="shared" si="116"/>
        <v>24</v>
      </c>
      <c r="FA124" s="33">
        <f t="shared" si="116"/>
        <v>585</v>
      </c>
      <c r="FB124" s="33">
        <f t="shared" si="116"/>
        <v>95</v>
      </c>
      <c r="FC124" s="33">
        <f t="shared" si="116"/>
        <v>434</v>
      </c>
      <c r="FD124" s="33">
        <f t="shared" si="116"/>
        <v>62</v>
      </c>
      <c r="FE124" s="33">
        <f t="shared" si="116"/>
        <v>27</v>
      </c>
      <c r="FF124" s="33">
        <f t="shared" si="116"/>
        <v>37</v>
      </c>
      <c r="FG124" s="33">
        <f t="shared" si="116"/>
        <v>22</v>
      </c>
      <c r="FH124" s="33">
        <f t="shared" si="116"/>
        <v>15</v>
      </c>
      <c r="FI124" s="33">
        <f t="shared" si="116"/>
        <v>502</v>
      </c>
      <c r="FJ124" s="33">
        <f t="shared" si="116"/>
        <v>322</v>
      </c>
      <c r="FK124" s="33">
        <f t="shared" si="116"/>
        <v>584</v>
      </c>
      <c r="FL124" s="33">
        <f t="shared" si="116"/>
        <v>426</v>
      </c>
      <c r="FM124" s="33">
        <f t="shared" si="116"/>
        <v>549</v>
      </c>
      <c r="FN124" s="33">
        <f t="shared" si="116"/>
        <v>7817</v>
      </c>
      <c r="FO124" s="33">
        <f t="shared" si="116"/>
        <v>248</v>
      </c>
      <c r="FP124" s="33">
        <f t="shared" si="116"/>
        <v>857</v>
      </c>
      <c r="FQ124" s="33">
        <f t="shared" si="116"/>
        <v>223</v>
      </c>
      <c r="FR124" s="33">
        <f t="shared" si="116"/>
        <v>24</v>
      </c>
      <c r="FS124" s="33">
        <f t="shared" si="116"/>
        <v>13</v>
      </c>
      <c r="FT124" s="34">
        <f t="shared" si="116"/>
        <v>20</v>
      </c>
      <c r="FU124" s="33">
        <f t="shared" si="116"/>
        <v>267</v>
      </c>
      <c r="FV124" s="33">
        <f t="shared" si="116"/>
        <v>196</v>
      </c>
      <c r="FW124" s="33">
        <f t="shared" si="116"/>
        <v>46</v>
      </c>
      <c r="FX124" s="33">
        <f t="shared" si="116"/>
        <v>6</v>
      </c>
      <c r="FY124" s="109"/>
      <c r="FZ124" s="33"/>
      <c r="GA124" s="33"/>
      <c r="GB124" s="46"/>
      <c r="GC124" s="46"/>
      <c r="GD124" s="46"/>
      <c r="GE124" s="6"/>
      <c r="GF124" s="6"/>
      <c r="GG124" s="6"/>
      <c r="GH124" s="6"/>
      <c r="GI124" s="6"/>
      <c r="GJ124" s="6"/>
      <c r="GK124" s="6"/>
      <c r="GL124" s="6"/>
      <c r="GM124" s="6"/>
    </row>
    <row r="125" spans="1:256" x14ac:dyDescent="0.2">
      <c r="A125" s="3" t="s">
        <v>411</v>
      </c>
      <c r="B125" s="2" t="s">
        <v>412</v>
      </c>
      <c r="C125" s="33">
        <f t="shared" ref="C125:BN125" si="117">C13</f>
        <v>4998</v>
      </c>
      <c r="D125" s="33">
        <f t="shared" si="117"/>
        <v>27975</v>
      </c>
      <c r="E125" s="33">
        <f t="shared" si="117"/>
        <v>5032</v>
      </c>
      <c r="F125" s="33">
        <f t="shared" si="117"/>
        <v>11282</v>
      </c>
      <c r="G125" s="33">
        <f t="shared" si="117"/>
        <v>604</v>
      </c>
      <c r="H125" s="33">
        <f t="shared" si="117"/>
        <v>576</v>
      </c>
      <c r="I125" s="33">
        <f t="shared" si="117"/>
        <v>6445</v>
      </c>
      <c r="J125" s="33">
        <f t="shared" si="117"/>
        <v>1342</v>
      </c>
      <c r="K125" s="33">
        <f t="shared" si="117"/>
        <v>204</v>
      </c>
      <c r="L125" s="33">
        <f t="shared" si="117"/>
        <v>1494</v>
      </c>
      <c r="M125" s="33">
        <f t="shared" si="117"/>
        <v>787</v>
      </c>
      <c r="N125" s="33">
        <f t="shared" si="117"/>
        <v>32982</v>
      </c>
      <c r="O125" s="33">
        <f t="shared" si="117"/>
        <v>8780</v>
      </c>
      <c r="P125" s="33">
        <f t="shared" si="117"/>
        <v>110</v>
      </c>
      <c r="Q125" s="33">
        <f t="shared" si="117"/>
        <v>24838</v>
      </c>
      <c r="R125" s="33">
        <f t="shared" si="117"/>
        <v>356</v>
      </c>
      <c r="S125" s="33">
        <f t="shared" si="117"/>
        <v>833</v>
      </c>
      <c r="T125" s="33">
        <f t="shared" si="117"/>
        <v>65</v>
      </c>
      <c r="U125" s="33">
        <f t="shared" si="117"/>
        <v>28</v>
      </c>
      <c r="V125" s="33">
        <f t="shared" si="117"/>
        <v>145</v>
      </c>
      <c r="W125" s="34">
        <f t="shared" si="117"/>
        <v>104</v>
      </c>
      <c r="X125" s="33">
        <f t="shared" si="117"/>
        <v>26</v>
      </c>
      <c r="Y125" s="33">
        <f t="shared" si="117"/>
        <v>298</v>
      </c>
      <c r="Z125" s="33">
        <f t="shared" si="117"/>
        <v>136</v>
      </c>
      <c r="AA125" s="33">
        <f t="shared" si="117"/>
        <v>18513</v>
      </c>
      <c r="AB125" s="33">
        <f t="shared" si="117"/>
        <v>17932</v>
      </c>
      <c r="AC125" s="33">
        <f t="shared" si="117"/>
        <v>558</v>
      </c>
      <c r="AD125" s="33">
        <f t="shared" si="117"/>
        <v>688</v>
      </c>
      <c r="AE125" s="33">
        <f t="shared" si="117"/>
        <v>72</v>
      </c>
      <c r="AF125" s="33">
        <f t="shared" si="117"/>
        <v>96</v>
      </c>
      <c r="AG125" s="33">
        <f t="shared" si="117"/>
        <v>557</v>
      </c>
      <c r="AH125" s="33">
        <f t="shared" si="117"/>
        <v>625</v>
      </c>
      <c r="AI125" s="33">
        <f t="shared" si="117"/>
        <v>229</v>
      </c>
      <c r="AJ125" s="33">
        <f t="shared" si="117"/>
        <v>112</v>
      </c>
      <c r="AK125" s="33">
        <f t="shared" si="117"/>
        <v>135</v>
      </c>
      <c r="AL125" s="33">
        <f t="shared" si="117"/>
        <v>150</v>
      </c>
      <c r="AM125" s="33">
        <f t="shared" si="117"/>
        <v>274</v>
      </c>
      <c r="AN125" s="33">
        <f t="shared" si="117"/>
        <v>221</v>
      </c>
      <c r="AO125" s="33">
        <f t="shared" si="117"/>
        <v>2934</v>
      </c>
      <c r="AP125" s="33">
        <f t="shared" si="117"/>
        <v>52735</v>
      </c>
      <c r="AQ125" s="33">
        <f t="shared" si="117"/>
        <v>165</v>
      </c>
      <c r="AR125" s="33">
        <f t="shared" si="117"/>
        <v>41868</v>
      </c>
      <c r="AS125" s="33">
        <f t="shared" si="117"/>
        <v>4278</v>
      </c>
      <c r="AT125" s="33">
        <f t="shared" si="117"/>
        <v>1501</v>
      </c>
      <c r="AU125" s="33">
        <f t="shared" si="117"/>
        <v>183</v>
      </c>
      <c r="AV125" s="33">
        <f t="shared" si="117"/>
        <v>175</v>
      </c>
      <c r="AW125" s="33">
        <f t="shared" si="117"/>
        <v>113</v>
      </c>
      <c r="AX125" s="33">
        <f t="shared" si="117"/>
        <v>10</v>
      </c>
      <c r="AY125" s="33">
        <f t="shared" si="117"/>
        <v>321</v>
      </c>
      <c r="AZ125" s="33">
        <f t="shared" si="117"/>
        <v>7715</v>
      </c>
      <c r="BA125" s="33">
        <f t="shared" si="117"/>
        <v>5510</v>
      </c>
      <c r="BB125" s="33">
        <f t="shared" si="117"/>
        <v>5026</v>
      </c>
      <c r="BC125" s="33">
        <f t="shared" si="117"/>
        <v>18409</v>
      </c>
      <c r="BD125" s="33">
        <f t="shared" si="117"/>
        <v>3056</v>
      </c>
      <c r="BE125" s="33">
        <f t="shared" si="117"/>
        <v>848</v>
      </c>
      <c r="BF125" s="33">
        <f t="shared" si="117"/>
        <v>14427</v>
      </c>
      <c r="BG125" s="33">
        <f t="shared" si="117"/>
        <v>589</v>
      </c>
      <c r="BH125" s="33">
        <f t="shared" si="117"/>
        <v>333</v>
      </c>
      <c r="BI125" s="33">
        <f t="shared" si="117"/>
        <v>150</v>
      </c>
      <c r="BJ125" s="33">
        <f t="shared" si="117"/>
        <v>3541</v>
      </c>
      <c r="BK125" s="33">
        <f t="shared" si="117"/>
        <v>10059</v>
      </c>
      <c r="BL125" s="33">
        <f t="shared" si="117"/>
        <v>73</v>
      </c>
      <c r="BM125" s="33">
        <f t="shared" si="117"/>
        <v>180</v>
      </c>
      <c r="BN125" s="33">
        <f t="shared" si="117"/>
        <v>2279</v>
      </c>
      <c r="BO125" s="33">
        <f t="shared" ref="BO125:DZ125" si="118">BO13</f>
        <v>883</v>
      </c>
      <c r="BP125" s="33">
        <f t="shared" si="118"/>
        <v>137</v>
      </c>
      <c r="BQ125" s="33">
        <f t="shared" si="118"/>
        <v>3574</v>
      </c>
      <c r="BR125" s="33">
        <f t="shared" si="118"/>
        <v>2993</v>
      </c>
      <c r="BS125" s="33">
        <f t="shared" si="118"/>
        <v>600</v>
      </c>
      <c r="BT125" s="33">
        <f t="shared" si="118"/>
        <v>268</v>
      </c>
      <c r="BU125" s="33">
        <f t="shared" si="118"/>
        <v>284</v>
      </c>
      <c r="BV125" s="33">
        <f t="shared" si="118"/>
        <v>776</v>
      </c>
      <c r="BW125" s="33">
        <f t="shared" si="118"/>
        <v>1204</v>
      </c>
      <c r="BX125" s="33">
        <f t="shared" si="118"/>
        <v>43</v>
      </c>
      <c r="BY125" s="33">
        <f t="shared" si="118"/>
        <v>315</v>
      </c>
      <c r="BZ125" s="33">
        <f t="shared" si="118"/>
        <v>120</v>
      </c>
      <c r="CA125" s="33">
        <f t="shared" si="118"/>
        <v>121</v>
      </c>
      <c r="CB125" s="33">
        <f t="shared" si="118"/>
        <v>50580</v>
      </c>
      <c r="CC125" s="33">
        <f t="shared" si="118"/>
        <v>93</v>
      </c>
      <c r="CD125" s="33">
        <f t="shared" si="118"/>
        <v>40</v>
      </c>
      <c r="CE125" s="33">
        <f t="shared" si="118"/>
        <v>102</v>
      </c>
      <c r="CF125" s="33">
        <f t="shared" si="118"/>
        <v>54</v>
      </c>
      <c r="CG125" s="33">
        <f t="shared" si="118"/>
        <v>93</v>
      </c>
      <c r="CH125" s="33">
        <f t="shared" si="118"/>
        <v>75</v>
      </c>
      <c r="CI125" s="33">
        <f t="shared" si="118"/>
        <v>439</v>
      </c>
      <c r="CJ125" s="33">
        <f t="shared" si="118"/>
        <v>615</v>
      </c>
      <c r="CK125" s="33">
        <f t="shared" si="118"/>
        <v>3079</v>
      </c>
      <c r="CL125" s="33">
        <f t="shared" si="118"/>
        <v>839</v>
      </c>
      <c r="CM125" s="33">
        <f t="shared" si="118"/>
        <v>470</v>
      </c>
      <c r="CN125" s="33">
        <f t="shared" si="118"/>
        <v>17764</v>
      </c>
      <c r="CO125" s="33">
        <f t="shared" si="118"/>
        <v>9595</v>
      </c>
      <c r="CP125" s="33">
        <f t="shared" si="118"/>
        <v>659</v>
      </c>
      <c r="CQ125" s="33">
        <f t="shared" si="118"/>
        <v>691</v>
      </c>
      <c r="CR125" s="33">
        <f t="shared" si="118"/>
        <v>114</v>
      </c>
      <c r="CS125" s="33">
        <f t="shared" si="118"/>
        <v>217</v>
      </c>
      <c r="CT125" s="33">
        <f t="shared" si="118"/>
        <v>58</v>
      </c>
      <c r="CU125" s="33">
        <f t="shared" si="118"/>
        <v>277</v>
      </c>
      <c r="CV125" s="33">
        <f t="shared" si="118"/>
        <v>26</v>
      </c>
      <c r="CW125" s="33">
        <f t="shared" si="118"/>
        <v>106</v>
      </c>
      <c r="CX125" s="33">
        <f t="shared" si="118"/>
        <v>297</v>
      </c>
      <c r="CY125" s="33">
        <f t="shared" si="118"/>
        <v>52</v>
      </c>
      <c r="CZ125" s="33">
        <f t="shared" si="118"/>
        <v>1325</v>
      </c>
      <c r="DA125" s="33">
        <f t="shared" si="118"/>
        <v>100</v>
      </c>
      <c r="DB125" s="33">
        <f t="shared" si="118"/>
        <v>191</v>
      </c>
      <c r="DC125" s="33">
        <f t="shared" si="118"/>
        <v>101</v>
      </c>
      <c r="DD125" s="33">
        <f t="shared" si="118"/>
        <v>91</v>
      </c>
      <c r="DE125" s="33">
        <f t="shared" si="118"/>
        <v>229</v>
      </c>
      <c r="DF125" s="33">
        <f t="shared" si="118"/>
        <v>13760</v>
      </c>
      <c r="DG125" s="33">
        <f t="shared" si="118"/>
        <v>58</v>
      </c>
      <c r="DH125" s="33">
        <f t="shared" si="118"/>
        <v>1394</v>
      </c>
      <c r="DI125" s="33">
        <f t="shared" si="118"/>
        <v>1655</v>
      </c>
      <c r="DJ125" s="33">
        <f t="shared" si="118"/>
        <v>443</v>
      </c>
      <c r="DK125" s="33">
        <f t="shared" si="118"/>
        <v>237</v>
      </c>
      <c r="DL125" s="33">
        <f t="shared" si="118"/>
        <v>3511</v>
      </c>
      <c r="DM125" s="33">
        <f t="shared" si="118"/>
        <v>151</v>
      </c>
      <c r="DN125" s="33">
        <f t="shared" si="118"/>
        <v>891</v>
      </c>
      <c r="DO125" s="33">
        <f t="shared" si="118"/>
        <v>1789</v>
      </c>
      <c r="DP125" s="33">
        <f t="shared" si="118"/>
        <v>124</v>
      </c>
      <c r="DQ125" s="33">
        <f t="shared" si="118"/>
        <v>305</v>
      </c>
      <c r="DR125" s="33">
        <f t="shared" si="118"/>
        <v>825</v>
      </c>
      <c r="DS125" s="33">
        <f t="shared" si="118"/>
        <v>529</v>
      </c>
      <c r="DT125" s="33">
        <f t="shared" si="118"/>
        <v>68</v>
      </c>
      <c r="DU125" s="33">
        <f t="shared" si="118"/>
        <v>266</v>
      </c>
      <c r="DV125" s="33">
        <f t="shared" si="118"/>
        <v>131</v>
      </c>
      <c r="DW125" s="33">
        <f t="shared" si="118"/>
        <v>214</v>
      </c>
      <c r="DX125" s="33">
        <f t="shared" si="118"/>
        <v>111</v>
      </c>
      <c r="DY125" s="33">
        <f t="shared" si="118"/>
        <v>197</v>
      </c>
      <c r="DZ125" s="33">
        <f t="shared" si="118"/>
        <v>584</v>
      </c>
      <c r="EA125" s="33">
        <f t="shared" ref="EA125:FX125" si="119">EA13</f>
        <v>369</v>
      </c>
      <c r="EB125" s="33">
        <f t="shared" si="119"/>
        <v>348</v>
      </c>
      <c r="EC125" s="33">
        <f t="shared" si="119"/>
        <v>170</v>
      </c>
      <c r="ED125" s="33">
        <f t="shared" si="119"/>
        <v>1001</v>
      </c>
      <c r="EE125" s="33">
        <f t="shared" si="119"/>
        <v>120</v>
      </c>
      <c r="EF125" s="33">
        <f t="shared" si="119"/>
        <v>988</v>
      </c>
      <c r="EG125" s="33">
        <f t="shared" si="119"/>
        <v>170</v>
      </c>
      <c r="EH125" s="33">
        <f t="shared" si="119"/>
        <v>120</v>
      </c>
      <c r="EI125" s="33">
        <f t="shared" si="119"/>
        <v>10488</v>
      </c>
      <c r="EJ125" s="33">
        <f t="shared" si="119"/>
        <v>5617</v>
      </c>
      <c r="EK125" s="33">
        <f t="shared" si="119"/>
        <v>411</v>
      </c>
      <c r="EL125" s="33">
        <f t="shared" si="119"/>
        <v>324</v>
      </c>
      <c r="EM125" s="33">
        <f t="shared" si="119"/>
        <v>277</v>
      </c>
      <c r="EN125" s="33">
        <f t="shared" si="119"/>
        <v>647</v>
      </c>
      <c r="EO125" s="33">
        <f t="shared" si="119"/>
        <v>303</v>
      </c>
      <c r="EP125" s="33">
        <f t="shared" si="119"/>
        <v>240</v>
      </c>
      <c r="EQ125" s="33">
        <f t="shared" si="119"/>
        <v>1526</v>
      </c>
      <c r="ER125" s="33">
        <f t="shared" si="119"/>
        <v>241</v>
      </c>
      <c r="ES125" s="33">
        <f t="shared" si="119"/>
        <v>78</v>
      </c>
      <c r="ET125" s="33">
        <f t="shared" si="119"/>
        <v>103</v>
      </c>
      <c r="EU125" s="33">
        <f t="shared" si="119"/>
        <v>357</v>
      </c>
      <c r="EV125" s="33">
        <f t="shared" si="119"/>
        <v>42</v>
      </c>
      <c r="EW125" s="33">
        <f t="shared" si="119"/>
        <v>529</v>
      </c>
      <c r="EX125" s="33">
        <f t="shared" si="119"/>
        <v>152</v>
      </c>
      <c r="EY125" s="33">
        <f t="shared" si="119"/>
        <v>246</v>
      </c>
      <c r="EZ125" s="33">
        <f t="shared" si="119"/>
        <v>64</v>
      </c>
      <c r="FA125" s="33">
        <f t="shared" si="119"/>
        <v>2010</v>
      </c>
      <c r="FB125" s="33">
        <f t="shared" si="119"/>
        <v>196</v>
      </c>
      <c r="FC125" s="33">
        <f t="shared" si="119"/>
        <v>1439</v>
      </c>
      <c r="FD125" s="33">
        <f t="shared" si="119"/>
        <v>203</v>
      </c>
      <c r="FE125" s="33">
        <f t="shared" si="119"/>
        <v>68</v>
      </c>
      <c r="FF125" s="33">
        <f t="shared" si="119"/>
        <v>122</v>
      </c>
      <c r="FG125" s="33">
        <f t="shared" si="119"/>
        <v>77</v>
      </c>
      <c r="FH125" s="33">
        <f t="shared" si="119"/>
        <v>56</v>
      </c>
      <c r="FI125" s="33">
        <f t="shared" si="119"/>
        <v>1134</v>
      </c>
      <c r="FJ125" s="33">
        <f t="shared" si="119"/>
        <v>1193</v>
      </c>
      <c r="FK125" s="33">
        <f t="shared" si="119"/>
        <v>1394</v>
      </c>
      <c r="FL125" s="33">
        <f t="shared" si="119"/>
        <v>3084</v>
      </c>
      <c r="FM125" s="33">
        <f t="shared" si="119"/>
        <v>2264</v>
      </c>
      <c r="FN125" s="33">
        <f t="shared" si="119"/>
        <v>13039</v>
      </c>
      <c r="FO125" s="33">
        <f t="shared" si="119"/>
        <v>685</v>
      </c>
      <c r="FP125" s="33">
        <f t="shared" si="119"/>
        <v>1461</v>
      </c>
      <c r="FQ125" s="33">
        <f t="shared" si="119"/>
        <v>477</v>
      </c>
      <c r="FR125" s="33">
        <f t="shared" si="119"/>
        <v>87</v>
      </c>
      <c r="FS125" s="33">
        <f t="shared" si="119"/>
        <v>116</v>
      </c>
      <c r="FT125" s="34">
        <f t="shared" si="119"/>
        <v>51</v>
      </c>
      <c r="FU125" s="33">
        <f t="shared" si="119"/>
        <v>472</v>
      </c>
      <c r="FV125" s="33">
        <f t="shared" si="119"/>
        <v>424</v>
      </c>
      <c r="FW125" s="33">
        <f t="shared" si="119"/>
        <v>109</v>
      </c>
      <c r="FX125" s="33">
        <f t="shared" si="119"/>
        <v>36</v>
      </c>
      <c r="FY125" s="111"/>
      <c r="FZ125" s="33"/>
      <c r="GA125" s="33"/>
      <c r="GB125" s="46"/>
      <c r="GC125" s="46"/>
      <c r="GD125" s="46"/>
      <c r="GE125" s="6"/>
      <c r="GF125" s="6"/>
      <c r="GG125" s="6"/>
      <c r="GH125" s="6"/>
      <c r="GI125" s="6"/>
      <c r="GJ125" s="6"/>
      <c r="GK125" s="6"/>
      <c r="GL125" s="6"/>
      <c r="GM125" s="6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x14ac:dyDescent="0.2">
      <c r="A126" s="4" t="s">
        <v>413</v>
      </c>
      <c r="B126" s="2" t="s">
        <v>414</v>
      </c>
      <c r="C126" s="112">
        <f t="shared" ref="C126:BO126" si="120">ROUND(C124/C125,4)</f>
        <v>0.57979999999999998</v>
      </c>
      <c r="D126" s="112">
        <f t="shared" si="120"/>
        <v>0.34649999999999997</v>
      </c>
      <c r="E126" s="112">
        <f t="shared" si="120"/>
        <v>0.77129999999999999</v>
      </c>
      <c r="F126" s="112">
        <f t="shared" si="120"/>
        <v>0.32800000000000001</v>
      </c>
      <c r="G126" s="112">
        <f t="shared" si="120"/>
        <v>0.30299999999999999</v>
      </c>
      <c r="H126" s="112">
        <f t="shared" si="120"/>
        <v>0.19969999999999999</v>
      </c>
      <c r="I126" s="112">
        <f t="shared" si="120"/>
        <v>0.71530000000000005</v>
      </c>
      <c r="J126" s="112">
        <f t="shared" si="120"/>
        <v>0.63790000000000002</v>
      </c>
      <c r="K126" s="112">
        <f t="shared" si="120"/>
        <v>0.4657</v>
      </c>
      <c r="L126" s="112">
        <f t="shared" si="120"/>
        <v>0.54890000000000005</v>
      </c>
      <c r="M126" s="112">
        <f t="shared" si="120"/>
        <v>0.86019999999999996</v>
      </c>
      <c r="N126" s="112">
        <f t="shared" si="120"/>
        <v>0.214</v>
      </c>
      <c r="O126" s="112">
        <f t="shared" si="120"/>
        <v>0.1842</v>
      </c>
      <c r="P126" s="112">
        <f t="shared" si="120"/>
        <v>0.53639999999999999</v>
      </c>
      <c r="Q126" s="112">
        <f t="shared" si="120"/>
        <v>0.62960000000000005</v>
      </c>
      <c r="R126" s="112">
        <f t="shared" si="120"/>
        <v>0.35670000000000002</v>
      </c>
      <c r="S126" s="112">
        <f t="shared" si="120"/>
        <v>0.43459999999999999</v>
      </c>
      <c r="T126" s="112">
        <f t="shared" si="120"/>
        <v>0.30769999999999997</v>
      </c>
      <c r="U126" s="112">
        <f t="shared" si="120"/>
        <v>0.5</v>
      </c>
      <c r="V126" s="112">
        <f t="shared" si="120"/>
        <v>0.48280000000000001</v>
      </c>
      <c r="W126" s="113">
        <f t="shared" si="120"/>
        <v>0.48080000000000001</v>
      </c>
      <c r="X126" s="112">
        <f t="shared" si="120"/>
        <v>0.46150000000000002</v>
      </c>
      <c r="Y126" s="112">
        <f t="shared" si="120"/>
        <v>0.70130000000000003</v>
      </c>
      <c r="Z126" s="112">
        <f t="shared" si="120"/>
        <v>0.57350000000000001</v>
      </c>
      <c r="AA126" s="112">
        <f t="shared" si="120"/>
        <v>0.3306</v>
      </c>
      <c r="AB126" s="112">
        <f t="shared" si="120"/>
        <v>0.17369999999999999</v>
      </c>
      <c r="AC126" s="112">
        <f t="shared" si="120"/>
        <v>0.31900000000000001</v>
      </c>
      <c r="AD126" s="112">
        <f t="shared" si="120"/>
        <v>0.3125</v>
      </c>
      <c r="AE126" s="112">
        <f t="shared" si="120"/>
        <v>0.27779999999999999</v>
      </c>
      <c r="AF126" s="112">
        <f t="shared" si="120"/>
        <v>0.42709999999999998</v>
      </c>
      <c r="AG126" s="112">
        <f t="shared" si="120"/>
        <v>0.25490000000000002</v>
      </c>
      <c r="AH126" s="112">
        <f t="shared" si="120"/>
        <v>0.49280000000000002</v>
      </c>
      <c r="AI126" s="112">
        <f t="shared" si="120"/>
        <v>0.40610000000000002</v>
      </c>
      <c r="AJ126" s="112">
        <f t="shared" si="120"/>
        <v>0.65180000000000005</v>
      </c>
      <c r="AK126" s="112">
        <f t="shared" si="120"/>
        <v>0.37040000000000001</v>
      </c>
      <c r="AL126" s="112">
        <f t="shared" si="120"/>
        <v>0.66669999999999996</v>
      </c>
      <c r="AM126" s="112">
        <f t="shared" si="120"/>
        <v>0.60950000000000004</v>
      </c>
      <c r="AN126" s="112">
        <f t="shared" si="120"/>
        <v>0.38009999999999999</v>
      </c>
      <c r="AO126" s="112">
        <f t="shared" si="120"/>
        <v>0.41270000000000001</v>
      </c>
      <c r="AP126" s="112">
        <f t="shared" si="120"/>
        <v>0.66710000000000003</v>
      </c>
      <c r="AQ126" s="112">
        <f t="shared" si="120"/>
        <v>0.34549999999999997</v>
      </c>
      <c r="AR126" s="112">
        <f t="shared" si="120"/>
        <v>9.8699999999999996E-2</v>
      </c>
      <c r="AS126" s="112">
        <f t="shared" si="120"/>
        <v>0.29409999999999997</v>
      </c>
      <c r="AT126" s="112">
        <f t="shared" si="120"/>
        <v>0.1452</v>
      </c>
      <c r="AU126" s="112">
        <f t="shared" si="120"/>
        <v>0.3115</v>
      </c>
      <c r="AV126" s="112">
        <f t="shared" si="120"/>
        <v>0.37140000000000001</v>
      </c>
      <c r="AW126" s="112">
        <f t="shared" si="120"/>
        <v>0.15040000000000001</v>
      </c>
      <c r="AX126" s="112">
        <f t="shared" si="120"/>
        <v>0.6</v>
      </c>
      <c r="AY126" s="112">
        <f t="shared" si="120"/>
        <v>0.42059999999999997</v>
      </c>
      <c r="AZ126" s="112">
        <f t="shared" si="120"/>
        <v>0.64580000000000004</v>
      </c>
      <c r="BA126" s="112">
        <f t="shared" si="120"/>
        <v>0.31319999999999998</v>
      </c>
      <c r="BB126" s="112">
        <f t="shared" si="120"/>
        <v>0.33960000000000001</v>
      </c>
      <c r="BC126" s="112">
        <f t="shared" si="120"/>
        <v>0.50039999999999996</v>
      </c>
      <c r="BD126" s="112">
        <f t="shared" si="120"/>
        <v>0.126</v>
      </c>
      <c r="BE126" s="112">
        <f t="shared" si="120"/>
        <v>0.26769999999999999</v>
      </c>
      <c r="BF126" s="112">
        <f t="shared" si="120"/>
        <v>0.10290000000000001</v>
      </c>
      <c r="BG126" s="112">
        <f t="shared" si="120"/>
        <v>0.55349999999999999</v>
      </c>
      <c r="BH126" s="112">
        <f t="shared" si="120"/>
        <v>0.2402</v>
      </c>
      <c r="BI126" s="112">
        <f t="shared" si="120"/>
        <v>0.56669999999999998</v>
      </c>
      <c r="BJ126" s="112">
        <f t="shared" si="120"/>
        <v>7.17E-2</v>
      </c>
      <c r="BK126" s="112">
        <f t="shared" si="120"/>
        <v>0.18360000000000001</v>
      </c>
      <c r="BL126" s="112">
        <f t="shared" si="120"/>
        <v>0.4521</v>
      </c>
      <c r="BM126" s="112">
        <f t="shared" si="120"/>
        <v>0.5444</v>
      </c>
      <c r="BN126" s="112">
        <f t="shared" si="120"/>
        <v>0.4708</v>
      </c>
      <c r="BO126" s="112">
        <f t="shared" si="120"/>
        <v>0.46089999999999998</v>
      </c>
      <c r="BP126" s="112">
        <f t="shared" ref="BP126:EA126" si="121">ROUND(BP124/BP125,4)</f>
        <v>0.438</v>
      </c>
      <c r="BQ126" s="112">
        <f t="shared" si="121"/>
        <v>0.34610000000000002</v>
      </c>
      <c r="BR126" s="112">
        <f t="shared" si="121"/>
        <v>0.42899999999999999</v>
      </c>
      <c r="BS126" s="112">
        <f t="shared" si="121"/>
        <v>0.41170000000000001</v>
      </c>
      <c r="BT126" s="112">
        <f t="shared" si="121"/>
        <v>0.23880000000000001</v>
      </c>
      <c r="BU126" s="112">
        <f t="shared" si="121"/>
        <v>0.2641</v>
      </c>
      <c r="BV126" s="112">
        <f t="shared" si="121"/>
        <v>0.27710000000000001</v>
      </c>
      <c r="BW126" s="112">
        <f t="shared" si="121"/>
        <v>0.22009999999999999</v>
      </c>
      <c r="BX126" s="112">
        <f t="shared" si="121"/>
        <v>0.1628</v>
      </c>
      <c r="BY126" s="112">
        <f t="shared" si="121"/>
        <v>0.7016</v>
      </c>
      <c r="BZ126" s="112">
        <f t="shared" si="121"/>
        <v>0.50829999999999997</v>
      </c>
      <c r="CA126" s="112">
        <f t="shared" si="121"/>
        <v>0.45450000000000002</v>
      </c>
      <c r="CB126" s="112">
        <f t="shared" si="121"/>
        <v>0.27660000000000001</v>
      </c>
      <c r="CC126" s="112">
        <f t="shared" si="121"/>
        <v>0.34410000000000002</v>
      </c>
      <c r="CD126" s="112">
        <f t="shared" si="121"/>
        <v>0.3</v>
      </c>
      <c r="CE126" s="112">
        <f t="shared" si="121"/>
        <v>0.3725</v>
      </c>
      <c r="CF126" s="112">
        <f t="shared" si="121"/>
        <v>0.31480000000000002</v>
      </c>
      <c r="CG126" s="112">
        <f t="shared" si="121"/>
        <v>0.3226</v>
      </c>
      <c r="CH126" s="112">
        <f t="shared" si="121"/>
        <v>0.5867</v>
      </c>
      <c r="CI126" s="112">
        <f t="shared" si="121"/>
        <v>0.39179999999999998</v>
      </c>
      <c r="CJ126" s="112">
        <f t="shared" si="121"/>
        <v>0.63090000000000002</v>
      </c>
      <c r="CK126" s="112">
        <f t="shared" si="121"/>
        <v>0.2576</v>
      </c>
      <c r="CL126" s="112">
        <f t="shared" si="121"/>
        <v>0.19900000000000001</v>
      </c>
      <c r="CM126" s="112">
        <f t="shared" si="121"/>
        <v>0.39360000000000001</v>
      </c>
      <c r="CN126" s="112">
        <f t="shared" si="121"/>
        <v>0.24740000000000001</v>
      </c>
      <c r="CO126" s="112">
        <f t="shared" si="121"/>
        <v>0.23860000000000001</v>
      </c>
      <c r="CP126" s="112">
        <f t="shared" si="121"/>
        <v>0.35510000000000003</v>
      </c>
      <c r="CQ126" s="112">
        <f t="shared" si="121"/>
        <v>0.60640000000000005</v>
      </c>
      <c r="CR126" s="112">
        <f t="shared" si="121"/>
        <v>0.38600000000000001</v>
      </c>
      <c r="CS126" s="112">
        <f t="shared" si="121"/>
        <v>0.26269999999999999</v>
      </c>
      <c r="CT126" s="112">
        <f t="shared" si="121"/>
        <v>0.2586</v>
      </c>
      <c r="CU126" s="112">
        <f t="shared" si="121"/>
        <v>0.13719999999999999</v>
      </c>
      <c r="CV126" s="112">
        <f t="shared" si="121"/>
        <v>0.3846</v>
      </c>
      <c r="CW126" s="112">
        <f t="shared" si="121"/>
        <v>0.35849999999999999</v>
      </c>
      <c r="CX126" s="112">
        <f t="shared" si="121"/>
        <v>0.36699999999999999</v>
      </c>
      <c r="CY126" s="112">
        <f t="shared" si="121"/>
        <v>0.30769999999999997</v>
      </c>
      <c r="CZ126" s="112">
        <f t="shared" si="121"/>
        <v>0.44080000000000003</v>
      </c>
      <c r="DA126" s="112">
        <f t="shared" si="121"/>
        <v>0.24</v>
      </c>
      <c r="DB126" s="112">
        <f t="shared" si="121"/>
        <v>0.1885</v>
      </c>
      <c r="DC126" s="112">
        <f t="shared" si="121"/>
        <v>0.21779999999999999</v>
      </c>
      <c r="DD126" s="112">
        <f t="shared" si="121"/>
        <v>0.35160000000000002</v>
      </c>
      <c r="DE126" s="112">
        <f t="shared" si="121"/>
        <v>0.25330000000000003</v>
      </c>
      <c r="DF126" s="112">
        <f t="shared" si="121"/>
        <v>0.37419999999999998</v>
      </c>
      <c r="DG126" s="112">
        <f t="shared" si="121"/>
        <v>0.39660000000000001</v>
      </c>
      <c r="DH126" s="112">
        <f t="shared" si="121"/>
        <v>0.35649999999999998</v>
      </c>
      <c r="DI126" s="112">
        <f t="shared" si="121"/>
        <v>0.54620000000000002</v>
      </c>
      <c r="DJ126" s="112">
        <f t="shared" si="121"/>
        <v>0.36570000000000003</v>
      </c>
      <c r="DK126" s="112">
        <f t="shared" si="121"/>
        <v>0.39660000000000001</v>
      </c>
      <c r="DL126" s="112">
        <f t="shared" si="121"/>
        <v>0.49619999999999997</v>
      </c>
      <c r="DM126" s="112">
        <f t="shared" si="121"/>
        <v>0.45029999999999998</v>
      </c>
      <c r="DN126" s="112">
        <f t="shared" si="121"/>
        <v>0.43209999999999998</v>
      </c>
      <c r="DO126" s="112">
        <f t="shared" si="121"/>
        <v>0.60870000000000002</v>
      </c>
      <c r="DP126" s="112">
        <f t="shared" si="121"/>
        <v>0.2581</v>
      </c>
      <c r="DQ126" s="112">
        <f t="shared" si="121"/>
        <v>0.39340000000000003</v>
      </c>
      <c r="DR126" s="112">
        <f t="shared" si="121"/>
        <v>0.70669999999999999</v>
      </c>
      <c r="DS126" s="112">
        <f t="shared" si="121"/>
        <v>0.71460000000000001</v>
      </c>
      <c r="DT126" s="112">
        <f t="shared" si="121"/>
        <v>0.63239999999999996</v>
      </c>
      <c r="DU126" s="112">
        <f t="shared" si="121"/>
        <v>0.32329999999999998</v>
      </c>
      <c r="DV126" s="112">
        <f t="shared" si="121"/>
        <v>0.39689999999999998</v>
      </c>
      <c r="DW126" s="112">
        <f t="shared" si="121"/>
        <v>0.3785</v>
      </c>
      <c r="DX126" s="112">
        <f t="shared" si="121"/>
        <v>0.19819999999999999</v>
      </c>
      <c r="DY126" s="112">
        <f t="shared" si="121"/>
        <v>0.22839999999999999</v>
      </c>
      <c r="DZ126" s="112">
        <f t="shared" si="121"/>
        <v>0.28599999999999998</v>
      </c>
      <c r="EA126" s="112">
        <f t="shared" si="121"/>
        <v>0.39300000000000002</v>
      </c>
      <c r="EB126" s="112">
        <f t="shared" ref="EB126:FX126" si="122">ROUND(EB124/EB125,4)</f>
        <v>0.35630000000000001</v>
      </c>
      <c r="EC126" s="112">
        <f t="shared" si="122"/>
        <v>0.32940000000000003</v>
      </c>
      <c r="ED126" s="112">
        <f t="shared" si="122"/>
        <v>3.4000000000000002E-2</v>
      </c>
      <c r="EE126" s="112">
        <f t="shared" si="122"/>
        <v>0.55830000000000002</v>
      </c>
      <c r="EF126" s="112">
        <f t="shared" si="122"/>
        <v>0.60019999999999996</v>
      </c>
      <c r="EG126" s="112">
        <f t="shared" si="122"/>
        <v>0.58819999999999995</v>
      </c>
      <c r="EH126" s="112">
        <f t="shared" si="122"/>
        <v>0.41670000000000001</v>
      </c>
      <c r="EI126" s="112">
        <f t="shared" si="122"/>
        <v>0.64539999999999997</v>
      </c>
      <c r="EJ126" s="112">
        <f t="shared" si="122"/>
        <v>0.33579999999999999</v>
      </c>
      <c r="EK126" s="112">
        <f t="shared" si="122"/>
        <v>0.26279999999999998</v>
      </c>
      <c r="EL126" s="112">
        <f t="shared" si="122"/>
        <v>0.25929999999999997</v>
      </c>
      <c r="EM126" s="112">
        <f t="shared" si="122"/>
        <v>0.55600000000000005</v>
      </c>
      <c r="EN126" s="112">
        <f t="shared" si="122"/>
        <v>0.61209999999999998</v>
      </c>
      <c r="EO126" s="112">
        <f t="shared" si="122"/>
        <v>0.27060000000000001</v>
      </c>
      <c r="EP126" s="112">
        <f t="shared" si="122"/>
        <v>0.29170000000000001</v>
      </c>
      <c r="EQ126" s="112">
        <f t="shared" si="122"/>
        <v>0.13170000000000001</v>
      </c>
      <c r="ER126" s="112">
        <f t="shared" si="122"/>
        <v>0.3029</v>
      </c>
      <c r="ES126" s="112">
        <f t="shared" si="122"/>
        <v>0.70509999999999995</v>
      </c>
      <c r="ET126" s="112">
        <f t="shared" si="122"/>
        <v>0.56310000000000004</v>
      </c>
      <c r="EU126" s="112">
        <f t="shared" si="122"/>
        <v>0.82630000000000003</v>
      </c>
      <c r="EV126" s="112">
        <f t="shared" si="122"/>
        <v>0.33329999999999999</v>
      </c>
      <c r="EW126" s="112">
        <f t="shared" si="122"/>
        <v>0.20230000000000001</v>
      </c>
      <c r="EX126" s="112">
        <f t="shared" si="122"/>
        <v>0.44740000000000002</v>
      </c>
      <c r="EY126" s="112">
        <f t="shared" si="122"/>
        <v>0.42280000000000001</v>
      </c>
      <c r="EZ126" s="112">
        <f t="shared" si="122"/>
        <v>0.375</v>
      </c>
      <c r="FA126" s="112">
        <f t="shared" si="122"/>
        <v>0.29099999999999998</v>
      </c>
      <c r="FB126" s="112">
        <f t="shared" si="122"/>
        <v>0.48470000000000002</v>
      </c>
      <c r="FC126" s="112">
        <f t="shared" si="122"/>
        <v>0.30159999999999998</v>
      </c>
      <c r="FD126" s="112">
        <f t="shared" si="122"/>
        <v>0.3054</v>
      </c>
      <c r="FE126" s="112">
        <f t="shared" si="122"/>
        <v>0.39710000000000001</v>
      </c>
      <c r="FF126" s="112">
        <f t="shared" si="122"/>
        <v>0.30330000000000001</v>
      </c>
      <c r="FG126" s="112">
        <f t="shared" si="122"/>
        <v>0.28570000000000001</v>
      </c>
      <c r="FH126" s="112">
        <f t="shared" si="122"/>
        <v>0.26790000000000003</v>
      </c>
      <c r="FI126" s="112">
        <f t="shared" si="122"/>
        <v>0.44269999999999998</v>
      </c>
      <c r="FJ126" s="112">
        <f t="shared" si="122"/>
        <v>0.26989999999999997</v>
      </c>
      <c r="FK126" s="112">
        <f t="shared" si="122"/>
        <v>0.41889999999999999</v>
      </c>
      <c r="FL126" s="112">
        <f t="shared" si="122"/>
        <v>0.1381</v>
      </c>
      <c r="FM126" s="112">
        <f t="shared" si="122"/>
        <v>0.24249999999999999</v>
      </c>
      <c r="FN126" s="112">
        <f t="shared" si="122"/>
        <v>0.59950000000000003</v>
      </c>
      <c r="FO126" s="112">
        <f t="shared" si="122"/>
        <v>0.36199999999999999</v>
      </c>
      <c r="FP126" s="112">
        <f t="shared" si="122"/>
        <v>0.58660000000000001</v>
      </c>
      <c r="FQ126" s="112">
        <f t="shared" si="122"/>
        <v>0.46750000000000003</v>
      </c>
      <c r="FR126" s="112">
        <f t="shared" si="122"/>
        <v>0.27589999999999998</v>
      </c>
      <c r="FS126" s="112">
        <f t="shared" si="122"/>
        <v>0.11210000000000001</v>
      </c>
      <c r="FT126" s="113">
        <f t="shared" si="122"/>
        <v>0.39219999999999999</v>
      </c>
      <c r="FU126" s="112">
        <f t="shared" si="122"/>
        <v>0.56569999999999998</v>
      </c>
      <c r="FV126" s="112">
        <f t="shared" si="122"/>
        <v>0.46229999999999999</v>
      </c>
      <c r="FW126" s="112">
        <f t="shared" si="122"/>
        <v>0.42199999999999999</v>
      </c>
      <c r="FX126" s="112">
        <f t="shared" si="122"/>
        <v>0.16669999999999999</v>
      </c>
      <c r="FY126" s="33"/>
      <c r="FZ126" s="12"/>
      <c r="GA126" s="12"/>
      <c r="GB126" s="46"/>
      <c r="GC126" s="46"/>
      <c r="GD126" s="46"/>
      <c r="GE126" s="6"/>
      <c r="GF126" s="6"/>
      <c r="GG126" s="6"/>
      <c r="GH126" s="6"/>
      <c r="GI126" s="6"/>
      <c r="GJ126" s="6"/>
      <c r="GK126" s="6"/>
      <c r="GL126" s="6"/>
      <c r="GM126" s="6"/>
    </row>
    <row r="127" spans="1:256" s="15" customFormat="1" x14ac:dyDescent="0.2">
      <c r="A127" s="4" t="s">
        <v>415</v>
      </c>
      <c r="B127" s="2" t="s">
        <v>416</v>
      </c>
      <c r="C127" s="14">
        <f t="shared" ref="C127:BN127" si="123">ROUND(C126*C14,1)+C23</f>
        <v>4667.6000000000004</v>
      </c>
      <c r="D127" s="14">
        <f t="shared" si="123"/>
        <v>15060.2</v>
      </c>
      <c r="E127" s="14">
        <f t="shared" si="123"/>
        <v>5962.7</v>
      </c>
      <c r="F127" s="14">
        <f t="shared" si="123"/>
        <v>5667.8</v>
      </c>
      <c r="G127" s="14">
        <f t="shared" si="123"/>
        <v>283.8</v>
      </c>
      <c r="H127" s="14">
        <f t="shared" si="123"/>
        <v>198.3</v>
      </c>
      <c r="I127" s="14">
        <f t="shared" si="123"/>
        <v>7279.2</v>
      </c>
      <c r="J127" s="14">
        <f t="shared" si="123"/>
        <v>1268.8</v>
      </c>
      <c r="K127" s="14">
        <f t="shared" si="123"/>
        <v>142.5</v>
      </c>
      <c r="L127" s="14">
        <f t="shared" si="123"/>
        <v>1418.8</v>
      </c>
      <c r="M127" s="14">
        <f t="shared" si="123"/>
        <v>1171.5999999999999</v>
      </c>
      <c r="N127" s="14">
        <f t="shared" si="123"/>
        <v>11461.4</v>
      </c>
      <c r="O127" s="14">
        <f t="shared" si="123"/>
        <v>2746.5</v>
      </c>
      <c r="P127" s="14">
        <f t="shared" si="123"/>
        <v>84.8</v>
      </c>
      <c r="Q127" s="14">
        <f t="shared" si="123"/>
        <v>24561.5</v>
      </c>
      <c r="R127" s="14">
        <f t="shared" si="123"/>
        <v>204</v>
      </c>
      <c r="S127" s="14">
        <f t="shared" si="123"/>
        <v>551.20000000000005</v>
      </c>
      <c r="T127" s="14">
        <f t="shared" si="123"/>
        <v>39.799999999999997</v>
      </c>
      <c r="U127" s="14">
        <f t="shared" si="123"/>
        <v>22.5</v>
      </c>
      <c r="V127" s="14">
        <f t="shared" si="123"/>
        <v>121.7</v>
      </c>
      <c r="W127" s="17">
        <f t="shared" si="123"/>
        <v>58.7</v>
      </c>
      <c r="X127" s="14">
        <f t="shared" si="123"/>
        <v>18.899999999999999</v>
      </c>
      <c r="Y127" s="14">
        <f t="shared" si="123"/>
        <v>298.8</v>
      </c>
      <c r="Z127" s="14">
        <f t="shared" si="123"/>
        <v>137.6</v>
      </c>
      <c r="AA127" s="14">
        <f t="shared" si="123"/>
        <v>9545.2999999999993</v>
      </c>
      <c r="AB127" s="14">
        <f t="shared" si="123"/>
        <v>5226.3</v>
      </c>
      <c r="AC127" s="14">
        <f t="shared" si="123"/>
        <v>282</v>
      </c>
      <c r="AD127" s="14">
        <f t="shared" si="123"/>
        <v>335.1</v>
      </c>
      <c r="AE127" s="14">
        <f t="shared" si="123"/>
        <v>29.7</v>
      </c>
      <c r="AF127" s="14">
        <f t="shared" si="123"/>
        <v>65.5</v>
      </c>
      <c r="AG127" s="14">
        <f t="shared" si="123"/>
        <v>206</v>
      </c>
      <c r="AH127" s="14">
        <f t="shared" si="123"/>
        <v>476</v>
      </c>
      <c r="AI127" s="14">
        <f t="shared" si="123"/>
        <v>147.80000000000001</v>
      </c>
      <c r="AJ127" s="14">
        <f t="shared" si="123"/>
        <v>136.9</v>
      </c>
      <c r="AK127" s="14">
        <f t="shared" si="123"/>
        <v>95.1</v>
      </c>
      <c r="AL127" s="14">
        <f t="shared" si="123"/>
        <v>163.69999999999999</v>
      </c>
      <c r="AM127" s="14">
        <f t="shared" si="123"/>
        <v>262.7</v>
      </c>
      <c r="AN127" s="14">
        <f t="shared" si="123"/>
        <v>138.69999999999999</v>
      </c>
      <c r="AO127" s="14">
        <f t="shared" si="123"/>
        <v>1886.1</v>
      </c>
      <c r="AP127" s="14">
        <f t="shared" si="123"/>
        <v>54068.7</v>
      </c>
      <c r="AQ127" s="14">
        <f t="shared" si="123"/>
        <v>86.7</v>
      </c>
      <c r="AR127" s="14">
        <f t="shared" si="123"/>
        <v>6572.3</v>
      </c>
      <c r="AS127" s="14">
        <f t="shared" si="123"/>
        <v>2102.1999999999998</v>
      </c>
      <c r="AT127" s="14">
        <f t="shared" si="123"/>
        <v>349</v>
      </c>
      <c r="AU127" s="14">
        <f t="shared" si="123"/>
        <v>96.9</v>
      </c>
      <c r="AV127" s="14">
        <f t="shared" si="123"/>
        <v>106.6</v>
      </c>
      <c r="AW127" s="14">
        <f t="shared" si="123"/>
        <v>27.2</v>
      </c>
      <c r="AX127" s="14">
        <f t="shared" si="123"/>
        <v>6.6</v>
      </c>
      <c r="AY127" s="14">
        <f t="shared" si="123"/>
        <v>203.6</v>
      </c>
      <c r="AZ127" s="14">
        <f t="shared" si="123"/>
        <v>6967.5</v>
      </c>
      <c r="BA127" s="14">
        <f t="shared" si="123"/>
        <v>2697.4</v>
      </c>
      <c r="BB127" s="14">
        <f t="shared" si="123"/>
        <v>2578.8000000000002</v>
      </c>
      <c r="BC127" s="14">
        <f t="shared" si="123"/>
        <v>14225.8</v>
      </c>
      <c r="BD127" s="14">
        <f t="shared" si="123"/>
        <v>632.20000000000005</v>
      </c>
      <c r="BE127" s="14">
        <f t="shared" si="123"/>
        <v>385.5</v>
      </c>
      <c r="BF127" s="14">
        <f t="shared" si="123"/>
        <v>2498.9</v>
      </c>
      <c r="BG127" s="14">
        <f t="shared" si="123"/>
        <v>473.8</v>
      </c>
      <c r="BH127" s="14">
        <f t="shared" si="123"/>
        <v>136</v>
      </c>
      <c r="BI127" s="14">
        <f t="shared" si="123"/>
        <v>126.7</v>
      </c>
      <c r="BJ127" s="14">
        <f t="shared" si="123"/>
        <v>462.3</v>
      </c>
      <c r="BK127" s="14">
        <f t="shared" si="123"/>
        <v>3325.8</v>
      </c>
      <c r="BL127" s="14">
        <f t="shared" si="123"/>
        <v>86.8</v>
      </c>
      <c r="BM127" s="14">
        <f t="shared" si="123"/>
        <v>151.30000000000001</v>
      </c>
      <c r="BN127" s="14">
        <f t="shared" si="123"/>
        <v>1664.7</v>
      </c>
      <c r="BO127" s="14">
        <f t="shared" ref="BO127:DZ127" si="124">ROUND(BO126*BO14,1)+BO23</f>
        <v>638.1</v>
      </c>
      <c r="BP127" s="14">
        <f t="shared" si="124"/>
        <v>85</v>
      </c>
      <c r="BQ127" s="14">
        <f t="shared" si="124"/>
        <v>2017.7</v>
      </c>
      <c r="BR127" s="14">
        <f t="shared" si="124"/>
        <v>1992.4</v>
      </c>
      <c r="BS127" s="14">
        <f t="shared" si="124"/>
        <v>389.4</v>
      </c>
      <c r="BT127" s="14">
        <f t="shared" si="124"/>
        <v>86</v>
      </c>
      <c r="BU127" s="14">
        <f t="shared" si="124"/>
        <v>114</v>
      </c>
      <c r="BV127" s="14">
        <f t="shared" si="124"/>
        <v>328.8</v>
      </c>
      <c r="BW127" s="14">
        <f t="shared" si="124"/>
        <v>400.1</v>
      </c>
      <c r="BX127" s="14">
        <f t="shared" si="124"/>
        <v>12.4</v>
      </c>
      <c r="BY127" s="14">
        <f t="shared" si="124"/>
        <v>318.5</v>
      </c>
      <c r="BZ127" s="14">
        <f t="shared" si="124"/>
        <v>91.5</v>
      </c>
      <c r="CA127" s="14">
        <f t="shared" si="124"/>
        <v>86.4</v>
      </c>
      <c r="CB127" s="14">
        <f t="shared" si="124"/>
        <v>22383.7</v>
      </c>
      <c r="CC127" s="14">
        <f t="shared" si="124"/>
        <v>53.3</v>
      </c>
      <c r="CD127" s="14">
        <f t="shared" si="124"/>
        <v>19.5</v>
      </c>
      <c r="CE127" s="14">
        <f t="shared" si="124"/>
        <v>58.5</v>
      </c>
      <c r="CF127" s="14">
        <f t="shared" si="124"/>
        <v>34.299999999999997</v>
      </c>
      <c r="CG127" s="14">
        <f t="shared" si="124"/>
        <v>46.1</v>
      </c>
      <c r="CH127" s="14">
        <f t="shared" si="124"/>
        <v>71</v>
      </c>
      <c r="CI127" s="14">
        <f t="shared" si="124"/>
        <v>280.8</v>
      </c>
      <c r="CJ127" s="14">
        <f t="shared" si="124"/>
        <v>600.5</v>
      </c>
      <c r="CK127" s="14">
        <f t="shared" si="124"/>
        <v>1252.5</v>
      </c>
      <c r="CL127" s="14">
        <f t="shared" si="124"/>
        <v>254.1</v>
      </c>
      <c r="CM127" s="14">
        <f t="shared" si="124"/>
        <v>289.39999999999998</v>
      </c>
      <c r="CN127" s="14">
        <f t="shared" si="124"/>
        <v>7041.7</v>
      </c>
      <c r="CO127" s="14">
        <f t="shared" si="124"/>
        <v>3689.3</v>
      </c>
      <c r="CP127" s="14">
        <f t="shared" si="124"/>
        <v>385.1</v>
      </c>
      <c r="CQ127" s="14">
        <f t="shared" si="124"/>
        <v>584</v>
      </c>
      <c r="CR127" s="14">
        <f t="shared" si="124"/>
        <v>69.900000000000006</v>
      </c>
      <c r="CS127" s="14">
        <f t="shared" si="124"/>
        <v>89.3</v>
      </c>
      <c r="CT127" s="14">
        <f t="shared" si="124"/>
        <v>22.8</v>
      </c>
      <c r="CU127" s="14">
        <f t="shared" si="124"/>
        <v>65.900000000000006</v>
      </c>
      <c r="CV127" s="14">
        <f t="shared" si="124"/>
        <v>15.4</v>
      </c>
      <c r="CW127" s="14">
        <f t="shared" si="124"/>
        <v>56.6</v>
      </c>
      <c r="CX127" s="14">
        <f t="shared" si="124"/>
        <v>168.4</v>
      </c>
      <c r="CY127" s="14">
        <f t="shared" si="124"/>
        <v>28.6</v>
      </c>
      <c r="CZ127" s="14">
        <f t="shared" si="124"/>
        <v>901</v>
      </c>
      <c r="DA127" s="14">
        <f t="shared" si="124"/>
        <v>43.9</v>
      </c>
      <c r="DB127" s="14">
        <f t="shared" si="124"/>
        <v>57.9</v>
      </c>
      <c r="DC127" s="14">
        <f t="shared" si="124"/>
        <v>38.6</v>
      </c>
      <c r="DD127" s="14">
        <f t="shared" si="124"/>
        <v>43.6</v>
      </c>
      <c r="DE127" s="14">
        <f t="shared" si="124"/>
        <v>105.1</v>
      </c>
      <c r="DF127" s="14">
        <f t="shared" si="124"/>
        <v>7964.9</v>
      </c>
      <c r="DG127" s="14">
        <f t="shared" si="124"/>
        <v>31.7</v>
      </c>
      <c r="DH127" s="14">
        <f t="shared" si="124"/>
        <v>736.4</v>
      </c>
      <c r="DI127" s="14">
        <f t="shared" si="124"/>
        <v>1454</v>
      </c>
      <c r="DJ127" s="14">
        <f t="shared" si="124"/>
        <v>254.9</v>
      </c>
      <c r="DK127" s="14">
        <f t="shared" si="124"/>
        <v>149.30000000000001</v>
      </c>
      <c r="DL127" s="14">
        <f t="shared" si="124"/>
        <v>2875.8</v>
      </c>
      <c r="DM127" s="14">
        <f t="shared" si="124"/>
        <v>92.3</v>
      </c>
      <c r="DN127" s="14">
        <f t="shared" si="124"/>
        <v>642.29999999999995</v>
      </c>
      <c r="DO127" s="14">
        <f t="shared" si="124"/>
        <v>1759.4</v>
      </c>
      <c r="DP127" s="14">
        <f t="shared" si="124"/>
        <v>49</v>
      </c>
      <c r="DQ127" s="14">
        <f t="shared" si="124"/>
        <v>191.4</v>
      </c>
      <c r="DR127" s="14">
        <f t="shared" si="124"/>
        <v>901.6</v>
      </c>
      <c r="DS127" s="14">
        <f t="shared" si="124"/>
        <v>552.70000000000005</v>
      </c>
      <c r="DT127" s="14">
        <f t="shared" si="124"/>
        <v>82.8</v>
      </c>
      <c r="DU127" s="14">
        <f t="shared" si="124"/>
        <v>127.7</v>
      </c>
      <c r="DV127" s="14">
        <f t="shared" si="124"/>
        <v>79.400000000000006</v>
      </c>
      <c r="DW127" s="14">
        <f t="shared" si="124"/>
        <v>123.8</v>
      </c>
      <c r="DX127" s="14">
        <f t="shared" si="124"/>
        <v>36.1</v>
      </c>
      <c r="DY127" s="14">
        <f t="shared" si="124"/>
        <v>72</v>
      </c>
      <c r="DZ127" s="14">
        <f t="shared" si="124"/>
        <v>264</v>
      </c>
      <c r="EA127" s="14">
        <f t="shared" ref="EA127:FX127" si="125">ROUND(EA126*EA14,1)+EA23</f>
        <v>200.3</v>
      </c>
      <c r="EB127" s="14">
        <f t="shared" si="125"/>
        <v>204.3</v>
      </c>
      <c r="EC127" s="14">
        <f t="shared" si="125"/>
        <v>90.6</v>
      </c>
      <c r="ED127" s="14">
        <f t="shared" si="125"/>
        <v>65</v>
      </c>
      <c r="EE127" s="14">
        <f t="shared" si="125"/>
        <v>111.7</v>
      </c>
      <c r="EF127" s="14">
        <f t="shared" si="125"/>
        <v>883.9</v>
      </c>
      <c r="EG127" s="14">
        <f t="shared" si="125"/>
        <v>154.30000000000001</v>
      </c>
      <c r="EH127" s="14">
        <f t="shared" si="125"/>
        <v>86.7</v>
      </c>
      <c r="EI127" s="14">
        <f t="shared" si="125"/>
        <v>10410.299999999999</v>
      </c>
      <c r="EJ127" s="14">
        <f t="shared" si="125"/>
        <v>2950.9</v>
      </c>
      <c r="EK127" s="14">
        <f t="shared" si="125"/>
        <v>168.9</v>
      </c>
      <c r="EL127" s="14">
        <f t="shared" si="125"/>
        <v>127</v>
      </c>
      <c r="EM127" s="14">
        <f t="shared" si="125"/>
        <v>242.3</v>
      </c>
      <c r="EN127" s="14">
        <f t="shared" si="125"/>
        <v>646.29999999999995</v>
      </c>
      <c r="EO127" s="14">
        <f t="shared" si="125"/>
        <v>118.5</v>
      </c>
      <c r="EP127" s="14">
        <f t="shared" si="125"/>
        <v>107.8</v>
      </c>
      <c r="EQ127" s="14">
        <f t="shared" si="125"/>
        <v>320.8</v>
      </c>
      <c r="ER127" s="14">
        <f t="shared" si="125"/>
        <v>103.4</v>
      </c>
      <c r="ES127" s="14">
        <f t="shared" si="125"/>
        <v>79</v>
      </c>
      <c r="ET127" s="14">
        <f t="shared" si="125"/>
        <v>90.7</v>
      </c>
      <c r="EU127" s="14">
        <f t="shared" si="125"/>
        <v>495.8</v>
      </c>
      <c r="EV127" s="14">
        <f t="shared" si="125"/>
        <v>21</v>
      </c>
      <c r="EW127" s="14">
        <f t="shared" si="125"/>
        <v>166.7</v>
      </c>
      <c r="EX127" s="14">
        <f t="shared" si="125"/>
        <v>109.2</v>
      </c>
      <c r="EY127" s="14">
        <f t="shared" si="125"/>
        <v>386.4</v>
      </c>
      <c r="EZ127" s="14">
        <f t="shared" si="125"/>
        <v>39.799999999999997</v>
      </c>
      <c r="FA127" s="14">
        <f t="shared" si="125"/>
        <v>913.7</v>
      </c>
      <c r="FB127" s="14">
        <f t="shared" si="125"/>
        <v>160</v>
      </c>
      <c r="FC127" s="14">
        <f t="shared" si="125"/>
        <v>723.6</v>
      </c>
      <c r="FD127" s="14">
        <f t="shared" si="125"/>
        <v>98.3</v>
      </c>
      <c r="FE127" s="14">
        <f t="shared" si="125"/>
        <v>42.5</v>
      </c>
      <c r="FF127" s="14">
        <f t="shared" si="125"/>
        <v>54.3</v>
      </c>
      <c r="FG127" s="14">
        <f t="shared" si="125"/>
        <v>31.4</v>
      </c>
      <c r="FH127" s="14">
        <f t="shared" si="125"/>
        <v>22.4</v>
      </c>
      <c r="FI127" s="14">
        <f t="shared" si="125"/>
        <v>759</v>
      </c>
      <c r="FJ127" s="14">
        <f t="shared" si="125"/>
        <v>493.9</v>
      </c>
      <c r="FK127" s="14">
        <f t="shared" si="125"/>
        <v>901.5</v>
      </c>
      <c r="FL127" s="14">
        <f t="shared" si="125"/>
        <v>640.5</v>
      </c>
      <c r="FM127" s="14">
        <f t="shared" si="125"/>
        <v>833.8</v>
      </c>
      <c r="FN127" s="14">
        <f t="shared" si="125"/>
        <v>12142.6</v>
      </c>
      <c r="FO127" s="14">
        <f t="shared" si="125"/>
        <v>396.2</v>
      </c>
      <c r="FP127" s="14">
        <f t="shared" si="125"/>
        <v>1289.4000000000001</v>
      </c>
      <c r="FQ127" s="14">
        <f t="shared" si="125"/>
        <v>343.7</v>
      </c>
      <c r="FR127" s="14">
        <f t="shared" si="125"/>
        <v>40.6</v>
      </c>
      <c r="FS127" s="14">
        <f t="shared" si="125"/>
        <v>20.3</v>
      </c>
      <c r="FT127" s="17">
        <f t="shared" si="125"/>
        <v>31.8</v>
      </c>
      <c r="FU127" s="14">
        <f t="shared" si="125"/>
        <v>423.2</v>
      </c>
      <c r="FV127" s="14">
        <f t="shared" si="125"/>
        <v>301</v>
      </c>
      <c r="FW127" s="14">
        <f t="shared" si="125"/>
        <v>59.5</v>
      </c>
      <c r="FX127" s="14">
        <f t="shared" si="125"/>
        <v>10.199999999999999</v>
      </c>
      <c r="FY127" s="33"/>
      <c r="FZ127" s="12">
        <f>SUM(C127:FX127)</f>
        <v>305326.49999999994</v>
      </c>
      <c r="GA127" s="12"/>
      <c r="GB127" s="46"/>
      <c r="GC127" s="46"/>
      <c r="GD127" s="46"/>
      <c r="GE127" s="6"/>
      <c r="GF127" s="6"/>
      <c r="GG127" s="6"/>
      <c r="GH127" s="6"/>
      <c r="GI127" s="6"/>
      <c r="GJ127" s="6"/>
      <c r="GK127" s="6"/>
      <c r="GL127" s="6"/>
      <c r="GM127" s="6"/>
    </row>
    <row r="128" spans="1:256" x14ac:dyDescent="0.2">
      <c r="A128" s="2"/>
      <c r="B128" s="2" t="s">
        <v>417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7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7"/>
      <c r="FU128" s="46"/>
      <c r="FV128" s="46"/>
      <c r="FW128" s="46"/>
      <c r="FX128" s="46"/>
      <c r="FY128" s="112"/>
      <c r="FZ128" s="12"/>
      <c r="GA128" s="12"/>
      <c r="GB128" s="33"/>
      <c r="GC128" s="33"/>
      <c r="GD128" s="33"/>
      <c r="GE128" s="33"/>
      <c r="GF128" s="33"/>
      <c r="GG128" s="6"/>
      <c r="GH128" s="33"/>
      <c r="GI128" s="33"/>
      <c r="GJ128" s="33"/>
      <c r="GK128" s="6"/>
      <c r="GL128" s="6"/>
      <c r="GM128" s="6"/>
    </row>
    <row r="129" spans="1:256" x14ac:dyDescent="0.2">
      <c r="A129" s="4" t="s">
        <v>418</v>
      </c>
      <c r="B129" s="2" t="s">
        <v>419</v>
      </c>
      <c r="C129" s="14">
        <f t="shared" ref="C129:BN129" si="126">C11+C23</f>
        <v>4706</v>
      </c>
      <c r="D129" s="14">
        <f t="shared" si="126"/>
        <v>15150</v>
      </c>
      <c r="E129" s="14">
        <f t="shared" si="126"/>
        <v>6030</v>
      </c>
      <c r="F129" s="14">
        <f t="shared" si="126"/>
        <v>5707</v>
      </c>
      <c r="G129" s="14">
        <f t="shared" si="126"/>
        <v>289</v>
      </c>
      <c r="H129" s="14">
        <f t="shared" si="126"/>
        <v>199</v>
      </c>
      <c r="I129" s="14">
        <f t="shared" si="126"/>
        <v>7317</v>
      </c>
      <c r="J129" s="14">
        <f t="shared" si="126"/>
        <v>1273</v>
      </c>
      <c r="K129" s="14">
        <f t="shared" si="126"/>
        <v>154</v>
      </c>
      <c r="L129" s="14">
        <f t="shared" si="126"/>
        <v>1459</v>
      </c>
      <c r="M129" s="14">
        <f t="shared" si="126"/>
        <v>1174</v>
      </c>
      <c r="N129" s="14">
        <f t="shared" si="126"/>
        <v>11481</v>
      </c>
      <c r="O129" s="14">
        <f t="shared" si="126"/>
        <v>2759</v>
      </c>
      <c r="P129" s="14">
        <f t="shared" si="126"/>
        <v>85</v>
      </c>
      <c r="Q129" s="14">
        <f t="shared" si="126"/>
        <v>24591</v>
      </c>
      <c r="R129" s="14">
        <f t="shared" si="126"/>
        <v>204</v>
      </c>
      <c r="S129" s="14">
        <f t="shared" si="126"/>
        <v>552</v>
      </c>
      <c r="T129" s="14">
        <f t="shared" si="126"/>
        <v>46</v>
      </c>
      <c r="U129" s="14">
        <f t="shared" si="126"/>
        <v>23</v>
      </c>
      <c r="V129" s="14">
        <f t="shared" si="126"/>
        <v>137</v>
      </c>
      <c r="W129" s="17">
        <f t="shared" si="126"/>
        <v>69</v>
      </c>
      <c r="X129" s="14">
        <f t="shared" si="126"/>
        <v>19</v>
      </c>
      <c r="Y129" s="14">
        <f t="shared" si="126"/>
        <v>299</v>
      </c>
      <c r="Z129" s="14">
        <f t="shared" si="126"/>
        <v>138</v>
      </c>
      <c r="AA129" s="14">
        <f t="shared" si="126"/>
        <v>9619</v>
      </c>
      <c r="AB129" s="14">
        <f t="shared" si="126"/>
        <v>5242</v>
      </c>
      <c r="AC129" s="14">
        <f t="shared" si="126"/>
        <v>282</v>
      </c>
      <c r="AD129" s="14">
        <f t="shared" si="126"/>
        <v>348</v>
      </c>
      <c r="AE129" s="14">
        <f t="shared" si="126"/>
        <v>34</v>
      </c>
      <c r="AF129" s="14">
        <f t="shared" si="126"/>
        <v>66</v>
      </c>
      <c r="AG129" s="14">
        <f t="shared" si="126"/>
        <v>208</v>
      </c>
      <c r="AH129" s="14">
        <f t="shared" si="126"/>
        <v>485</v>
      </c>
      <c r="AI129" s="14">
        <f t="shared" si="126"/>
        <v>148</v>
      </c>
      <c r="AJ129" s="14">
        <f t="shared" si="126"/>
        <v>138</v>
      </c>
      <c r="AK129" s="14">
        <f t="shared" si="126"/>
        <v>155</v>
      </c>
      <c r="AL129" s="14">
        <f t="shared" si="126"/>
        <v>181</v>
      </c>
      <c r="AM129" s="14">
        <f t="shared" si="126"/>
        <v>263</v>
      </c>
      <c r="AN129" s="14">
        <f t="shared" si="126"/>
        <v>139</v>
      </c>
      <c r="AO129" s="14">
        <f t="shared" si="126"/>
        <v>1894</v>
      </c>
      <c r="AP129" s="14">
        <f t="shared" si="126"/>
        <v>54092</v>
      </c>
      <c r="AQ129" s="14">
        <f t="shared" si="126"/>
        <v>87</v>
      </c>
      <c r="AR129" s="14">
        <f t="shared" si="126"/>
        <v>6588</v>
      </c>
      <c r="AS129" s="14">
        <f t="shared" si="126"/>
        <v>2217</v>
      </c>
      <c r="AT129" s="14">
        <f t="shared" si="126"/>
        <v>370</v>
      </c>
      <c r="AU129" s="14">
        <f t="shared" si="126"/>
        <v>100</v>
      </c>
      <c r="AV129" s="14">
        <f t="shared" si="126"/>
        <v>107</v>
      </c>
      <c r="AW129" s="14">
        <f t="shared" si="126"/>
        <v>30</v>
      </c>
      <c r="AX129" s="14">
        <f t="shared" si="126"/>
        <v>12</v>
      </c>
      <c r="AY129" s="14">
        <f t="shared" si="126"/>
        <v>204</v>
      </c>
      <c r="AZ129" s="14">
        <f t="shared" si="126"/>
        <v>6990</v>
      </c>
      <c r="BA129" s="14">
        <f t="shared" si="126"/>
        <v>2708</v>
      </c>
      <c r="BB129" s="14">
        <f t="shared" si="126"/>
        <v>2587</v>
      </c>
      <c r="BC129" s="14">
        <f t="shared" si="126"/>
        <v>14231</v>
      </c>
      <c r="BD129" s="14">
        <f t="shared" si="126"/>
        <v>650</v>
      </c>
      <c r="BE129" s="14">
        <f t="shared" si="126"/>
        <v>386</v>
      </c>
      <c r="BF129" s="14">
        <f t="shared" si="126"/>
        <v>2520</v>
      </c>
      <c r="BG129" s="14">
        <f t="shared" si="126"/>
        <v>480</v>
      </c>
      <c r="BH129" s="14">
        <f t="shared" si="126"/>
        <v>144</v>
      </c>
      <c r="BI129" s="14">
        <f t="shared" si="126"/>
        <v>133</v>
      </c>
      <c r="BJ129" s="14">
        <f t="shared" si="126"/>
        <v>476</v>
      </c>
      <c r="BK129" s="14">
        <f t="shared" si="126"/>
        <v>4400</v>
      </c>
      <c r="BL129" s="14">
        <f t="shared" si="126"/>
        <v>87</v>
      </c>
      <c r="BM129" s="14">
        <f t="shared" si="126"/>
        <v>165</v>
      </c>
      <c r="BN129" s="14">
        <f t="shared" si="126"/>
        <v>1666</v>
      </c>
      <c r="BO129" s="14">
        <f t="shared" ref="BO129:DZ129" si="127">BO11+BO23</f>
        <v>639</v>
      </c>
      <c r="BP129" s="14">
        <f t="shared" si="127"/>
        <v>86</v>
      </c>
      <c r="BQ129" s="14">
        <f t="shared" si="127"/>
        <v>2029</v>
      </c>
      <c r="BR129" s="14">
        <f t="shared" si="127"/>
        <v>2009</v>
      </c>
      <c r="BS129" s="14">
        <f t="shared" si="127"/>
        <v>393</v>
      </c>
      <c r="BT129" s="14">
        <f t="shared" si="127"/>
        <v>86</v>
      </c>
      <c r="BU129" s="14">
        <f t="shared" si="127"/>
        <v>121</v>
      </c>
      <c r="BV129" s="14">
        <f t="shared" si="127"/>
        <v>330</v>
      </c>
      <c r="BW129" s="14">
        <f t="shared" si="127"/>
        <v>411</v>
      </c>
      <c r="BX129" s="14">
        <f t="shared" si="127"/>
        <v>13</v>
      </c>
      <c r="BY129" s="14">
        <f t="shared" si="127"/>
        <v>334</v>
      </c>
      <c r="BZ129" s="14">
        <f t="shared" si="127"/>
        <v>92</v>
      </c>
      <c r="CA129" s="14">
        <f t="shared" si="127"/>
        <v>88</v>
      </c>
      <c r="CB129" s="14">
        <f t="shared" si="127"/>
        <v>22411</v>
      </c>
      <c r="CC129" s="14">
        <f t="shared" si="127"/>
        <v>58</v>
      </c>
      <c r="CD129" s="14">
        <f t="shared" si="127"/>
        <v>24</v>
      </c>
      <c r="CE129" s="14">
        <f t="shared" si="127"/>
        <v>60</v>
      </c>
      <c r="CF129" s="14">
        <f t="shared" si="127"/>
        <v>38</v>
      </c>
      <c r="CG129" s="14">
        <f t="shared" si="127"/>
        <v>49</v>
      </c>
      <c r="CH129" s="14">
        <f t="shared" si="127"/>
        <v>74</v>
      </c>
      <c r="CI129" s="14">
        <f t="shared" si="127"/>
        <v>284</v>
      </c>
      <c r="CJ129" s="14">
        <f t="shared" si="127"/>
        <v>605</v>
      </c>
      <c r="CK129" s="14">
        <f t="shared" si="127"/>
        <v>1254</v>
      </c>
      <c r="CL129" s="14">
        <f t="shared" si="127"/>
        <v>266</v>
      </c>
      <c r="CM129" s="14">
        <f t="shared" si="127"/>
        <v>290</v>
      </c>
      <c r="CN129" s="14">
        <f t="shared" si="127"/>
        <v>7053</v>
      </c>
      <c r="CO129" s="14">
        <f t="shared" si="127"/>
        <v>4812</v>
      </c>
      <c r="CP129" s="14">
        <f t="shared" si="127"/>
        <v>388</v>
      </c>
      <c r="CQ129" s="14">
        <f t="shared" si="127"/>
        <v>586</v>
      </c>
      <c r="CR129" s="14">
        <f t="shared" si="127"/>
        <v>71</v>
      </c>
      <c r="CS129" s="14">
        <f t="shared" si="127"/>
        <v>108</v>
      </c>
      <c r="CT129" s="14">
        <f t="shared" si="127"/>
        <v>24</v>
      </c>
      <c r="CU129" s="14">
        <f t="shared" si="127"/>
        <v>75</v>
      </c>
      <c r="CV129" s="14">
        <f t="shared" si="127"/>
        <v>18</v>
      </c>
      <c r="CW129" s="14">
        <f t="shared" si="127"/>
        <v>61</v>
      </c>
      <c r="CX129" s="14">
        <f t="shared" si="127"/>
        <v>169</v>
      </c>
      <c r="CY129" s="14">
        <f t="shared" si="127"/>
        <v>29</v>
      </c>
      <c r="CZ129" s="14">
        <f t="shared" si="127"/>
        <v>913</v>
      </c>
      <c r="DA129" s="14">
        <f t="shared" si="127"/>
        <v>49</v>
      </c>
      <c r="DB129" s="14">
        <f t="shared" si="127"/>
        <v>58</v>
      </c>
      <c r="DC129" s="14">
        <f t="shared" si="127"/>
        <v>39</v>
      </c>
      <c r="DD129" s="14">
        <f t="shared" si="127"/>
        <v>45</v>
      </c>
      <c r="DE129" s="14">
        <f t="shared" si="127"/>
        <v>114</v>
      </c>
      <c r="DF129" s="14">
        <f t="shared" si="127"/>
        <v>8000</v>
      </c>
      <c r="DG129" s="14">
        <f t="shared" si="127"/>
        <v>32</v>
      </c>
      <c r="DH129" s="14">
        <f t="shared" si="127"/>
        <v>786</v>
      </c>
      <c r="DI129" s="14">
        <f t="shared" si="127"/>
        <v>1469</v>
      </c>
      <c r="DJ129" s="14">
        <f t="shared" si="127"/>
        <v>256</v>
      </c>
      <c r="DK129" s="14">
        <f t="shared" si="127"/>
        <v>159</v>
      </c>
      <c r="DL129" s="14">
        <f t="shared" si="127"/>
        <v>2880</v>
      </c>
      <c r="DM129" s="14">
        <f t="shared" si="127"/>
        <v>94</v>
      </c>
      <c r="DN129" s="14">
        <f t="shared" si="127"/>
        <v>656</v>
      </c>
      <c r="DO129" s="14">
        <f t="shared" si="127"/>
        <v>1767</v>
      </c>
      <c r="DP129" s="14">
        <f t="shared" si="127"/>
        <v>53</v>
      </c>
      <c r="DQ129" s="14">
        <f t="shared" si="127"/>
        <v>194</v>
      </c>
      <c r="DR129" s="14">
        <f t="shared" si="127"/>
        <v>902</v>
      </c>
      <c r="DS129" s="14">
        <f t="shared" si="127"/>
        <v>554</v>
      </c>
      <c r="DT129" s="14">
        <f t="shared" si="127"/>
        <v>83</v>
      </c>
      <c r="DU129" s="14">
        <f t="shared" si="127"/>
        <v>148</v>
      </c>
      <c r="DV129" s="14">
        <f t="shared" si="127"/>
        <v>85</v>
      </c>
      <c r="DW129" s="14">
        <f t="shared" si="127"/>
        <v>125</v>
      </c>
      <c r="DX129" s="14">
        <f t="shared" si="127"/>
        <v>41</v>
      </c>
      <c r="DY129" s="14">
        <f t="shared" si="127"/>
        <v>72</v>
      </c>
      <c r="DZ129" s="14">
        <f t="shared" si="127"/>
        <v>264</v>
      </c>
      <c r="EA129" s="14">
        <f t="shared" ref="EA129:FX129" si="128">EA11+EA23</f>
        <v>213</v>
      </c>
      <c r="EB129" s="14">
        <f t="shared" si="128"/>
        <v>207</v>
      </c>
      <c r="EC129" s="14">
        <f t="shared" si="128"/>
        <v>91</v>
      </c>
      <c r="ED129" s="14">
        <f t="shared" si="128"/>
        <v>95</v>
      </c>
      <c r="EE129" s="14">
        <f t="shared" si="128"/>
        <v>112</v>
      </c>
      <c r="EF129" s="14">
        <f t="shared" si="128"/>
        <v>884</v>
      </c>
      <c r="EG129" s="14">
        <f t="shared" si="128"/>
        <v>155</v>
      </c>
      <c r="EH129" s="14">
        <f t="shared" si="128"/>
        <v>87</v>
      </c>
      <c r="EI129" s="14">
        <f t="shared" si="128"/>
        <v>10554</v>
      </c>
      <c r="EJ129" s="14">
        <f t="shared" si="128"/>
        <v>3106</v>
      </c>
      <c r="EK129" s="14">
        <f t="shared" si="128"/>
        <v>179</v>
      </c>
      <c r="EL129" s="14">
        <f t="shared" si="128"/>
        <v>128</v>
      </c>
      <c r="EM129" s="14">
        <f t="shared" si="128"/>
        <v>252</v>
      </c>
      <c r="EN129" s="14">
        <f t="shared" si="128"/>
        <v>661</v>
      </c>
      <c r="EO129" s="14">
        <f t="shared" si="128"/>
        <v>119</v>
      </c>
      <c r="EP129" s="14">
        <f t="shared" si="128"/>
        <v>109</v>
      </c>
      <c r="EQ129" s="14">
        <f t="shared" si="128"/>
        <v>328</v>
      </c>
      <c r="ER129" s="14">
        <f t="shared" si="128"/>
        <v>104</v>
      </c>
      <c r="ES129" s="14">
        <f t="shared" si="128"/>
        <v>79</v>
      </c>
      <c r="ET129" s="14">
        <f t="shared" si="128"/>
        <v>92</v>
      </c>
      <c r="EU129" s="14">
        <f t="shared" si="128"/>
        <v>524</v>
      </c>
      <c r="EV129" s="14">
        <f t="shared" si="128"/>
        <v>25</v>
      </c>
      <c r="EW129" s="14">
        <f t="shared" si="128"/>
        <v>169</v>
      </c>
      <c r="EX129" s="14">
        <f t="shared" si="128"/>
        <v>117</v>
      </c>
      <c r="EY129" s="14">
        <f t="shared" si="128"/>
        <v>427</v>
      </c>
      <c r="EZ129" s="14">
        <f t="shared" si="128"/>
        <v>46</v>
      </c>
      <c r="FA129" s="14">
        <f t="shared" si="128"/>
        <v>918</v>
      </c>
      <c r="FB129" s="14">
        <f t="shared" si="128"/>
        <v>185</v>
      </c>
      <c r="FC129" s="14">
        <f t="shared" si="128"/>
        <v>729</v>
      </c>
      <c r="FD129" s="14">
        <f t="shared" si="128"/>
        <v>103</v>
      </c>
      <c r="FE129" s="14">
        <f t="shared" si="128"/>
        <v>43</v>
      </c>
      <c r="FF129" s="14">
        <f t="shared" si="128"/>
        <v>57</v>
      </c>
      <c r="FG129" s="14">
        <f t="shared" si="128"/>
        <v>36</v>
      </c>
      <c r="FH129" s="14">
        <f t="shared" si="128"/>
        <v>23</v>
      </c>
      <c r="FI129" s="14">
        <f t="shared" si="128"/>
        <v>803</v>
      </c>
      <c r="FJ129" s="14">
        <f t="shared" si="128"/>
        <v>518</v>
      </c>
      <c r="FK129" s="14">
        <f t="shared" si="128"/>
        <v>904</v>
      </c>
      <c r="FL129" s="14">
        <f t="shared" si="128"/>
        <v>642</v>
      </c>
      <c r="FM129" s="14">
        <f t="shared" si="128"/>
        <v>835</v>
      </c>
      <c r="FN129" s="14">
        <f t="shared" si="128"/>
        <v>12148</v>
      </c>
      <c r="FO129" s="14">
        <f t="shared" si="128"/>
        <v>411</v>
      </c>
      <c r="FP129" s="14">
        <f t="shared" si="128"/>
        <v>1301</v>
      </c>
      <c r="FQ129" s="14">
        <f t="shared" si="128"/>
        <v>344</v>
      </c>
      <c r="FR129" s="14">
        <f t="shared" si="128"/>
        <v>41</v>
      </c>
      <c r="FS129" s="14">
        <f t="shared" si="128"/>
        <v>21</v>
      </c>
      <c r="FT129" s="17">
        <f t="shared" si="128"/>
        <v>32</v>
      </c>
      <c r="FU129" s="14">
        <f t="shared" si="128"/>
        <v>438</v>
      </c>
      <c r="FV129" s="14">
        <f t="shared" si="128"/>
        <v>302</v>
      </c>
      <c r="FW129" s="14">
        <f t="shared" si="128"/>
        <v>60</v>
      </c>
      <c r="FX129" s="14">
        <f t="shared" si="128"/>
        <v>11</v>
      </c>
      <c r="FY129" s="14"/>
      <c r="FZ129" s="12">
        <f>SUM(C129:FX129)</f>
        <v>309537</v>
      </c>
      <c r="GA129" s="12"/>
      <c r="GB129" s="33"/>
      <c r="GC129" s="33"/>
      <c r="GD129" s="33"/>
      <c r="GE129" s="33"/>
      <c r="GF129" s="33"/>
      <c r="GG129" s="6"/>
      <c r="GH129" s="33"/>
      <c r="GI129" s="33"/>
      <c r="GJ129" s="33"/>
      <c r="GK129" s="6"/>
      <c r="GL129" s="6"/>
      <c r="GM129" s="6"/>
    </row>
    <row r="130" spans="1:256" s="15" customFormat="1" x14ac:dyDescent="0.2">
      <c r="A130" s="4" t="s">
        <v>420</v>
      </c>
      <c r="B130" s="13" t="s">
        <v>421</v>
      </c>
      <c r="C130" s="13">
        <f>MAX(C127,C129)</f>
        <v>4706</v>
      </c>
      <c r="D130" s="13">
        <f t="shared" ref="D130:BO130" si="129">MAX(D127,D129)</f>
        <v>15150</v>
      </c>
      <c r="E130" s="13">
        <f t="shared" si="129"/>
        <v>6030</v>
      </c>
      <c r="F130" s="13">
        <f t="shared" si="129"/>
        <v>5707</v>
      </c>
      <c r="G130" s="13">
        <f t="shared" si="129"/>
        <v>289</v>
      </c>
      <c r="H130" s="13">
        <f t="shared" si="129"/>
        <v>199</v>
      </c>
      <c r="I130" s="13">
        <f t="shared" si="129"/>
        <v>7317</v>
      </c>
      <c r="J130" s="13">
        <f t="shared" si="129"/>
        <v>1273</v>
      </c>
      <c r="K130" s="13">
        <f t="shared" si="129"/>
        <v>154</v>
      </c>
      <c r="L130" s="13">
        <f t="shared" si="129"/>
        <v>1459</v>
      </c>
      <c r="M130" s="13">
        <f t="shared" si="129"/>
        <v>1174</v>
      </c>
      <c r="N130" s="13">
        <f t="shared" si="129"/>
        <v>11481</v>
      </c>
      <c r="O130" s="13">
        <f t="shared" si="129"/>
        <v>2759</v>
      </c>
      <c r="P130" s="13">
        <f t="shared" si="129"/>
        <v>85</v>
      </c>
      <c r="Q130" s="13">
        <f t="shared" si="129"/>
        <v>24591</v>
      </c>
      <c r="R130" s="13">
        <f t="shared" si="129"/>
        <v>204</v>
      </c>
      <c r="S130" s="13">
        <f t="shared" si="129"/>
        <v>552</v>
      </c>
      <c r="T130" s="13">
        <f t="shared" si="129"/>
        <v>46</v>
      </c>
      <c r="U130" s="13">
        <f t="shared" si="129"/>
        <v>23</v>
      </c>
      <c r="V130" s="13">
        <f t="shared" si="129"/>
        <v>137</v>
      </c>
      <c r="W130" s="13">
        <f t="shared" si="129"/>
        <v>69</v>
      </c>
      <c r="X130" s="13">
        <f t="shared" si="129"/>
        <v>19</v>
      </c>
      <c r="Y130" s="13">
        <f t="shared" si="129"/>
        <v>299</v>
      </c>
      <c r="Z130" s="13">
        <f t="shared" si="129"/>
        <v>138</v>
      </c>
      <c r="AA130" s="13">
        <f t="shared" si="129"/>
        <v>9619</v>
      </c>
      <c r="AB130" s="13">
        <f t="shared" si="129"/>
        <v>5242</v>
      </c>
      <c r="AC130" s="13">
        <f t="shared" si="129"/>
        <v>282</v>
      </c>
      <c r="AD130" s="13">
        <f t="shared" si="129"/>
        <v>348</v>
      </c>
      <c r="AE130" s="13">
        <f t="shared" si="129"/>
        <v>34</v>
      </c>
      <c r="AF130" s="13">
        <f t="shared" si="129"/>
        <v>66</v>
      </c>
      <c r="AG130" s="13">
        <f t="shared" si="129"/>
        <v>208</v>
      </c>
      <c r="AH130" s="13">
        <f t="shared" si="129"/>
        <v>485</v>
      </c>
      <c r="AI130" s="13">
        <f t="shared" si="129"/>
        <v>148</v>
      </c>
      <c r="AJ130" s="13">
        <f t="shared" si="129"/>
        <v>138</v>
      </c>
      <c r="AK130" s="13">
        <f t="shared" si="129"/>
        <v>155</v>
      </c>
      <c r="AL130" s="13">
        <f t="shared" si="129"/>
        <v>181</v>
      </c>
      <c r="AM130" s="13">
        <f t="shared" si="129"/>
        <v>263</v>
      </c>
      <c r="AN130" s="13">
        <f t="shared" si="129"/>
        <v>139</v>
      </c>
      <c r="AO130" s="13">
        <f t="shared" si="129"/>
        <v>1894</v>
      </c>
      <c r="AP130" s="13">
        <f t="shared" si="129"/>
        <v>54092</v>
      </c>
      <c r="AQ130" s="13">
        <f t="shared" si="129"/>
        <v>87</v>
      </c>
      <c r="AR130" s="13">
        <f t="shared" si="129"/>
        <v>6588</v>
      </c>
      <c r="AS130" s="13">
        <f t="shared" si="129"/>
        <v>2217</v>
      </c>
      <c r="AT130" s="13">
        <f t="shared" si="129"/>
        <v>370</v>
      </c>
      <c r="AU130" s="13">
        <f t="shared" si="129"/>
        <v>100</v>
      </c>
      <c r="AV130" s="13">
        <f t="shared" si="129"/>
        <v>107</v>
      </c>
      <c r="AW130" s="13">
        <f t="shared" si="129"/>
        <v>30</v>
      </c>
      <c r="AX130" s="13">
        <f t="shared" si="129"/>
        <v>12</v>
      </c>
      <c r="AY130" s="13">
        <f t="shared" si="129"/>
        <v>204</v>
      </c>
      <c r="AZ130" s="13">
        <f t="shared" si="129"/>
        <v>6990</v>
      </c>
      <c r="BA130" s="13">
        <f t="shared" si="129"/>
        <v>2708</v>
      </c>
      <c r="BB130" s="13">
        <f t="shared" si="129"/>
        <v>2587</v>
      </c>
      <c r="BC130" s="13">
        <f t="shared" si="129"/>
        <v>14231</v>
      </c>
      <c r="BD130" s="13">
        <f t="shared" si="129"/>
        <v>650</v>
      </c>
      <c r="BE130" s="13">
        <f t="shared" si="129"/>
        <v>386</v>
      </c>
      <c r="BF130" s="13">
        <f t="shared" si="129"/>
        <v>2520</v>
      </c>
      <c r="BG130" s="13">
        <f t="shared" si="129"/>
        <v>480</v>
      </c>
      <c r="BH130" s="13">
        <f t="shared" si="129"/>
        <v>144</v>
      </c>
      <c r="BI130" s="13">
        <f t="shared" si="129"/>
        <v>133</v>
      </c>
      <c r="BJ130" s="13">
        <f t="shared" si="129"/>
        <v>476</v>
      </c>
      <c r="BK130" s="13">
        <f t="shared" si="129"/>
        <v>4400</v>
      </c>
      <c r="BL130" s="13">
        <f t="shared" si="129"/>
        <v>87</v>
      </c>
      <c r="BM130" s="13">
        <f t="shared" si="129"/>
        <v>165</v>
      </c>
      <c r="BN130" s="13">
        <f t="shared" si="129"/>
        <v>1666</v>
      </c>
      <c r="BO130" s="13">
        <f t="shared" si="129"/>
        <v>639</v>
      </c>
      <c r="BP130" s="13">
        <f t="shared" ref="BP130:EA130" si="130">MAX(BP127,BP129)</f>
        <v>86</v>
      </c>
      <c r="BQ130" s="13">
        <f t="shared" si="130"/>
        <v>2029</v>
      </c>
      <c r="BR130" s="13">
        <f t="shared" si="130"/>
        <v>2009</v>
      </c>
      <c r="BS130" s="13">
        <f t="shared" si="130"/>
        <v>393</v>
      </c>
      <c r="BT130" s="13">
        <f t="shared" si="130"/>
        <v>86</v>
      </c>
      <c r="BU130" s="13">
        <f t="shared" si="130"/>
        <v>121</v>
      </c>
      <c r="BV130" s="13">
        <f t="shared" si="130"/>
        <v>330</v>
      </c>
      <c r="BW130" s="13">
        <f t="shared" si="130"/>
        <v>411</v>
      </c>
      <c r="BX130" s="13">
        <f t="shared" si="130"/>
        <v>13</v>
      </c>
      <c r="BY130" s="13">
        <f t="shared" si="130"/>
        <v>334</v>
      </c>
      <c r="BZ130" s="13">
        <f t="shared" si="130"/>
        <v>92</v>
      </c>
      <c r="CA130" s="13">
        <f t="shared" si="130"/>
        <v>88</v>
      </c>
      <c r="CB130" s="13">
        <f t="shared" si="130"/>
        <v>22411</v>
      </c>
      <c r="CC130" s="13">
        <f t="shared" si="130"/>
        <v>58</v>
      </c>
      <c r="CD130" s="13">
        <f t="shared" si="130"/>
        <v>24</v>
      </c>
      <c r="CE130" s="13">
        <f t="shared" si="130"/>
        <v>60</v>
      </c>
      <c r="CF130" s="13">
        <f t="shared" si="130"/>
        <v>38</v>
      </c>
      <c r="CG130" s="13">
        <f t="shared" si="130"/>
        <v>49</v>
      </c>
      <c r="CH130" s="13">
        <f t="shared" si="130"/>
        <v>74</v>
      </c>
      <c r="CI130" s="13">
        <f t="shared" si="130"/>
        <v>284</v>
      </c>
      <c r="CJ130" s="13">
        <f t="shared" si="130"/>
        <v>605</v>
      </c>
      <c r="CK130" s="13">
        <f t="shared" si="130"/>
        <v>1254</v>
      </c>
      <c r="CL130" s="13">
        <f t="shared" si="130"/>
        <v>266</v>
      </c>
      <c r="CM130" s="13">
        <f t="shared" si="130"/>
        <v>290</v>
      </c>
      <c r="CN130" s="13">
        <f t="shared" si="130"/>
        <v>7053</v>
      </c>
      <c r="CO130" s="13">
        <f t="shared" si="130"/>
        <v>4812</v>
      </c>
      <c r="CP130" s="13">
        <f t="shared" si="130"/>
        <v>388</v>
      </c>
      <c r="CQ130" s="13">
        <f t="shared" si="130"/>
        <v>586</v>
      </c>
      <c r="CR130" s="13">
        <f t="shared" si="130"/>
        <v>71</v>
      </c>
      <c r="CS130" s="13">
        <f t="shared" si="130"/>
        <v>108</v>
      </c>
      <c r="CT130" s="13">
        <f t="shared" si="130"/>
        <v>24</v>
      </c>
      <c r="CU130" s="13">
        <f t="shared" si="130"/>
        <v>75</v>
      </c>
      <c r="CV130" s="13">
        <f t="shared" si="130"/>
        <v>18</v>
      </c>
      <c r="CW130" s="13">
        <f t="shared" si="130"/>
        <v>61</v>
      </c>
      <c r="CX130" s="13">
        <f t="shared" si="130"/>
        <v>169</v>
      </c>
      <c r="CY130" s="13">
        <f t="shared" si="130"/>
        <v>29</v>
      </c>
      <c r="CZ130" s="13">
        <f t="shared" si="130"/>
        <v>913</v>
      </c>
      <c r="DA130" s="13">
        <f t="shared" si="130"/>
        <v>49</v>
      </c>
      <c r="DB130" s="13">
        <f t="shared" si="130"/>
        <v>58</v>
      </c>
      <c r="DC130" s="13">
        <f t="shared" si="130"/>
        <v>39</v>
      </c>
      <c r="DD130" s="13">
        <f t="shared" si="130"/>
        <v>45</v>
      </c>
      <c r="DE130" s="13">
        <f t="shared" si="130"/>
        <v>114</v>
      </c>
      <c r="DF130" s="13">
        <f t="shared" si="130"/>
        <v>8000</v>
      </c>
      <c r="DG130" s="13">
        <f t="shared" si="130"/>
        <v>32</v>
      </c>
      <c r="DH130" s="13">
        <f t="shared" si="130"/>
        <v>786</v>
      </c>
      <c r="DI130" s="13">
        <f t="shared" si="130"/>
        <v>1469</v>
      </c>
      <c r="DJ130" s="13">
        <f t="shared" si="130"/>
        <v>256</v>
      </c>
      <c r="DK130" s="13">
        <f t="shared" si="130"/>
        <v>159</v>
      </c>
      <c r="DL130" s="13">
        <f t="shared" si="130"/>
        <v>2880</v>
      </c>
      <c r="DM130" s="13">
        <f t="shared" si="130"/>
        <v>94</v>
      </c>
      <c r="DN130" s="13">
        <f t="shared" si="130"/>
        <v>656</v>
      </c>
      <c r="DO130" s="13">
        <f t="shared" si="130"/>
        <v>1767</v>
      </c>
      <c r="DP130" s="13">
        <f t="shared" si="130"/>
        <v>53</v>
      </c>
      <c r="DQ130" s="13">
        <f t="shared" si="130"/>
        <v>194</v>
      </c>
      <c r="DR130" s="13">
        <f t="shared" si="130"/>
        <v>902</v>
      </c>
      <c r="DS130" s="13">
        <f t="shared" si="130"/>
        <v>554</v>
      </c>
      <c r="DT130" s="13">
        <f t="shared" si="130"/>
        <v>83</v>
      </c>
      <c r="DU130" s="13">
        <f t="shared" si="130"/>
        <v>148</v>
      </c>
      <c r="DV130" s="13">
        <f t="shared" si="130"/>
        <v>85</v>
      </c>
      <c r="DW130" s="13">
        <f t="shared" si="130"/>
        <v>125</v>
      </c>
      <c r="DX130" s="13">
        <f t="shared" si="130"/>
        <v>41</v>
      </c>
      <c r="DY130" s="13">
        <f t="shared" si="130"/>
        <v>72</v>
      </c>
      <c r="DZ130" s="13">
        <f t="shared" si="130"/>
        <v>264</v>
      </c>
      <c r="EA130" s="13">
        <f t="shared" si="130"/>
        <v>213</v>
      </c>
      <c r="EB130" s="13">
        <f t="shared" ref="EB130:FX130" si="131">MAX(EB127,EB129)</f>
        <v>207</v>
      </c>
      <c r="EC130" s="13">
        <f t="shared" si="131"/>
        <v>91</v>
      </c>
      <c r="ED130" s="13">
        <f t="shared" si="131"/>
        <v>95</v>
      </c>
      <c r="EE130" s="13">
        <f t="shared" si="131"/>
        <v>112</v>
      </c>
      <c r="EF130" s="13">
        <f t="shared" si="131"/>
        <v>884</v>
      </c>
      <c r="EG130" s="13">
        <f t="shared" si="131"/>
        <v>155</v>
      </c>
      <c r="EH130" s="13">
        <f t="shared" si="131"/>
        <v>87</v>
      </c>
      <c r="EI130" s="13">
        <f t="shared" si="131"/>
        <v>10554</v>
      </c>
      <c r="EJ130" s="13">
        <f t="shared" si="131"/>
        <v>3106</v>
      </c>
      <c r="EK130" s="13">
        <f t="shared" si="131"/>
        <v>179</v>
      </c>
      <c r="EL130" s="13">
        <f t="shared" si="131"/>
        <v>128</v>
      </c>
      <c r="EM130" s="13">
        <f t="shared" si="131"/>
        <v>252</v>
      </c>
      <c r="EN130" s="13">
        <f t="shared" si="131"/>
        <v>661</v>
      </c>
      <c r="EO130" s="13">
        <f t="shared" si="131"/>
        <v>119</v>
      </c>
      <c r="EP130" s="13">
        <f t="shared" si="131"/>
        <v>109</v>
      </c>
      <c r="EQ130" s="13">
        <f t="shared" si="131"/>
        <v>328</v>
      </c>
      <c r="ER130" s="13">
        <f t="shared" si="131"/>
        <v>104</v>
      </c>
      <c r="ES130" s="13">
        <f t="shared" si="131"/>
        <v>79</v>
      </c>
      <c r="ET130" s="13">
        <f t="shared" si="131"/>
        <v>92</v>
      </c>
      <c r="EU130" s="13">
        <f t="shared" si="131"/>
        <v>524</v>
      </c>
      <c r="EV130" s="13">
        <f t="shared" si="131"/>
        <v>25</v>
      </c>
      <c r="EW130" s="13">
        <f t="shared" si="131"/>
        <v>169</v>
      </c>
      <c r="EX130" s="13">
        <f t="shared" si="131"/>
        <v>117</v>
      </c>
      <c r="EY130" s="13">
        <f t="shared" si="131"/>
        <v>427</v>
      </c>
      <c r="EZ130" s="13">
        <f t="shared" si="131"/>
        <v>46</v>
      </c>
      <c r="FA130" s="13">
        <f t="shared" si="131"/>
        <v>918</v>
      </c>
      <c r="FB130" s="13">
        <f t="shared" si="131"/>
        <v>185</v>
      </c>
      <c r="FC130" s="13">
        <f t="shared" si="131"/>
        <v>729</v>
      </c>
      <c r="FD130" s="13">
        <f t="shared" si="131"/>
        <v>103</v>
      </c>
      <c r="FE130" s="13">
        <f t="shared" si="131"/>
        <v>43</v>
      </c>
      <c r="FF130" s="13">
        <f t="shared" si="131"/>
        <v>57</v>
      </c>
      <c r="FG130" s="13">
        <f t="shared" si="131"/>
        <v>36</v>
      </c>
      <c r="FH130" s="13">
        <f t="shared" si="131"/>
        <v>23</v>
      </c>
      <c r="FI130" s="13">
        <f t="shared" si="131"/>
        <v>803</v>
      </c>
      <c r="FJ130" s="13">
        <f t="shared" si="131"/>
        <v>518</v>
      </c>
      <c r="FK130" s="13">
        <f t="shared" si="131"/>
        <v>904</v>
      </c>
      <c r="FL130" s="13">
        <f t="shared" si="131"/>
        <v>642</v>
      </c>
      <c r="FM130" s="13">
        <f t="shared" si="131"/>
        <v>835</v>
      </c>
      <c r="FN130" s="13">
        <f t="shared" si="131"/>
        <v>12148</v>
      </c>
      <c r="FO130" s="13">
        <f t="shared" si="131"/>
        <v>411</v>
      </c>
      <c r="FP130" s="13">
        <f t="shared" si="131"/>
        <v>1301</v>
      </c>
      <c r="FQ130" s="13">
        <f t="shared" si="131"/>
        <v>344</v>
      </c>
      <c r="FR130" s="13">
        <f t="shared" si="131"/>
        <v>41</v>
      </c>
      <c r="FS130" s="13">
        <f t="shared" si="131"/>
        <v>21</v>
      </c>
      <c r="FT130" s="13">
        <f t="shared" si="131"/>
        <v>32</v>
      </c>
      <c r="FU130" s="13">
        <f t="shared" si="131"/>
        <v>438</v>
      </c>
      <c r="FV130" s="13">
        <f t="shared" si="131"/>
        <v>302</v>
      </c>
      <c r="FW130" s="13">
        <f t="shared" si="131"/>
        <v>60</v>
      </c>
      <c r="FX130" s="13">
        <f t="shared" si="131"/>
        <v>11</v>
      </c>
      <c r="FY130" s="47"/>
      <c r="FZ130" s="13">
        <f>SUM(C130:FX130)</f>
        <v>309537</v>
      </c>
      <c r="GA130" s="13"/>
      <c r="GB130" s="13"/>
      <c r="GC130" s="13"/>
      <c r="GD130" s="13"/>
      <c r="GE130" s="13"/>
      <c r="GF130" s="13"/>
      <c r="GG130" s="20"/>
      <c r="GH130" s="31"/>
      <c r="GI130" s="31"/>
      <c r="GJ130" s="31"/>
      <c r="GK130" s="31"/>
      <c r="GL130" s="31"/>
      <c r="GM130" s="31"/>
    </row>
    <row r="131" spans="1:256" x14ac:dyDescent="0.2">
      <c r="A131" s="4"/>
      <c r="B131" s="2" t="s">
        <v>422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14"/>
      <c r="FZ131" s="13"/>
      <c r="GA131" s="13"/>
      <c r="GB131" s="12"/>
      <c r="GC131" s="12"/>
      <c r="GD131" s="12"/>
      <c r="GE131" s="12"/>
      <c r="GF131" s="12"/>
      <c r="GG131" s="6"/>
      <c r="GH131" s="14"/>
      <c r="GI131" s="14"/>
      <c r="GJ131" s="14"/>
      <c r="GK131" s="6"/>
      <c r="GL131" s="6"/>
      <c r="GM131" s="6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4"/>
      <c r="IS131" s="114"/>
      <c r="IT131" s="114"/>
      <c r="IU131" s="114"/>
      <c r="IV131" s="114"/>
    </row>
    <row r="132" spans="1:256" s="15" customFormat="1" x14ac:dyDescent="0.2">
      <c r="A132" s="4" t="s">
        <v>423</v>
      </c>
      <c r="B132" s="2" t="s">
        <v>424</v>
      </c>
      <c r="C132" s="30">
        <f t="shared" ref="C132:BN132" si="132">ROUND((C130/C14),4)</f>
        <v>0.59319999999999995</v>
      </c>
      <c r="D132" s="30">
        <f t="shared" si="132"/>
        <v>0.35439999999999999</v>
      </c>
      <c r="E132" s="30">
        <f t="shared" si="132"/>
        <v>0.79330000000000001</v>
      </c>
      <c r="F132" s="30">
        <f t="shared" si="132"/>
        <v>0.33850000000000002</v>
      </c>
      <c r="G132" s="30">
        <f t="shared" si="132"/>
        <v>0.31080000000000002</v>
      </c>
      <c r="H132" s="30">
        <f t="shared" si="132"/>
        <v>0.20039999999999999</v>
      </c>
      <c r="I132" s="30">
        <f t="shared" si="132"/>
        <v>0.73099999999999998</v>
      </c>
      <c r="J132" s="30">
        <f t="shared" si="132"/>
        <v>0.64</v>
      </c>
      <c r="K132" s="30">
        <f t="shared" si="132"/>
        <v>0.50329999999999997</v>
      </c>
      <c r="L132" s="30">
        <f t="shared" si="132"/>
        <v>0.56930000000000003</v>
      </c>
      <c r="M132" s="30">
        <f t="shared" si="132"/>
        <v>0.86639999999999995</v>
      </c>
      <c r="N132" s="30">
        <f t="shared" si="132"/>
        <v>0.22409999999999999</v>
      </c>
      <c r="O132" s="30">
        <f t="shared" si="132"/>
        <v>0.1885</v>
      </c>
      <c r="P132" s="30">
        <f t="shared" si="132"/>
        <v>0.53800000000000003</v>
      </c>
      <c r="Q132" s="30">
        <f t="shared" si="132"/>
        <v>0.64380000000000004</v>
      </c>
      <c r="R132" s="30">
        <f t="shared" si="132"/>
        <v>0.35659999999999997</v>
      </c>
      <c r="S132" s="30">
        <f t="shared" si="132"/>
        <v>0.43840000000000001</v>
      </c>
      <c r="T132" s="30">
        <f t="shared" si="132"/>
        <v>0.374</v>
      </c>
      <c r="U132" s="30">
        <f t="shared" si="132"/>
        <v>0.5111</v>
      </c>
      <c r="V132" s="30">
        <f t="shared" si="132"/>
        <v>0.5524</v>
      </c>
      <c r="W132" s="31">
        <f t="shared" si="132"/>
        <v>0.56559999999999999</v>
      </c>
      <c r="X132" s="30">
        <f t="shared" si="132"/>
        <v>0.46339999999999998</v>
      </c>
      <c r="Y132" s="30">
        <f t="shared" si="132"/>
        <v>0.70189999999999997</v>
      </c>
      <c r="Z132" s="30">
        <f t="shared" si="132"/>
        <v>0.57499999999999996</v>
      </c>
      <c r="AA132" s="30">
        <f t="shared" si="132"/>
        <v>0.33700000000000002</v>
      </c>
      <c r="AB132" s="30">
        <f t="shared" si="132"/>
        <v>0.17960000000000001</v>
      </c>
      <c r="AC132" s="30">
        <f t="shared" si="132"/>
        <v>0.3201</v>
      </c>
      <c r="AD132" s="30">
        <f t="shared" si="132"/>
        <v>0.32650000000000001</v>
      </c>
      <c r="AE132" s="30">
        <f t="shared" si="132"/>
        <v>0.31780000000000003</v>
      </c>
      <c r="AF132" s="30">
        <f t="shared" si="132"/>
        <v>0.43709999999999999</v>
      </c>
      <c r="AG132" s="30">
        <f t="shared" si="132"/>
        <v>0.25740000000000002</v>
      </c>
      <c r="AH132" s="30">
        <f t="shared" si="132"/>
        <v>0.50209999999999999</v>
      </c>
      <c r="AI132" s="30">
        <f t="shared" si="132"/>
        <v>0.40660000000000002</v>
      </c>
      <c r="AJ132" s="30">
        <f t="shared" si="132"/>
        <v>0.65710000000000002</v>
      </c>
      <c r="AK132" s="30">
        <f t="shared" si="132"/>
        <v>0.80730000000000002</v>
      </c>
      <c r="AL132" s="30">
        <f t="shared" si="132"/>
        <v>0.74180000000000001</v>
      </c>
      <c r="AM132" s="30">
        <f t="shared" si="132"/>
        <v>0.61019999999999996</v>
      </c>
      <c r="AN132" s="30">
        <f t="shared" si="132"/>
        <v>0.38080000000000003</v>
      </c>
      <c r="AO132" s="30">
        <f t="shared" si="132"/>
        <v>0.41549999999999998</v>
      </c>
      <c r="AP132" s="30">
        <f t="shared" si="132"/>
        <v>0.67510000000000003</v>
      </c>
      <c r="AQ132" s="30">
        <f t="shared" si="132"/>
        <v>0.34660000000000002</v>
      </c>
      <c r="AR132" s="30">
        <f t="shared" si="132"/>
        <v>0.1037</v>
      </c>
      <c r="AS132" s="30">
        <f t="shared" si="132"/>
        <v>0.34010000000000001</v>
      </c>
      <c r="AT132" s="30">
        <f t="shared" si="132"/>
        <v>0.15570000000000001</v>
      </c>
      <c r="AU132" s="30">
        <f t="shared" si="132"/>
        <v>0.32150000000000001</v>
      </c>
      <c r="AV132" s="30">
        <f t="shared" si="132"/>
        <v>0.37280000000000002</v>
      </c>
      <c r="AW132" s="30">
        <f t="shared" si="132"/>
        <v>0.16569999999999999</v>
      </c>
      <c r="AX132" s="30">
        <f t="shared" si="132"/>
        <v>1.0909</v>
      </c>
      <c r="AY132" s="30">
        <f t="shared" si="132"/>
        <v>0.42149999999999999</v>
      </c>
      <c r="AZ132" s="30">
        <f t="shared" si="132"/>
        <v>0.65159999999999996</v>
      </c>
      <c r="BA132" s="30">
        <f t="shared" si="132"/>
        <v>0.31640000000000001</v>
      </c>
      <c r="BB132" s="30">
        <f t="shared" si="132"/>
        <v>0.34660000000000002</v>
      </c>
      <c r="BC132" s="30">
        <f t="shared" si="132"/>
        <v>0.50319999999999998</v>
      </c>
      <c r="BD132" s="30">
        <f t="shared" si="132"/>
        <v>0.1351</v>
      </c>
      <c r="BE132" s="30">
        <f t="shared" si="132"/>
        <v>0.27010000000000001</v>
      </c>
      <c r="BF132" s="30">
        <f t="shared" si="132"/>
        <v>0.10580000000000001</v>
      </c>
      <c r="BG132" s="30">
        <f t="shared" si="132"/>
        <v>0.56069999999999998</v>
      </c>
      <c r="BH132" s="30">
        <f t="shared" si="132"/>
        <v>0.25440000000000002</v>
      </c>
      <c r="BI132" s="30">
        <f t="shared" si="132"/>
        <v>0.60450000000000004</v>
      </c>
      <c r="BJ132" s="30">
        <f t="shared" si="132"/>
        <v>7.9899999999999999E-2</v>
      </c>
      <c r="BK132" s="30">
        <f t="shared" si="132"/>
        <v>0.24440000000000001</v>
      </c>
      <c r="BL132" s="30">
        <f t="shared" si="132"/>
        <v>0.4531</v>
      </c>
      <c r="BM132" s="30">
        <f t="shared" si="132"/>
        <v>0.59350000000000003</v>
      </c>
      <c r="BN132" s="30">
        <f t="shared" si="132"/>
        <v>0.47120000000000001</v>
      </c>
      <c r="BO132" s="30">
        <f t="shared" ref="BO132:DZ132" si="133">ROUND((BO130/BO14),4)</f>
        <v>0.4637</v>
      </c>
      <c r="BP132" s="30">
        <f t="shared" si="133"/>
        <v>0.44330000000000003</v>
      </c>
      <c r="BQ132" s="30">
        <f t="shared" si="133"/>
        <v>0.3664</v>
      </c>
      <c r="BR132" s="30">
        <f t="shared" si="133"/>
        <v>0.44350000000000001</v>
      </c>
      <c r="BS132" s="30">
        <f t="shared" si="133"/>
        <v>0.42530000000000001</v>
      </c>
      <c r="BT132" s="30">
        <f t="shared" si="133"/>
        <v>0.2389</v>
      </c>
      <c r="BU132" s="30">
        <f t="shared" si="133"/>
        <v>0.28270000000000001</v>
      </c>
      <c r="BV132" s="30">
        <f t="shared" si="133"/>
        <v>0.28160000000000002</v>
      </c>
      <c r="BW132" s="30">
        <f t="shared" si="133"/>
        <v>0.23430000000000001</v>
      </c>
      <c r="BX132" s="30">
        <f t="shared" si="133"/>
        <v>0.2031</v>
      </c>
      <c r="BY132" s="30">
        <f t="shared" si="133"/>
        <v>0.73570000000000002</v>
      </c>
      <c r="BZ132" s="30">
        <f t="shared" si="133"/>
        <v>0.5111</v>
      </c>
      <c r="CA132" s="30">
        <f t="shared" si="133"/>
        <v>0.4632</v>
      </c>
      <c r="CB132" s="30">
        <f t="shared" si="133"/>
        <v>0.28010000000000002</v>
      </c>
      <c r="CC132" s="30">
        <f t="shared" si="133"/>
        <v>0.38159999999999999</v>
      </c>
      <c r="CD132" s="30">
        <f t="shared" si="133"/>
        <v>0.36919999999999997</v>
      </c>
      <c r="CE132" s="30">
        <f t="shared" si="133"/>
        <v>0.38219999999999998</v>
      </c>
      <c r="CF132" s="30">
        <f t="shared" si="133"/>
        <v>0.34860000000000002</v>
      </c>
      <c r="CG132" s="30">
        <f t="shared" si="133"/>
        <v>0.3427</v>
      </c>
      <c r="CH132" s="30">
        <f t="shared" si="133"/>
        <v>0.61160000000000003</v>
      </c>
      <c r="CI132" s="30">
        <f t="shared" si="133"/>
        <v>0.40060000000000001</v>
      </c>
      <c r="CJ132" s="30">
        <f t="shared" si="133"/>
        <v>0.63890000000000002</v>
      </c>
      <c r="CK132" s="30">
        <f t="shared" si="133"/>
        <v>0.2596</v>
      </c>
      <c r="CL132" s="30">
        <f t="shared" si="133"/>
        <v>0.21079999999999999</v>
      </c>
      <c r="CM132" s="30">
        <f t="shared" si="133"/>
        <v>0.4</v>
      </c>
      <c r="CN132" s="30">
        <f t="shared" si="133"/>
        <v>0.25109999999999999</v>
      </c>
      <c r="CO132" s="30">
        <f t="shared" si="133"/>
        <v>0.31490000000000001</v>
      </c>
      <c r="CP132" s="30">
        <f t="shared" si="133"/>
        <v>0.3664</v>
      </c>
      <c r="CQ132" s="30">
        <f t="shared" si="133"/>
        <v>0.60850000000000004</v>
      </c>
      <c r="CR132" s="30">
        <f t="shared" si="133"/>
        <v>0.39229999999999998</v>
      </c>
      <c r="CS132" s="30">
        <f t="shared" si="133"/>
        <v>0.31759999999999999</v>
      </c>
      <c r="CT132" s="30">
        <f t="shared" si="133"/>
        <v>0.2727</v>
      </c>
      <c r="CU132" s="30">
        <f t="shared" si="133"/>
        <v>0.15859999999999999</v>
      </c>
      <c r="CV132" s="30">
        <f t="shared" si="133"/>
        <v>0.45</v>
      </c>
      <c r="CW132" s="30">
        <f t="shared" si="133"/>
        <v>0.3861</v>
      </c>
      <c r="CX132" s="30">
        <f t="shared" si="133"/>
        <v>0.37059999999999998</v>
      </c>
      <c r="CY132" s="30">
        <f t="shared" si="133"/>
        <v>0.31180000000000002</v>
      </c>
      <c r="CZ132" s="30">
        <f t="shared" si="133"/>
        <v>0.4486</v>
      </c>
      <c r="DA132" s="30">
        <f t="shared" si="133"/>
        <v>0.26779999999999998</v>
      </c>
      <c r="DB132" s="30">
        <f t="shared" si="133"/>
        <v>0.18890000000000001</v>
      </c>
      <c r="DC132" s="30">
        <f t="shared" si="133"/>
        <v>0.2203</v>
      </c>
      <c r="DD132" s="30">
        <f t="shared" si="133"/>
        <v>0.3629</v>
      </c>
      <c r="DE132" s="30">
        <f t="shared" si="133"/>
        <v>0.2747</v>
      </c>
      <c r="DF132" s="30">
        <f t="shared" si="133"/>
        <v>0.37769999999999998</v>
      </c>
      <c r="DG132" s="30">
        <f t="shared" si="133"/>
        <v>0.4</v>
      </c>
      <c r="DH132" s="30">
        <f t="shared" si="133"/>
        <v>0.38950000000000001</v>
      </c>
      <c r="DI132" s="30">
        <f t="shared" si="133"/>
        <v>0.55640000000000001</v>
      </c>
      <c r="DJ132" s="30">
        <f t="shared" si="133"/>
        <v>0.36730000000000002</v>
      </c>
      <c r="DK132" s="30">
        <f t="shared" si="133"/>
        <v>0.42509999999999998</v>
      </c>
      <c r="DL132" s="30">
        <f t="shared" si="133"/>
        <v>0.50409999999999999</v>
      </c>
      <c r="DM132" s="30">
        <f t="shared" si="133"/>
        <v>0.45850000000000002</v>
      </c>
      <c r="DN132" s="30">
        <f t="shared" si="133"/>
        <v>0.44690000000000002</v>
      </c>
      <c r="DO132" s="30">
        <f t="shared" si="133"/>
        <v>0.61870000000000003</v>
      </c>
      <c r="DP132" s="30">
        <f t="shared" si="133"/>
        <v>0.27889999999999998</v>
      </c>
      <c r="DQ132" s="30">
        <f t="shared" si="133"/>
        <v>0.40079999999999999</v>
      </c>
      <c r="DR132" s="30">
        <f t="shared" si="133"/>
        <v>0.70860000000000001</v>
      </c>
      <c r="DS132" s="30">
        <f t="shared" si="133"/>
        <v>0.71760000000000002</v>
      </c>
      <c r="DT132" s="30">
        <f t="shared" si="133"/>
        <v>0.63360000000000005</v>
      </c>
      <c r="DU132" s="30">
        <f t="shared" si="133"/>
        <v>0.37469999999999998</v>
      </c>
      <c r="DV132" s="30">
        <f t="shared" si="133"/>
        <v>0.42499999999999999</v>
      </c>
      <c r="DW132" s="30">
        <f t="shared" si="133"/>
        <v>0.38229999999999997</v>
      </c>
      <c r="DX132" s="30">
        <f t="shared" si="133"/>
        <v>0.2316</v>
      </c>
      <c r="DY132" s="30">
        <f t="shared" si="133"/>
        <v>0.23150000000000001</v>
      </c>
      <c r="DZ132" s="30">
        <f t="shared" si="133"/>
        <v>0.28599999999999998</v>
      </c>
      <c r="EA132" s="30">
        <f t="shared" ref="EA132:FX132" si="134">ROUND((EA130/EA14),4)</f>
        <v>0.42009999999999997</v>
      </c>
      <c r="EB132" s="30">
        <f t="shared" si="134"/>
        <v>0.37569999999999998</v>
      </c>
      <c r="EC132" s="30">
        <f t="shared" si="134"/>
        <v>0.33090000000000003</v>
      </c>
      <c r="ED132" s="30">
        <f t="shared" si="134"/>
        <v>5.8700000000000002E-2</v>
      </c>
      <c r="EE132" s="30">
        <f t="shared" si="134"/>
        <v>0.56000000000000005</v>
      </c>
      <c r="EF132" s="30">
        <f t="shared" si="134"/>
        <v>0.60099999999999998</v>
      </c>
      <c r="EG132" s="30">
        <f t="shared" si="134"/>
        <v>0.59850000000000003</v>
      </c>
      <c r="EH132" s="30">
        <f t="shared" si="134"/>
        <v>0.41830000000000001</v>
      </c>
      <c r="EI132" s="30">
        <f t="shared" si="134"/>
        <v>0.65629999999999999</v>
      </c>
      <c r="EJ132" s="30">
        <f t="shared" si="134"/>
        <v>0.3553</v>
      </c>
      <c r="EK132" s="30">
        <f t="shared" si="134"/>
        <v>0.29060000000000002</v>
      </c>
      <c r="EL132" s="30">
        <f t="shared" si="134"/>
        <v>0.26340000000000002</v>
      </c>
      <c r="EM132" s="30">
        <f t="shared" si="134"/>
        <v>0.5806</v>
      </c>
      <c r="EN132" s="30">
        <f t="shared" si="134"/>
        <v>0.63190000000000002</v>
      </c>
      <c r="EO132" s="30">
        <f t="shared" si="134"/>
        <v>0.2717</v>
      </c>
      <c r="EP132" s="30">
        <f t="shared" si="134"/>
        <v>0.29780000000000001</v>
      </c>
      <c r="EQ132" s="30">
        <f t="shared" si="134"/>
        <v>0.13950000000000001</v>
      </c>
      <c r="ER132" s="30">
        <f t="shared" si="134"/>
        <v>0.30769999999999997</v>
      </c>
      <c r="ES132" s="30">
        <f t="shared" si="134"/>
        <v>0.70540000000000003</v>
      </c>
      <c r="ET132" s="30">
        <f t="shared" si="134"/>
        <v>0.57140000000000002</v>
      </c>
      <c r="EU132" s="30">
        <f t="shared" si="134"/>
        <v>0.87329999999999997</v>
      </c>
      <c r="EV132" s="30">
        <f t="shared" si="134"/>
        <v>0.39679999999999999</v>
      </c>
      <c r="EW132" s="30">
        <f t="shared" si="134"/>
        <v>0.20760000000000001</v>
      </c>
      <c r="EX132" s="30">
        <f t="shared" si="134"/>
        <v>0.47949999999999998</v>
      </c>
      <c r="EY132" s="30">
        <f t="shared" si="134"/>
        <v>0.4672</v>
      </c>
      <c r="EZ132" s="30">
        <f t="shared" si="134"/>
        <v>0.434</v>
      </c>
      <c r="FA132" s="30">
        <f t="shared" si="134"/>
        <v>0.3044</v>
      </c>
      <c r="FB132" s="30">
        <f t="shared" si="134"/>
        <v>0.56059999999999999</v>
      </c>
      <c r="FC132" s="30">
        <f t="shared" si="134"/>
        <v>0.30430000000000001</v>
      </c>
      <c r="FD132" s="30">
        <f t="shared" si="134"/>
        <v>0.31990000000000002</v>
      </c>
      <c r="FE132" s="30">
        <f t="shared" si="134"/>
        <v>0.40189999999999998</v>
      </c>
      <c r="FF132" s="30">
        <f t="shared" si="134"/>
        <v>0.31840000000000002</v>
      </c>
      <c r="FG132" s="30">
        <f t="shared" si="134"/>
        <v>0.32729999999999998</v>
      </c>
      <c r="FH132" s="30">
        <f t="shared" si="134"/>
        <v>0.28749999999999998</v>
      </c>
      <c r="FI132" s="30">
        <f t="shared" si="134"/>
        <v>0.47460000000000002</v>
      </c>
      <c r="FJ132" s="30">
        <f t="shared" si="134"/>
        <v>0.28889999999999999</v>
      </c>
      <c r="FK132" s="30">
        <f t="shared" si="134"/>
        <v>0.42380000000000001</v>
      </c>
      <c r="FL132" s="30">
        <f t="shared" si="134"/>
        <v>0.1391</v>
      </c>
      <c r="FM132" s="30">
        <f t="shared" si="134"/>
        <v>0.24579999999999999</v>
      </c>
      <c r="FN132" s="30">
        <f t="shared" si="134"/>
        <v>0.6048</v>
      </c>
      <c r="FO132" s="30">
        <f t="shared" si="134"/>
        <v>0.37740000000000001</v>
      </c>
      <c r="FP132" s="30">
        <f t="shared" si="134"/>
        <v>0.60460000000000003</v>
      </c>
      <c r="FQ132" s="30">
        <f t="shared" si="134"/>
        <v>0.46929999999999999</v>
      </c>
      <c r="FR132" s="30">
        <f t="shared" si="134"/>
        <v>0.27889999999999998</v>
      </c>
      <c r="FS132" s="30">
        <f t="shared" si="134"/>
        <v>0.11600000000000001</v>
      </c>
      <c r="FT132" s="31">
        <f t="shared" si="134"/>
        <v>0.39510000000000001</v>
      </c>
      <c r="FU132" s="30">
        <f t="shared" si="134"/>
        <v>0.59670000000000001</v>
      </c>
      <c r="FV132" s="30">
        <f t="shared" si="134"/>
        <v>0.46529999999999999</v>
      </c>
      <c r="FW132" s="30">
        <f t="shared" si="134"/>
        <v>0.42549999999999999</v>
      </c>
      <c r="FX132" s="30">
        <f t="shared" si="134"/>
        <v>0.18029999999999999</v>
      </c>
      <c r="FY132" s="19"/>
      <c r="FZ132" s="30">
        <f>ROUND((FZ130/FZ14),4)</f>
        <v>0.37659999999999999</v>
      </c>
      <c r="GA132" s="30"/>
      <c r="GB132" s="12"/>
      <c r="GC132" s="12"/>
      <c r="GD132" s="12"/>
      <c r="GE132" s="12"/>
      <c r="GF132" s="12"/>
      <c r="GG132" s="6"/>
      <c r="GH132" s="46"/>
      <c r="GI132" s="46"/>
      <c r="GJ132" s="46"/>
      <c r="GK132" s="6"/>
      <c r="GL132" s="6"/>
      <c r="GM132" s="6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">
      <c r="A133" s="9"/>
      <c r="B133" s="2" t="s">
        <v>425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7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7"/>
      <c r="FU133" s="46"/>
      <c r="FV133" s="46"/>
      <c r="FW133" s="46"/>
      <c r="FX133" s="46"/>
      <c r="FY133" s="14"/>
      <c r="FZ133" s="46"/>
      <c r="GA133" s="46"/>
      <c r="GB133" s="12"/>
      <c r="GC133" s="12"/>
      <c r="GD133" s="12"/>
      <c r="GE133" s="12"/>
      <c r="GF133" s="12"/>
      <c r="GG133" s="6"/>
      <c r="GH133" s="14"/>
      <c r="GI133" s="14"/>
      <c r="GJ133" s="14"/>
      <c r="GK133" s="6"/>
      <c r="GL133" s="6"/>
      <c r="GM133" s="6"/>
    </row>
    <row r="134" spans="1:256" x14ac:dyDescent="0.2">
      <c r="A134" s="115" t="s">
        <v>426</v>
      </c>
      <c r="B134" s="52" t="s">
        <v>427</v>
      </c>
      <c r="C134" s="51">
        <f t="shared" ref="C134:BN134" si="135">C35</f>
        <v>0.12</v>
      </c>
      <c r="D134" s="51">
        <f t="shared" si="135"/>
        <v>0.12</v>
      </c>
      <c r="E134" s="51">
        <f t="shared" si="135"/>
        <v>0.12</v>
      </c>
      <c r="F134" s="51">
        <f t="shared" si="135"/>
        <v>0.12</v>
      </c>
      <c r="G134" s="51">
        <f t="shared" si="135"/>
        <v>0.12</v>
      </c>
      <c r="H134" s="51">
        <f t="shared" si="135"/>
        <v>0.12</v>
      </c>
      <c r="I134" s="51">
        <f t="shared" si="135"/>
        <v>0.12</v>
      </c>
      <c r="J134" s="51">
        <f t="shared" si="135"/>
        <v>0.12</v>
      </c>
      <c r="K134" s="51">
        <f t="shared" si="135"/>
        <v>0.12</v>
      </c>
      <c r="L134" s="51">
        <f t="shared" si="135"/>
        <v>0.12</v>
      </c>
      <c r="M134" s="51">
        <f t="shared" si="135"/>
        <v>0.12</v>
      </c>
      <c r="N134" s="51">
        <f t="shared" si="135"/>
        <v>0.12</v>
      </c>
      <c r="O134" s="51">
        <f t="shared" si="135"/>
        <v>0.12</v>
      </c>
      <c r="P134" s="51">
        <f t="shared" si="135"/>
        <v>0.12</v>
      </c>
      <c r="Q134" s="51">
        <f t="shared" si="135"/>
        <v>0.12</v>
      </c>
      <c r="R134" s="51">
        <f t="shared" si="135"/>
        <v>0.12</v>
      </c>
      <c r="S134" s="51">
        <f t="shared" si="135"/>
        <v>0.12</v>
      </c>
      <c r="T134" s="51">
        <f t="shared" si="135"/>
        <v>0.12</v>
      </c>
      <c r="U134" s="51">
        <f t="shared" si="135"/>
        <v>0.12</v>
      </c>
      <c r="V134" s="51">
        <f t="shared" si="135"/>
        <v>0.12</v>
      </c>
      <c r="W134" s="52">
        <f t="shared" si="135"/>
        <v>0.12</v>
      </c>
      <c r="X134" s="51">
        <f t="shared" si="135"/>
        <v>0.12</v>
      </c>
      <c r="Y134" s="51">
        <f t="shared" si="135"/>
        <v>0.12</v>
      </c>
      <c r="Z134" s="51">
        <f t="shared" si="135"/>
        <v>0.12</v>
      </c>
      <c r="AA134" s="51">
        <f t="shared" si="135"/>
        <v>0.12</v>
      </c>
      <c r="AB134" s="51">
        <f t="shared" si="135"/>
        <v>0.12</v>
      </c>
      <c r="AC134" s="51">
        <f t="shared" si="135"/>
        <v>0.12</v>
      </c>
      <c r="AD134" s="51">
        <f t="shared" si="135"/>
        <v>0.12</v>
      </c>
      <c r="AE134" s="51">
        <f t="shared" si="135"/>
        <v>0.12</v>
      </c>
      <c r="AF134" s="51">
        <f t="shared" si="135"/>
        <v>0.12</v>
      </c>
      <c r="AG134" s="51">
        <f t="shared" si="135"/>
        <v>0.12</v>
      </c>
      <c r="AH134" s="51">
        <f t="shared" si="135"/>
        <v>0.12</v>
      </c>
      <c r="AI134" s="51">
        <f t="shared" si="135"/>
        <v>0.12</v>
      </c>
      <c r="AJ134" s="51">
        <f t="shared" si="135"/>
        <v>0.12</v>
      </c>
      <c r="AK134" s="51">
        <f t="shared" si="135"/>
        <v>0.12</v>
      </c>
      <c r="AL134" s="51">
        <f t="shared" si="135"/>
        <v>0.12</v>
      </c>
      <c r="AM134" s="51">
        <f t="shared" si="135"/>
        <v>0.12</v>
      </c>
      <c r="AN134" s="51">
        <f t="shared" si="135"/>
        <v>0.12</v>
      </c>
      <c r="AO134" s="51">
        <f t="shared" si="135"/>
        <v>0.12</v>
      </c>
      <c r="AP134" s="51">
        <f t="shared" si="135"/>
        <v>0.12</v>
      </c>
      <c r="AQ134" s="51">
        <f t="shared" si="135"/>
        <v>0.12</v>
      </c>
      <c r="AR134" s="51">
        <f t="shared" si="135"/>
        <v>0.12</v>
      </c>
      <c r="AS134" s="51">
        <f t="shared" si="135"/>
        <v>0.12</v>
      </c>
      <c r="AT134" s="51">
        <f t="shared" si="135"/>
        <v>0.12</v>
      </c>
      <c r="AU134" s="51">
        <f t="shared" si="135"/>
        <v>0.12</v>
      </c>
      <c r="AV134" s="51">
        <f t="shared" si="135"/>
        <v>0.12</v>
      </c>
      <c r="AW134" s="51">
        <f t="shared" si="135"/>
        <v>0.12</v>
      </c>
      <c r="AX134" s="51">
        <f t="shared" si="135"/>
        <v>0.12</v>
      </c>
      <c r="AY134" s="51">
        <f t="shared" si="135"/>
        <v>0.12</v>
      </c>
      <c r="AZ134" s="51">
        <f t="shared" si="135"/>
        <v>0.12</v>
      </c>
      <c r="BA134" s="51">
        <f t="shared" si="135"/>
        <v>0.12</v>
      </c>
      <c r="BB134" s="51">
        <f t="shared" si="135"/>
        <v>0.12</v>
      </c>
      <c r="BC134" s="51">
        <f t="shared" si="135"/>
        <v>0.12</v>
      </c>
      <c r="BD134" s="51">
        <f t="shared" si="135"/>
        <v>0.12</v>
      </c>
      <c r="BE134" s="51">
        <f t="shared" si="135"/>
        <v>0.12</v>
      </c>
      <c r="BF134" s="51">
        <f t="shared" si="135"/>
        <v>0.12</v>
      </c>
      <c r="BG134" s="51">
        <f t="shared" si="135"/>
        <v>0.12</v>
      </c>
      <c r="BH134" s="51">
        <f t="shared" si="135"/>
        <v>0.12</v>
      </c>
      <c r="BI134" s="51">
        <f t="shared" si="135"/>
        <v>0.12</v>
      </c>
      <c r="BJ134" s="51">
        <f t="shared" si="135"/>
        <v>0.12</v>
      </c>
      <c r="BK134" s="51">
        <f t="shared" si="135"/>
        <v>0.12</v>
      </c>
      <c r="BL134" s="51">
        <f t="shared" si="135"/>
        <v>0.12</v>
      </c>
      <c r="BM134" s="51">
        <f t="shared" si="135"/>
        <v>0.12</v>
      </c>
      <c r="BN134" s="51">
        <f t="shared" si="135"/>
        <v>0.12</v>
      </c>
      <c r="BO134" s="51">
        <f t="shared" ref="BO134:DZ134" si="136">BO35</f>
        <v>0.12</v>
      </c>
      <c r="BP134" s="51">
        <f t="shared" si="136"/>
        <v>0.12</v>
      </c>
      <c r="BQ134" s="51">
        <f t="shared" si="136"/>
        <v>0.12</v>
      </c>
      <c r="BR134" s="51">
        <f t="shared" si="136"/>
        <v>0.12</v>
      </c>
      <c r="BS134" s="51">
        <f t="shared" si="136"/>
        <v>0.12</v>
      </c>
      <c r="BT134" s="51">
        <f t="shared" si="136"/>
        <v>0.12</v>
      </c>
      <c r="BU134" s="51">
        <f t="shared" si="136"/>
        <v>0.12</v>
      </c>
      <c r="BV134" s="51">
        <f t="shared" si="136"/>
        <v>0.12</v>
      </c>
      <c r="BW134" s="51">
        <f t="shared" si="136"/>
        <v>0.12</v>
      </c>
      <c r="BX134" s="51">
        <f t="shared" si="136"/>
        <v>0.12</v>
      </c>
      <c r="BY134" s="51">
        <f t="shared" si="136"/>
        <v>0.12</v>
      </c>
      <c r="BZ134" s="51">
        <f t="shared" si="136"/>
        <v>0.12</v>
      </c>
      <c r="CA134" s="51">
        <f t="shared" si="136"/>
        <v>0.12</v>
      </c>
      <c r="CB134" s="51">
        <f t="shared" si="136"/>
        <v>0.12</v>
      </c>
      <c r="CC134" s="51">
        <f t="shared" si="136"/>
        <v>0.12</v>
      </c>
      <c r="CD134" s="51">
        <f t="shared" si="136"/>
        <v>0.12</v>
      </c>
      <c r="CE134" s="51">
        <f t="shared" si="136"/>
        <v>0.12</v>
      </c>
      <c r="CF134" s="51">
        <f t="shared" si="136"/>
        <v>0.12</v>
      </c>
      <c r="CG134" s="51">
        <f t="shared" si="136"/>
        <v>0.12</v>
      </c>
      <c r="CH134" s="51">
        <f t="shared" si="136"/>
        <v>0.12</v>
      </c>
      <c r="CI134" s="51">
        <f t="shared" si="136"/>
        <v>0.12</v>
      </c>
      <c r="CJ134" s="51">
        <f t="shared" si="136"/>
        <v>0.12</v>
      </c>
      <c r="CK134" s="51">
        <f t="shared" si="136"/>
        <v>0.12</v>
      </c>
      <c r="CL134" s="51">
        <f t="shared" si="136"/>
        <v>0.12</v>
      </c>
      <c r="CM134" s="51">
        <f t="shared" si="136"/>
        <v>0.12</v>
      </c>
      <c r="CN134" s="51">
        <f t="shared" si="136"/>
        <v>0.12</v>
      </c>
      <c r="CO134" s="51">
        <f t="shared" si="136"/>
        <v>0.12</v>
      </c>
      <c r="CP134" s="51">
        <f t="shared" si="136"/>
        <v>0.12</v>
      </c>
      <c r="CQ134" s="51">
        <f t="shared" si="136"/>
        <v>0.12</v>
      </c>
      <c r="CR134" s="51">
        <f t="shared" si="136"/>
        <v>0.12</v>
      </c>
      <c r="CS134" s="51">
        <f t="shared" si="136"/>
        <v>0.12</v>
      </c>
      <c r="CT134" s="51">
        <f t="shared" si="136"/>
        <v>0.12</v>
      </c>
      <c r="CU134" s="51">
        <f t="shared" si="136"/>
        <v>0.12</v>
      </c>
      <c r="CV134" s="51">
        <f t="shared" si="136"/>
        <v>0.12</v>
      </c>
      <c r="CW134" s="51">
        <f t="shared" si="136"/>
        <v>0.12</v>
      </c>
      <c r="CX134" s="51">
        <f t="shared" si="136"/>
        <v>0.12</v>
      </c>
      <c r="CY134" s="51">
        <f t="shared" si="136"/>
        <v>0.12</v>
      </c>
      <c r="CZ134" s="51">
        <f t="shared" si="136"/>
        <v>0.12</v>
      </c>
      <c r="DA134" s="51">
        <f t="shared" si="136"/>
        <v>0.12</v>
      </c>
      <c r="DB134" s="51">
        <f t="shared" si="136"/>
        <v>0.12</v>
      </c>
      <c r="DC134" s="51">
        <f t="shared" si="136"/>
        <v>0.12</v>
      </c>
      <c r="DD134" s="51">
        <f t="shared" si="136"/>
        <v>0.12</v>
      </c>
      <c r="DE134" s="51">
        <f t="shared" si="136"/>
        <v>0.12</v>
      </c>
      <c r="DF134" s="51">
        <f t="shared" si="136"/>
        <v>0.12</v>
      </c>
      <c r="DG134" s="51">
        <f t="shared" si="136"/>
        <v>0.12</v>
      </c>
      <c r="DH134" s="51">
        <f t="shared" si="136"/>
        <v>0.12</v>
      </c>
      <c r="DI134" s="51">
        <f t="shared" si="136"/>
        <v>0.12</v>
      </c>
      <c r="DJ134" s="51">
        <f t="shared" si="136"/>
        <v>0.12</v>
      </c>
      <c r="DK134" s="51">
        <f t="shared" si="136"/>
        <v>0.12</v>
      </c>
      <c r="DL134" s="51">
        <f t="shared" si="136"/>
        <v>0.12</v>
      </c>
      <c r="DM134" s="51">
        <f t="shared" si="136"/>
        <v>0.12</v>
      </c>
      <c r="DN134" s="51">
        <f t="shared" si="136"/>
        <v>0.12</v>
      </c>
      <c r="DO134" s="51">
        <f t="shared" si="136"/>
        <v>0.12</v>
      </c>
      <c r="DP134" s="51">
        <f t="shared" si="136"/>
        <v>0.12</v>
      </c>
      <c r="DQ134" s="51">
        <f t="shared" si="136"/>
        <v>0.12</v>
      </c>
      <c r="DR134" s="51">
        <f t="shared" si="136"/>
        <v>0.12</v>
      </c>
      <c r="DS134" s="51">
        <f t="shared" si="136"/>
        <v>0.12</v>
      </c>
      <c r="DT134" s="51">
        <f t="shared" si="136"/>
        <v>0.12</v>
      </c>
      <c r="DU134" s="51">
        <f t="shared" si="136"/>
        <v>0.12</v>
      </c>
      <c r="DV134" s="51">
        <f t="shared" si="136"/>
        <v>0.12</v>
      </c>
      <c r="DW134" s="51">
        <f t="shared" si="136"/>
        <v>0.12</v>
      </c>
      <c r="DX134" s="51">
        <f t="shared" si="136"/>
        <v>0.12</v>
      </c>
      <c r="DY134" s="51">
        <f t="shared" si="136"/>
        <v>0.12</v>
      </c>
      <c r="DZ134" s="51">
        <f t="shared" si="136"/>
        <v>0.12</v>
      </c>
      <c r="EA134" s="51">
        <f t="shared" ref="EA134:FX134" si="137">EA35</f>
        <v>0.12</v>
      </c>
      <c r="EB134" s="51">
        <f t="shared" si="137"/>
        <v>0.12</v>
      </c>
      <c r="EC134" s="51">
        <f t="shared" si="137"/>
        <v>0.12</v>
      </c>
      <c r="ED134" s="51">
        <f t="shared" si="137"/>
        <v>0.12</v>
      </c>
      <c r="EE134" s="51">
        <f t="shared" si="137"/>
        <v>0.12</v>
      </c>
      <c r="EF134" s="51">
        <f t="shared" si="137"/>
        <v>0.12</v>
      </c>
      <c r="EG134" s="51">
        <f t="shared" si="137"/>
        <v>0.12</v>
      </c>
      <c r="EH134" s="51">
        <f t="shared" si="137"/>
        <v>0.12</v>
      </c>
      <c r="EI134" s="51">
        <f t="shared" si="137"/>
        <v>0.12</v>
      </c>
      <c r="EJ134" s="51">
        <f t="shared" si="137"/>
        <v>0.12</v>
      </c>
      <c r="EK134" s="51">
        <f t="shared" si="137"/>
        <v>0.12</v>
      </c>
      <c r="EL134" s="51">
        <f t="shared" si="137"/>
        <v>0.12</v>
      </c>
      <c r="EM134" s="51">
        <f t="shared" si="137"/>
        <v>0.12</v>
      </c>
      <c r="EN134" s="51">
        <f t="shared" si="137"/>
        <v>0.12</v>
      </c>
      <c r="EO134" s="51">
        <f t="shared" si="137"/>
        <v>0.12</v>
      </c>
      <c r="EP134" s="51">
        <f t="shared" si="137"/>
        <v>0.12</v>
      </c>
      <c r="EQ134" s="51">
        <f t="shared" si="137"/>
        <v>0.12</v>
      </c>
      <c r="ER134" s="51">
        <f t="shared" si="137"/>
        <v>0.12</v>
      </c>
      <c r="ES134" s="51">
        <f t="shared" si="137"/>
        <v>0.12</v>
      </c>
      <c r="ET134" s="51">
        <f t="shared" si="137"/>
        <v>0.12</v>
      </c>
      <c r="EU134" s="51">
        <f t="shared" si="137"/>
        <v>0.12</v>
      </c>
      <c r="EV134" s="51">
        <f t="shared" si="137"/>
        <v>0.12</v>
      </c>
      <c r="EW134" s="51">
        <f t="shared" si="137"/>
        <v>0.12</v>
      </c>
      <c r="EX134" s="51">
        <f t="shared" si="137"/>
        <v>0.12</v>
      </c>
      <c r="EY134" s="51">
        <f t="shared" si="137"/>
        <v>0.12</v>
      </c>
      <c r="EZ134" s="51">
        <f t="shared" si="137"/>
        <v>0.12</v>
      </c>
      <c r="FA134" s="51">
        <f t="shared" si="137"/>
        <v>0.12</v>
      </c>
      <c r="FB134" s="51">
        <f t="shared" si="137"/>
        <v>0.12</v>
      </c>
      <c r="FC134" s="51">
        <f t="shared" si="137"/>
        <v>0.12</v>
      </c>
      <c r="FD134" s="51">
        <f t="shared" si="137"/>
        <v>0.12</v>
      </c>
      <c r="FE134" s="51">
        <f t="shared" si="137"/>
        <v>0.12</v>
      </c>
      <c r="FF134" s="51">
        <f t="shared" si="137"/>
        <v>0.12</v>
      </c>
      <c r="FG134" s="51">
        <f t="shared" si="137"/>
        <v>0.12</v>
      </c>
      <c r="FH134" s="51">
        <f t="shared" si="137"/>
        <v>0.12</v>
      </c>
      <c r="FI134" s="51">
        <f t="shared" si="137"/>
        <v>0.12</v>
      </c>
      <c r="FJ134" s="51">
        <f t="shared" si="137"/>
        <v>0.12</v>
      </c>
      <c r="FK134" s="51">
        <f t="shared" si="137"/>
        <v>0.12</v>
      </c>
      <c r="FL134" s="51">
        <f t="shared" si="137"/>
        <v>0.12</v>
      </c>
      <c r="FM134" s="51">
        <f t="shared" si="137"/>
        <v>0.12</v>
      </c>
      <c r="FN134" s="51">
        <f t="shared" si="137"/>
        <v>0.12</v>
      </c>
      <c r="FO134" s="51">
        <f t="shared" si="137"/>
        <v>0.12</v>
      </c>
      <c r="FP134" s="51">
        <f t="shared" si="137"/>
        <v>0.12</v>
      </c>
      <c r="FQ134" s="51">
        <f t="shared" si="137"/>
        <v>0.12</v>
      </c>
      <c r="FR134" s="51">
        <f t="shared" si="137"/>
        <v>0.12</v>
      </c>
      <c r="FS134" s="51">
        <f t="shared" si="137"/>
        <v>0.12</v>
      </c>
      <c r="FT134" s="52">
        <f t="shared" si="137"/>
        <v>0.12</v>
      </c>
      <c r="FU134" s="51">
        <f t="shared" si="137"/>
        <v>0.12</v>
      </c>
      <c r="FV134" s="51">
        <f t="shared" si="137"/>
        <v>0.12</v>
      </c>
      <c r="FW134" s="51">
        <f t="shared" si="137"/>
        <v>0.12</v>
      </c>
      <c r="FX134" s="51">
        <f t="shared" si="137"/>
        <v>0.12</v>
      </c>
      <c r="FY134" s="30"/>
      <c r="FZ134" s="51"/>
      <c r="GA134" s="51"/>
      <c r="GB134" s="13"/>
      <c r="GC134" s="13"/>
      <c r="GD134" s="13"/>
      <c r="GE134" s="13"/>
      <c r="GF134" s="13"/>
      <c r="GG134" s="20"/>
      <c r="GH134" s="17"/>
      <c r="GI134" s="17"/>
      <c r="GJ134" s="17"/>
      <c r="GK134" s="20"/>
      <c r="GL134" s="20"/>
      <c r="GM134" s="20"/>
    </row>
    <row r="135" spans="1:256" x14ac:dyDescent="0.2">
      <c r="A135" s="3" t="s">
        <v>428</v>
      </c>
      <c r="B135" s="2" t="s">
        <v>429</v>
      </c>
      <c r="C135" s="30">
        <f t="shared" ref="C135:BN135" si="138">ROUND(IF((C132-C12)*0.3&lt;0=TRUE(),0,IF((C96&lt;=50000),(C132-C12)*0.3,0)),4)</f>
        <v>6.5000000000000002E-2</v>
      </c>
      <c r="D135" s="30">
        <f t="shared" si="138"/>
        <v>0</v>
      </c>
      <c r="E135" s="30">
        <f t="shared" si="138"/>
        <v>0.125</v>
      </c>
      <c r="F135" s="30">
        <f t="shared" si="138"/>
        <v>0</v>
      </c>
      <c r="G135" s="30">
        <f t="shared" si="138"/>
        <v>0</v>
      </c>
      <c r="H135" s="30">
        <f t="shared" si="138"/>
        <v>0</v>
      </c>
      <c r="I135" s="30">
        <f t="shared" si="138"/>
        <v>0.10630000000000001</v>
      </c>
      <c r="J135" s="30">
        <f t="shared" si="138"/>
        <v>7.9000000000000001E-2</v>
      </c>
      <c r="K135" s="30">
        <f t="shared" si="138"/>
        <v>3.7999999999999999E-2</v>
      </c>
      <c r="L135" s="30">
        <f t="shared" si="138"/>
        <v>5.7799999999999997E-2</v>
      </c>
      <c r="M135" s="30">
        <f t="shared" si="138"/>
        <v>0.1469</v>
      </c>
      <c r="N135" s="30">
        <f t="shared" si="138"/>
        <v>0</v>
      </c>
      <c r="O135" s="30">
        <f t="shared" si="138"/>
        <v>0</v>
      </c>
      <c r="P135" s="30">
        <f t="shared" si="138"/>
        <v>4.8399999999999999E-2</v>
      </c>
      <c r="Q135" s="30">
        <f t="shared" si="138"/>
        <v>8.0199999999999994E-2</v>
      </c>
      <c r="R135" s="30">
        <f t="shared" si="138"/>
        <v>0</v>
      </c>
      <c r="S135" s="30">
        <f t="shared" si="138"/>
        <v>1.8499999999999999E-2</v>
      </c>
      <c r="T135" s="30">
        <f t="shared" si="138"/>
        <v>0</v>
      </c>
      <c r="U135" s="30">
        <f t="shared" si="138"/>
        <v>4.0399999999999998E-2</v>
      </c>
      <c r="V135" s="30">
        <f t="shared" si="138"/>
        <v>5.2699999999999997E-2</v>
      </c>
      <c r="W135" s="31">
        <f t="shared" si="138"/>
        <v>5.67E-2</v>
      </c>
      <c r="X135" s="30">
        <f t="shared" si="138"/>
        <v>2.5999999999999999E-2</v>
      </c>
      <c r="Y135" s="30">
        <f t="shared" si="138"/>
        <v>9.7600000000000006E-2</v>
      </c>
      <c r="Z135" s="30">
        <f t="shared" si="138"/>
        <v>5.9499999999999997E-2</v>
      </c>
      <c r="AA135" s="30">
        <f t="shared" si="138"/>
        <v>0</v>
      </c>
      <c r="AB135" s="30">
        <f t="shared" si="138"/>
        <v>0</v>
      </c>
      <c r="AC135" s="30">
        <f t="shared" si="138"/>
        <v>0</v>
      </c>
      <c r="AD135" s="30">
        <f t="shared" si="138"/>
        <v>0</v>
      </c>
      <c r="AE135" s="30">
        <f t="shared" si="138"/>
        <v>0</v>
      </c>
      <c r="AF135" s="30">
        <f t="shared" si="138"/>
        <v>1.8200000000000001E-2</v>
      </c>
      <c r="AG135" s="30">
        <f t="shared" si="138"/>
        <v>0</v>
      </c>
      <c r="AH135" s="30">
        <f t="shared" si="138"/>
        <v>3.7699999999999997E-2</v>
      </c>
      <c r="AI135" s="30">
        <f t="shared" si="138"/>
        <v>8.9999999999999993E-3</v>
      </c>
      <c r="AJ135" s="30">
        <f t="shared" si="138"/>
        <v>8.4199999999999997E-2</v>
      </c>
      <c r="AK135" s="30">
        <f t="shared" si="138"/>
        <v>0.12920000000000001</v>
      </c>
      <c r="AL135" s="30">
        <f t="shared" si="138"/>
        <v>0.1096</v>
      </c>
      <c r="AM135" s="30">
        <f t="shared" si="138"/>
        <v>7.0099999999999996E-2</v>
      </c>
      <c r="AN135" s="30">
        <f t="shared" si="138"/>
        <v>1.2999999999999999E-3</v>
      </c>
      <c r="AO135" s="30">
        <f t="shared" si="138"/>
        <v>1.17E-2</v>
      </c>
      <c r="AP135" s="30">
        <f t="shared" si="138"/>
        <v>0</v>
      </c>
      <c r="AQ135" s="30">
        <f t="shared" si="138"/>
        <v>0</v>
      </c>
      <c r="AR135" s="30">
        <f t="shared" si="138"/>
        <v>0</v>
      </c>
      <c r="AS135" s="30">
        <f t="shared" si="138"/>
        <v>0</v>
      </c>
      <c r="AT135" s="30">
        <f t="shared" si="138"/>
        <v>0</v>
      </c>
      <c r="AU135" s="30">
        <f t="shared" si="138"/>
        <v>0</v>
      </c>
      <c r="AV135" s="30">
        <f t="shared" si="138"/>
        <v>0</v>
      </c>
      <c r="AW135" s="30">
        <f t="shared" si="138"/>
        <v>0</v>
      </c>
      <c r="AX135" s="30">
        <f t="shared" si="138"/>
        <v>0.21429999999999999</v>
      </c>
      <c r="AY135" s="30">
        <f t="shared" si="138"/>
        <v>1.35E-2</v>
      </c>
      <c r="AZ135" s="30">
        <f t="shared" si="138"/>
        <v>8.2500000000000004E-2</v>
      </c>
      <c r="BA135" s="30">
        <f t="shared" si="138"/>
        <v>0</v>
      </c>
      <c r="BB135" s="30">
        <f t="shared" si="138"/>
        <v>0</v>
      </c>
      <c r="BC135" s="30">
        <f t="shared" si="138"/>
        <v>3.7999999999999999E-2</v>
      </c>
      <c r="BD135" s="30">
        <f t="shared" si="138"/>
        <v>0</v>
      </c>
      <c r="BE135" s="30">
        <f t="shared" si="138"/>
        <v>0</v>
      </c>
      <c r="BF135" s="30">
        <f t="shared" si="138"/>
        <v>0</v>
      </c>
      <c r="BG135" s="30">
        <f t="shared" si="138"/>
        <v>5.5199999999999999E-2</v>
      </c>
      <c r="BH135" s="30">
        <f t="shared" si="138"/>
        <v>0</v>
      </c>
      <c r="BI135" s="30">
        <f t="shared" si="138"/>
        <v>6.8400000000000002E-2</v>
      </c>
      <c r="BJ135" s="30">
        <f t="shared" si="138"/>
        <v>0</v>
      </c>
      <c r="BK135" s="30">
        <f t="shared" si="138"/>
        <v>0</v>
      </c>
      <c r="BL135" s="30">
        <f t="shared" si="138"/>
        <v>2.3E-2</v>
      </c>
      <c r="BM135" s="30">
        <f t="shared" si="138"/>
        <v>6.5100000000000005E-2</v>
      </c>
      <c r="BN135" s="30">
        <f t="shared" si="138"/>
        <v>2.8400000000000002E-2</v>
      </c>
      <c r="BO135" s="30">
        <f t="shared" ref="BO135:DZ135" si="139">ROUND(IF((BO132-BO12)*0.3&lt;0=TRUE(),0,IF((BO96&lt;=50000),(BO132-BO12)*0.3,0)),4)</f>
        <v>2.6100000000000002E-2</v>
      </c>
      <c r="BP135" s="30">
        <f t="shared" si="139"/>
        <v>0.02</v>
      </c>
      <c r="BQ135" s="30">
        <f t="shared" si="139"/>
        <v>0</v>
      </c>
      <c r="BR135" s="30">
        <f t="shared" si="139"/>
        <v>2.01E-2</v>
      </c>
      <c r="BS135" s="30">
        <f t="shared" si="139"/>
        <v>1.46E-2</v>
      </c>
      <c r="BT135" s="30">
        <f t="shared" si="139"/>
        <v>0</v>
      </c>
      <c r="BU135" s="30">
        <f t="shared" si="139"/>
        <v>0</v>
      </c>
      <c r="BV135" s="30">
        <f t="shared" si="139"/>
        <v>0</v>
      </c>
      <c r="BW135" s="30">
        <f t="shared" si="139"/>
        <v>0</v>
      </c>
      <c r="BX135" s="30">
        <f t="shared" si="139"/>
        <v>0</v>
      </c>
      <c r="BY135" s="30">
        <f t="shared" si="139"/>
        <v>0.1077</v>
      </c>
      <c r="BZ135" s="30">
        <f t="shared" si="139"/>
        <v>4.0399999999999998E-2</v>
      </c>
      <c r="CA135" s="30">
        <f t="shared" si="139"/>
        <v>2.5999999999999999E-2</v>
      </c>
      <c r="CB135" s="30">
        <f t="shared" si="139"/>
        <v>0</v>
      </c>
      <c r="CC135" s="30">
        <f t="shared" si="139"/>
        <v>1.5E-3</v>
      </c>
      <c r="CD135" s="30">
        <f t="shared" si="139"/>
        <v>0</v>
      </c>
      <c r="CE135" s="30">
        <f t="shared" si="139"/>
        <v>1.6999999999999999E-3</v>
      </c>
      <c r="CF135" s="30">
        <f t="shared" si="139"/>
        <v>0</v>
      </c>
      <c r="CG135" s="30">
        <f t="shared" si="139"/>
        <v>0</v>
      </c>
      <c r="CH135" s="30">
        <f t="shared" si="139"/>
        <v>7.0499999999999993E-2</v>
      </c>
      <c r="CI135" s="30">
        <f t="shared" si="139"/>
        <v>7.1999999999999998E-3</v>
      </c>
      <c r="CJ135" s="30">
        <f t="shared" si="139"/>
        <v>7.8700000000000006E-2</v>
      </c>
      <c r="CK135" s="30">
        <f t="shared" si="139"/>
        <v>0</v>
      </c>
      <c r="CL135" s="30">
        <f t="shared" si="139"/>
        <v>0</v>
      </c>
      <c r="CM135" s="30">
        <f t="shared" si="139"/>
        <v>7.0000000000000001E-3</v>
      </c>
      <c r="CN135" s="30">
        <f t="shared" si="139"/>
        <v>0</v>
      </c>
      <c r="CO135" s="30">
        <f t="shared" si="139"/>
        <v>0</v>
      </c>
      <c r="CP135" s="30">
        <f t="shared" si="139"/>
        <v>0</v>
      </c>
      <c r="CQ135" s="30">
        <f t="shared" si="139"/>
        <v>6.9599999999999995E-2</v>
      </c>
      <c r="CR135" s="30">
        <f t="shared" si="139"/>
        <v>4.7000000000000002E-3</v>
      </c>
      <c r="CS135" s="30">
        <f t="shared" si="139"/>
        <v>0</v>
      </c>
      <c r="CT135" s="30">
        <f t="shared" si="139"/>
        <v>0</v>
      </c>
      <c r="CU135" s="30">
        <f t="shared" si="139"/>
        <v>0</v>
      </c>
      <c r="CV135" s="30">
        <f t="shared" si="139"/>
        <v>2.1999999999999999E-2</v>
      </c>
      <c r="CW135" s="30">
        <f t="shared" si="139"/>
        <v>2.8999999999999998E-3</v>
      </c>
      <c r="CX135" s="30">
        <f t="shared" si="139"/>
        <v>0</v>
      </c>
      <c r="CY135" s="30">
        <f t="shared" si="139"/>
        <v>0</v>
      </c>
      <c r="CZ135" s="30">
        <f t="shared" si="139"/>
        <v>2.1600000000000001E-2</v>
      </c>
      <c r="DA135" s="30">
        <f t="shared" si="139"/>
        <v>0</v>
      </c>
      <c r="DB135" s="30">
        <f t="shared" si="139"/>
        <v>0</v>
      </c>
      <c r="DC135" s="30">
        <f t="shared" si="139"/>
        <v>0</v>
      </c>
      <c r="DD135" s="30">
        <f t="shared" si="139"/>
        <v>0</v>
      </c>
      <c r="DE135" s="30">
        <f t="shared" si="139"/>
        <v>0</v>
      </c>
      <c r="DF135" s="30">
        <f t="shared" si="139"/>
        <v>2.9999999999999997E-4</v>
      </c>
      <c r="DG135" s="30">
        <f t="shared" si="139"/>
        <v>7.0000000000000001E-3</v>
      </c>
      <c r="DH135" s="30">
        <f t="shared" si="139"/>
        <v>3.8999999999999998E-3</v>
      </c>
      <c r="DI135" s="30">
        <f t="shared" si="139"/>
        <v>5.3900000000000003E-2</v>
      </c>
      <c r="DJ135" s="30">
        <f t="shared" si="139"/>
        <v>0</v>
      </c>
      <c r="DK135" s="30">
        <f t="shared" si="139"/>
        <v>1.46E-2</v>
      </c>
      <c r="DL135" s="30">
        <f t="shared" si="139"/>
        <v>3.8300000000000001E-2</v>
      </c>
      <c r="DM135" s="30">
        <f t="shared" si="139"/>
        <v>2.46E-2</v>
      </c>
      <c r="DN135" s="30">
        <f t="shared" si="139"/>
        <v>2.1100000000000001E-2</v>
      </c>
      <c r="DO135" s="30">
        <f t="shared" si="139"/>
        <v>7.2599999999999998E-2</v>
      </c>
      <c r="DP135" s="30">
        <f t="shared" si="139"/>
        <v>0</v>
      </c>
      <c r="DQ135" s="30">
        <f t="shared" si="139"/>
        <v>7.3000000000000001E-3</v>
      </c>
      <c r="DR135" s="30">
        <f t="shared" si="139"/>
        <v>9.9599999999999994E-2</v>
      </c>
      <c r="DS135" s="30">
        <f t="shared" si="139"/>
        <v>0.1023</v>
      </c>
      <c r="DT135" s="30">
        <f t="shared" si="139"/>
        <v>7.7100000000000002E-2</v>
      </c>
      <c r="DU135" s="30">
        <f t="shared" si="139"/>
        <v>0</v>
      </c>
      <c r="DV135" s="30">
        <f t="shared" si="139"/>
        <v>1.4500000000000001E-2</v>
      </c>
      <c r="DW135" s="30">
        <f t="shared" si="139"/>
        <v>1.6999999999999999E-3</v>
      </c>
      <c r="DX135" s="30">
        <f t="shared" si="139"/>
        <v>0</v>
      </c>
      <c r="DY135" s="30">
        <f t="shared" si="139"/>
        <v>0</v>
      </c>
      <c r="DZ135" s="30">
        <f t="shared" si="139"/>
        <v>0</v>
      </c>
      <c r="EA135" s="30">
        <f t="shared" ref="EA135:FX135" si="140">ROUND(IF((EA132-EA12)*0.3&lt;0=TRUE(),0,IF((EA96&lt;=50000),(EA132-EA12)*0.3,0)),4)</f>
        <v>1.3100000000000001E-2</v>
      </c>
      <c r="EB135" s="30">
        <f t="shared" si="140"/>
        <v>0</v>
      </c>
      <c r="EC135" s="30">
        <f t="shared" si="140"/>
        <v>0</v>
      </c>
      <c r="ED135" s="30">
        <f t="shared" si="140"/>
        <v>0</v>
      </c>
      <c r="EE135" s="30">
        <f t="shared" si="140"/>
        <v>5.5E-2</v>
      </c>
      <c r="EF135" s="30">
        <f t="shared" si="140"/>
        <v>6.7299999999999999E-2</v>
      </c>
      <c r="EG135" s="30">
        <f t="shared" si="140"/>
        <v>6.6600000000000006E-2</v>
      </c>
      <c r="EH135" s="30">
        <f t="shared" si="140"/>
        <v>1.2500000000000001E-2</v>
      </c>
      <c r="EI135" s="30">
        <f t="shared" si="140"/>
        <v>8.3900000000000002E-2</v>
      </c>
      <c r="EJ135" s="30">
        <f t="shared" si="140"/>
        <v>0</v>
      </c>
      <c r="EK135" s="30">
        <f t="shared" si="140"/>
        <v>0</v>
      </c>
      <c r="EL135" s="30">
        <f t="shared" si="140"/>
        <v>0</v>
      </c>
      <c r="EM135" s="30">
        <f t="shared" si="140"/>
        <v>6.1199999999999997E-2</v>
      </c>
      <c r="EN135" s="30">
        <f t="shared" si="140"/>
        <v>7.6600000000000001E-2</v>
      </c>
      <c r="EO135" s="30">
        <f t="shared" si="140"/>
        <v>0</v>
      </c>
      <c r="EP135" s="30">
        <f t="shared" si="140"/>
        <v>0</v>
      </c>
      <c r="EQ135" s="30">
        <f t="shared" si="140"/>
        <v>0</v>
      </c>
      <c r="ER135" s="30">
        <f t="shared" si="140"/>
        <v>0</v>
      </c>
      <c r="ES135" s="30">
        <f t="shared" si="140"/>
        <v>9.8599999999999993E-2</v>
      </c>
      <c r="ET135" s="30">
        <f t="shared" si="140"/>
        <v>5.8400000000000001E-2</v>
      </c>
      <c r="EU135" s="30">
        <f t="shared" si="140"/>
        <v>0.14899999999999999</v>
      </c>
      <c r="EV135" s="30">
        <f t="shared" si="140"/>
        <v>6.1000000000000004E-3</v>
      </c>
      <c r="EW135" s="30">
        <f t="shared" si="140"/>
        <v>0</v>
      </c>
      <c r="EX135" s="30">
        <f t="shared" si="140"/>
        <v>3.09E-2</v>
      </c>
      <c r="EY135" s="30">
        <f t="shared" si="140"/>
        <v>2.7199999999999998E-2</v>
      </c>
      <c r="EZ135" s="30">
        <f t="shared" si="140"/>
        <v>1.72E-2</v>
      </c>
      <c r="FA135" s="30">
        <f t="shared" si="140"/>
        <v>0</v>
      </c>
      <c r="FB135" s="30">
        <f t="shared" si="140"/>
        <v>5.5199999999999999E-2</v>
      </c>
      <c r="FC135" s="30">
        <f t="shared" si="140"/>
        <v>0</v>
      </c>
      <c r="FD135" s="30">
        <f t="shared" si="140"/>
        <v>0</v>
      </c>
      <c r="FE135" s="30">
        <f t="shared" si="140"/>
        <v>7.6E-3</v>
      </c>
      <c r="FF135" s="30">
        <f t="shared" si="140"/>
        <v>0</v>
      </c>
      <c r="FG135" s="30">
        <f t="shared" si="140"/>
        <v>0</v>
      </c>
      <c r="FH135" s="30">
        <f t="shared" si="140"/>
        <v>0</v>
      </c>
      <c r="FI135" s="30">
        <f t="shared" si="140"/>
        <v>2.9399999999999999E-2</v>
      </c>
      <c r="FJ135" s="30">
        <f t="shared" si="140"/>
        <v>0</v>
      </c>
      <c r="FK135" s="30">
        <f t="shared" si="140"/>
        <v>1.4200000000000001E-2</v>
      </c>
      <c r="FL135" s="30">
        <f t="shared" si="140"/>
        <v>0</v>
      </c>
      <c r="FM135" s="30">
        <f t="shared" si="140"/>
        <v>0</v>
      </c>
      <c r="FN135" s="30">
        <f t="shared" si="140"/>
        <v>6.8500000000000005E-2</v>
      </c>
      <c r="FO135" s="30">
        <f t="shared" si="140"/>
        <v>2.0000000000000001E-4</v>
      </c>
      <c r="FP135" s="30">
        <f t="shared" si="140"/>
        <v>6.8400000000000002E-2</v>
      </c>
      <c r="FQ135" s="30">
        <f t="shared" si="140"/>
        <v>2.7799999999999998E-2</v>
      </c>
      <c r="FR135" s="30">
        <f t="shared" si="140"/>
        <v>0</v>
      </c>
      <c r="FS135" s="30">
        <f t="shared" si="140"/>
        <v>0</v>
      </c>
      <c r="FT135" s="31">
        <f t="shared" si="140"/>
        <v>5.5999999999999999E-3</v>
      </c>
      <c r="FU135" s="30">
        <f t="shared" si="140"/>
        <v>6.6000000000000003E-2</v>
      </c>
      <c r="FV135" s="30">
        <f t="shared" si="140"/>
        <v>2.6599999999999999E-2</v>
      </c>
      <c r="FW135" s="30">
        <f t="shared" si="140"/>
        <v>1.47E-2</v>
      </c>
      <c r="FX135" s="30">
        <f t="shared" si="140"/>
        <v>0</v>
      </c>
      <c r="FY135" s="46"/>
      <c r="FZ135" s="30"/>
      <c r="GA135" s="30"/>
      <c r="GB135" s="12"/>
      <c r="GC135" s="12"/>
      <c r="GD135" s="12"/>
      <c r="GE135" s="12"/>
      <c r="GF135" s="12"/>
      <c r="GG135" s="6"/>
      <c r="GH135" s="14"/>
      <c r="GI135" s="14"/>
      <c r="GJ135" s="14"/>
      <c r="GK135" s="6"/>
      <c r="GL135" s="6"/>
      <c r="GM135" s="6"/>
    </row>
    <row r="136" spans="1:256" x14ac:dyDescent="0.2">
      <c r="A136" s="9"/>
      <c r="B136" s="2" t="s">
        <v>430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7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7"/>
      <c r="FU136" s="46"/>
      <c r="FV136" s="46"/>
      <c r="FW136" s="46"/>
      <c r="FX136" s="46"/>
      <c r="FY136" s="51"/>
      <c r="FZ136" s="46"/>
      <c r="GA136" s="46"/>
      <c r="GB136" s="30"/>
      <c r="GC136" s="30"/>
      <c r="GD136" s="30"/>
      <c r="GE136" s="104"/>
      <c r="GF136" s="104"/>
      <c r="GG136" s="6"/>
      <c r="GH136" s="6"/>
      <c r="GI136" s="6"/>
      <c r="GJ136" s="6"/>
      <c r="GK136" s="6"/>
      <c r="GL136" s="6"/>
      <c r="GM136" s="6"/>
    </row>
    <row r="137" spans="1:256" x14ac:dyDescent="0.2">
      <c r="A137" s="3" t="s">
        <v>431</v>
      </c>
      <c r="B137" s="2" t="s">
        <v>432</v>
      </c>
      <c r="C137" s="30">
        <f t="shared" ref="C137:BN137" si="141">ROUND(IF((C132-C12)*0.36&lt;0=TRUE(),0,IF((C96&gt;50000),(C132-C12)*0.36,0)),4)</f>
        <v>0</v>
      </c>
      <c r="D137" s="30">
        <f t="shared" si="141"/>
        <v>0</v>
      </c>
      <c r="E137" s="30">
        <f t="shared" si="141"/>
        <v>0</v>
      </c>
      <c r="F137" s="30">
        <f t="shared" si="141"/>
        <v>0</v>
      </c>
      <c r="G137" s="30">
        <f t="shared" si="141"/>
        <v>0</v>
      </c>
      <c r="H137" s="30">
        <f t="shared" si="141"/>
        <v>0</v>
      </c>
      <c r="I137" s="30">
        <f t="shared" si="141"/>
        <v>0</v>
      </c>
      <c r="J137" s="30">
        <f t="shared" si="141"/>
        <v>0</v>
      </c>
      <c r="K137" s="30">
        <f t="shared" si="141"/>
        <v>0</v>
      </c>
      <c r="L137" s="30">
        <f t="shared" si="141"/>
        <v>0</v>
      </c>
      <c r="M137" s="30">
        <f t="shared" si="141"/>
        <v>0</v>
      </c>
      <c r="N137" s="30">
        <f t="shared" si="141"/>
        <v>0</v>
      </c>
      <c r="O137" s="30">
        <f t="shared" si="141"/>
        <v>0</v>
      </c>
      <c r="P137" s="30">
        <f t="shared" si="141"/>
        <v>0</v>
      </c>
      <c r="Q137" s="30">
        <f t="shared" si="141"/>
        <v>0</v>
      </c>
      <c r="R137" s="30">
        <f t="shared" si="141"/>
        <v>0</v>
      </c>
      <c r="S137" s="30">
        <f t="shared" si="141"/>
        <v>0</v>
      </c>
      <c r="T137" s="30">
        <f t="shared" si="141"/>
        <v>0</v>
      </c>
      <c r="U137" s="30">
        <f t="shared" si="141"/>
        <v>0</v>
      </c>
      <c r="V137" s="30">
        <f t="shared" si="141"/>
        <v>0</v>
      </c>
      <c r="W137" s="31">
        <f t="shared" si="141"/>
        <v>0</v>
      </c>
      <c r="X137" s="30">
        <f t="shared" si="141"/>
        <v>0</v>
      </c>
      <c r="Y137" s="30">
        <f t="shared" si="141"/>
        <v>0</v>
      </c>
      <c r="Z137" s="30">
        <f t="shared" si="141"/>
        <v>0</v>
      </c>
      <c r="AA137" s="30">
        <f t="shared" si="141"/>
        <v>0</v>
      </c>
      <c r="AB137" s="30">
        <f t="shared" si="141"/>
        <v>0</v>
      </c>
      <c r="AC137" s="30">
        <f t="shared" si="141"/>
        <v>0</v>
      </c>
      <c r="AD137" s="30">
        <f t="shared" si="141"/>
        <v>0</v>
      </c>
      <c r="AE137" s="30">
        <f t="shared" si="141"/>
        <v>0</v>
      </c>
      <c r="AF137" s="30">
        <f t="shared" si="141"/>
        <v>0</v>
      </c>
      <c r="AG137" s="30">
        <f t="shared" si="141"/>
        <v>0</v>
      </c>
      <c r="AH137" s="30">
        <f t="shared" si="141"/>
        <v>0</v>
      </c>
      <c r="AI137" s="30">
        <f t="shared" si="141"/>
        <v>0</v>
      </c>
      <c r="AJ137" s="30">
        <f t="shared" si="141"/>
        <v>0</v>
      </c>
      <c r="AK137" s="30">
        <f t="shared" si="141"/>
        <v>0</v>
      </c>
      <c r="AL137" s="30">
        <f t="shared" si="141"/>
        <v>0</v>
      </c>
      <c r="AM137" s="30">
        <f t="shared" si="141"/>
        <v>0</v>
      </c>
      <c r="AN137" s="30">
        <f t="shared" si="141"/>
        <v>0</v>
      </c>
      <c r="AO137" s="30">
        <f t="shared" si="141"/>
        <v>0</v>
      </c>
      <c r="AP137" s="30">
        <f t="shared" si="141"/>
        <v>0.1075</v>
      </c>
      <c r="AQ137" s="30">
        <f t="shared" si="141"/>
        <v>0</v>
      </c>
      <c r="AR137" s="30">
        <f t="shared" si="141"/>
        <v>0</v>
      </c>
      <c r="AS137" s="30">
        <f t="shared" si="141"/>
        <v>0</v>
      </c>
      <c r="AT137" s="30">
        <f t="shared" si="141"/>
        <v>0</v>
      </c>
      <c r="AU137" s="30">
        <f t="shared" si="141"/>
        <v>0</v>
      </c>
      <c r="AV137" s="30">
        <f t="shared" si="141"/>
        <v>0</v>
      </c>
      <c r="AW137" s="30">
        <f t="shared" si="141"/>
        <v>0</v>
      </c>
      <c r="AX137" s="30">
        <f t="shared" si="141"/>
        <v>0</v>
      </c>
      <c r="AY137" s="30">
        <f t="shared" si="141"/>
        <v>0</v>
      </c>
      <c r="AZ137" s="30">
        <f t="shared" si="141"/>
        <v>0</v>
      </c>
      <c r="BA137" s="30">
        <f t="shared" si="141"/>
        <v>0</v>
      </c>
      <c r="BB137" s="30">
        <f t="shared" si="141"/>
        <v>0</v>
      </c>
      <c r="BC137" s="30">
        <f t="shared" si="141"/>
        <v>0</v>
      </c>
      <c r="BD137" s="30">
        <f t="shared" si="141"/>
        <v>0</v>
      </c>
      <c r="BE137" s="30">
        <f t="shared" si="141"/>
        <v>0</v>
      </c>
      <c r="BF137" s="30">
        <f t="shared" si="141"/>
        <v>0</v>
      </c>
      <c r="BG137" s="30">
        <f t="shared" si="141"/>
        <v>0</v>
      </c>
      <c r="BH137" s="30">
        <f t="shared" si="141"/>
        <v>0</v>
      </c>
      <c r="BI137" s="30">
        <f t="shared" si="141"/>
        <v>0</v>
      </c>
      <c r="BJ137" s="30">
        <f t="shared" si="141"/>
        <v>0</v>
      </c>
      <c r="BK137" s="30">
        <f t="shared" si="141"/>
        <v>0</v>
      </c>
      <c r="BL137" s="30">
        <f t="shared" si="141"/>
        <v>0</v>
      </c>
      <c r="BM137" s="30">
        <f t="shared" si="141"/>
        <v>0</v>
      </c>
      <c r="BN137" s="30">
        <f t="shared" si="141"/>
        <v>0</v>
      </c>
      <c r="BO137" s="30">
        <f t="shared" ref="BO137:DZ137" si="142">ROUND(IF((BO132-BO12)*0.36&lt;0=TRUE(),0,IF((BO96&gt;50000),(BO132-BO12)*0.36,0)),4)</f>
        <v>0</v>
      </c>
      <c r="BP137" s="30">
        <f t="shared" si="142"/>
        <v>0</v>
      </c>
      <c r="BQ137" s="30">
        <f t="shared" si="142"/>
        <v>0</v>
      </c>
      <c r="BR137" s="30">
        <f t="shared" si="142"/>
        <v>0</v>
      </c>
      <c r="BS137" s="30">
        <f t="shared" si="142"/>
        <v>0</v>
      </c>
      <c r="BT137" s="30">
        <f t="shared" si="142"/>
        <v>0</v>
      </c>
      <c r="BU137" s="30">
        <f t="shared" si="142"/>
        <v>0</v>
      </c>
      <c r="BV137" s="30">
        <f t="shared" si="142"/>
        <v>0</v>
      </c>
      <c r="BW137" s="30">
        <f t="shared" si="142"/>
        <v>0</v>
      </c>
      <c r="BX137" s="30">
        <f t="shared" si="142"/>
        <v>0</v>
      </c>
      <c r="BY137" s="30">
        <f t="shared" si="142"/>
        <v>0</v>
      </c>
      <c r="BZ137" s="30">
        <f t="shared" si="142"/>
        <v>0</v>
      </c>
      <c r="CA137" s="30">
        <f t="shared" si="142"/>
        <v>0</v>
      </c>
      <c r="CB137" s="30">
        <f t="shared" si="142"/>
        <v>0</v>
      </c>
      <c r="CC137" s="30">
        <f t="shared" si="142"/>
        <v>0</v>
      </c>
      <c r="CD137" s="30">
        <f t="shared" si="142"/>
        <v>0</v>
      </c>
      <c r="CE137" s="30">
        <f t="shared" si="142"/>
        <v>0</v>
      </c>
      <c r="CF137" s="30">
        <f t="shared" si="142"/>
        <v>0</v>
      </c>
      <c r="CG137" s="30">
        <f t="shared" si="142"/>
        <v>0</v>
      </c>
      <c r="CH137" s="30">
        <f t="shared" si="142"/>
        <v>0</v>
      </c>
      <c r="CI137" s="30">
        <f t="shared" si="142"/>
        <v>0</v>
      </c>
      <c r="CJ137" s="30">
        <f t="shared" si="142"/>
        <v>0</v>
      </c>
      <c r="CK137" s="30">
        <f t="shared" si="142"/>
        <v>0</v>
      </c>
      <c r="CL137" s="30">
        <f t="shared" si="142"/>
        <v>0</v>
      </c>
      <c r="CM137" s="30">
        <f t="shared" si="142"/>
        <v>0</v>
      </c>
      <c r="CN137" s="30">
        <f t="shared" si="142"/>
        <v>0</v>
      </c>
      <c r="CO137" s="30">
        <f t="shared" si="142"/>
        <v>0</v>
      </c>
      <c r="CP137" s="30">
        <f t="shared" si="142"/>
        <v>0</v>
      </c>
      <c r="CQ137" s="30">
        <f t="shared" si="142"/>
        <v>0</v>
      </c>
      <c r="CR137" s="30">
        <f t="shared" si="142"/>
        <v>0</v>
      </c>
      <c r="CS137" s="30">
        <f t="shared" si="142"/>
        <v>0</v>
      </c>
      <c r="CT137" s="30">
        <f t="shared" si="142"/>
        <v>0</v>
      </c>
      <c r="CU137" s="30">
        <f t="shared" si="142"/>
        <v>0</v>
      </c>
      <c r="CV137" s="30">
        <f t="shared" si="142"/>
        <v>0</v>
      </c>
      <c r="CW137" s="30">
        <f t="shared" si="142"/>
        <v>0</v>
      </c>
      <c r="CX137" s="30">
        <f t="shared" si="142"/>
        <v>0</v>
      </c>
      <c r="CY137" s="30">
        <f t="shared" si="142"/>
        <v>0</v>
      </c>
      <c r="CZ137" s="30">
        <f t="shared" si="142"/>
        <v>0</v>
      </c>
      <c r="DA137" s="30">
        <f t="shared" si="142"/>
        <v>0</v>
      </c>
      <c r="DB137" s="30">
        <f t="shared" si="142"/>
        <v>0</v>
      </c>
      <c r="DC137" s="30">
        <f t="shared" si="142"/>
        <v>0</v>
      </c>
      <c r="DD137" s="30">
        <f t="shared" si="142"/>
        <v>0</v>
      </c>
      <c r="DE137" s="30">
        <f t="shared" si="142"/>
        <v>0</v>
      </c>
      <c r="DF137" s="30">
        <f t="shared" si="142"/>
        <v>0</v>
      </c>
      <c r="DG137" s="30">
        <f t="shared" si="142"/>
        <v>0</v>
      </c>
      <c r="DH137" s="30">
        <f t="shared" si="142"/>
        <v>0</v>
      </c>
      <c r="DI137" s="30">
        <f t="shared" si="142"/>
        <v>0</v>
      </c>
      <c r="DJ137" s="30">
        <f t="shared" si="142"/>
        <v>0</v>
      </c>
      <c r="DK137" s="30">
        <f t="shared" si="142"/>
        <v>0</v>
      </c>
      <c r="DL137" s="30">
        <f t="shared" si="142"/>
        <v>0</v>
      </c>
      <c r="DM137" s="30">
        <f t="shared" si="142"/>
        <v>0</v>
      </c>
      <c r="DN137" s="30">
        <f t="shared" si="142"/>
        <v>0</v>
      </c>
      <c r="DO137" s="30">
        <f t="shared" si="142"/>
        <v>0</v>
      </c>
      <c r="DP137" s="30">
        <f t="shared" si="142"/>
        <v>0</v>
      </c>
      <c r="DQ137" s="30">
        <f t="shared" si="142"/>
        <v>0</v>
      </c>
      <c r="DR137" s="30">
        <f t="shared" si="142"/>
        <v>0</v>
      </c>
      <c r="DS137" s="30">
        <f t="shared" si="142"/>
        <v>0</v>
      </c>
      <c r="DT137" s="30">
        <f t="shared" si="142"/>
        <v>0</v>
      </c>
      <c r="DU137" s="30">
        <f t="shared" si="142"/>
        <v>0</v>
      </c>
      <c r="DV137" s="30">
        <f t="shared" si="142"/>
        <v>0</v>
      </c>
      <c r="DW137" s="30">
        <f t="shared" si="142"/>
        <v>0</v>
      </c>
      <c r="DX137" s="30">
        <f t="shared" si="142"/>
        <v>0</v>
      </c>
      <c r="DY137" s="30">
        <f t="shared" si="142"/>
        <v>0</v>
      </c>
      <c r="DZ137" s="30">
        <f t="shared" si="142"/>
        <v>0</v>
      </c>
      <c r="EA137" s="30">
        <f t="shared" ref="EA137:FX137" si="143">ROUND(IF((EA132-EA12)*0.36&lt;0=TRUE(),0,IF((EA96&gt;50000),(EA132-EA12)*0.36,0)),4)</f>
        <v>0</v>
      </c>
      <c r="EB137" s="30">
        <f t="shared" si="143"/>
        <v>0</v>
      </c>
      <c r="EC137" s="30">
        <f t="shared" si="143"/>
        <v>0</v>
      </c>
      <c r="ED137" s="30">
        <f t="shared" si="143"/>
        <v>0</v>
      </c>
      <c r="EE137" s="30">
        <f t="shared" si="143"/>
        <v>0</v>
      </c>
      <c r="EF137" s="30">
        <f t="shared" si="143"/>
        <v>0</v>
      </c>
      <c r="EG137" s="30">
        <f t="shared" si="143"/>
        <v>0</v>
      </c>
      <c r="EH137" s="30">
        <f t="shared" si="143"/>
        <v>0</v>
      </c>
      <c r="EI137" s="30">
        <f t="shared" si="143"/>
        <v>0</v>
      </c>
      <c r="EJ137" s="30">
        <f t="shared" si="143"/>
        <v>0</v>
      </c>
      <c r="EK137" s="30">
        <f t="shared" si="143"/>
        <v>0</v>
      </c>
      <c r="EL137" s="30">
        <f t="shared" si="143"/>
        <v>0</v>
      </c>
      <c r="EM137" s="30">
        <f t="shared" si="143"/>
        <v>0</v>
      </c>
      <c r="EN137" s="30">
        <f t="shared" si="143"/>
        <v>0</v>
      </c>
      <c r="EO137" s="30">
        <f t="shared" si="143"/>
        <v>0</v>
      </c>
      <c r="EP137" s="30">
        <f t="shared" si="143"/>
        <v>0</v>
      </c>
      <c r="EQ137" s="30">
        <f t="shared" si="143"/>
        <v>0</v>
      </c>
      <c r="ER137" s="30">
        <f t="shared" si="143"/>
        <v>0</v>
      </c>
      <c r="ES137" s="30">
        <f t="shared" si="143"/>
        <v>0</v>
      </c>
      <c r="ET137" s="30">
        <f t="shared" si="143"/>
        <v>0</v>
      </c>
      <c r="EU137" s="30">
        <f t="shared" si="143"/>
        <v>0</v>
      </c>
      <c r="EV137" s="30">
        <f t="shared" si="143"/>
        <v>0</v>
      </c>
      <c r="EW137" s="30">
        <f t="shared" si="143"/>
        <v>0</v>
      </c>
      <c r="EX137" s="30">
        <f t="shared" si="143"/>
        <v>0</v>
      </c>
      <c r="EY137" s="30">
        <f t="shared" si="143"/>
        <v>0</v>
      </c>
      <c r="EZ137" s="30">
        <f t="shared" si="143"/>
        <v>0</v>
      </c>
      <c r="FA137" s="30">
        <f t="shared" si="143"/>
        <v>0</v>
      </c>
      <c r="FB137" s="30">
        <f t="shared" si="143"/>
        <v>0</v>
      </c>
      <c r="FC137" s="30">
        <f t="shared" si="143"/>
        <v>0</v>
      </c>
      <c r="FD137" s="30">
        <f t="shared" si="143"/>
        <v>0</v>
      </c>
      <c r="FE137" s="30">
        <f t="shared" si="143"/>
        <v>0</v>
      </c>
      <c r="FF137" s="30">
        <f t="shared" si="143"/>
        <v>0</v>
      </c>
      <c r="FG137" s="30">
        <f t="shared" si="143"/>
        <v>0</v>
      </c>
      <c r="FH137" s="30">
        <f t="shared" si="143"/>
        <v>0</v>
      </c>
      <c r="FI137" s="30">
        <f t="shared" si="143"/>
        <v>0</v>
      </c>
      <c r="FJ137" s="30">
        <f t="shared" si="143"/>
        <v>0</v>
      </c>
      <c r="FK137" s="30">
        <f t="shared" si="143"/>
        <v>0</v>
      </c>
      <c r="FL137" s="30">
        <f t="shared" si="143"/>
        <v>0</v>
      </c>
      <c r="FM137" s="30">
        <f t="shared" si="143"/>
        <v>0</v>
      </c>
      <c r="FN137" s="30">
        <f t="shared" si="143"/>
        <v>0</v>
      </c>
      <c r="FO137" s="30">
        <f t="shared" si="143"/>
        <v>0</v>
      </c>
      <c r="FP137" s="30">
        <f t="shared" si="143"/>
        <v>0</v>
      </c>
      <c r="FQ137" s="30">
        <f t="shared" si="143"/>
        <v>0</v>
      </c>
      <c r="FR137" s="30">
        <f t="shared" si="143"/>
        <v>0</v>
      </c>
      <c r="FS137" s="30">
        <f t="shared" si="143"/>
        <v>0</v>
      </c>
      <c r="FT137" s="31">
        <f t="shared" si="143"/>
        <v>0</v>
      </c>
      <c r="FU137" s="30">
        <f t="shared" si="143"/>
        <v>0</v>
      </c>
      <c r="FV137" s="30">
        <f t="shared" si="143"/>
        <v>0</v>
      </c>
      <c r="FW137" s="30">
        <f t="shared" si="143"/>
        <v>0</v>
      </c>
      <c r="FX137" s="30">
        <f t="shared" si="143"/>
        <v>0</v>
      </c>
      <c r="FY137" s="30"/>
      <c r="FZ137" s="46"/>
      <c r="GA137" s="46"/>
      <c r="GB137" s="46"/>
      <c r="GC137" s="46"/>
      <c r="GD137" s="46"/>
      <c r="GE137" s="6"/>
      <c r="GF137" s="6"/>
      <c r="GG137" s="6"/>
      <c r="GH137" s="6"/>
      <c r="GI137" s="6"/>
      <c r="GJ137" s="6"/>
      <c r="GK137" s="6"/>
      <c r="GL137" s="6"/>
      <c r="GM137" s="6"/>
    </row>
    <row r="138" spans="1:256" x14ac:dyDescent="0.2">
      <c r="A138" s="9"/>
      <c r="B138" s="2" t="s">
        <v>433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7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7"/>
      <c r="FU138" s="46"/>
      <c r="FV138" s="46"/>
      <c r="FW138" s="46"/>
      <c r="FX138" s="46"/>
      <c r="FY138" s="46"/>
      <c r="FZ138" s="46"/>
      <c r="GA138" s="46"/>
      <c r="GB138" s="51"/>
      <c r="GC138" s="51"/>
      <c r="GD138" s="51"/>
      <c r="GE138" s="51"/>
      <c r="GF138" s="51"/>
      <c r="GG138" s="6"/>
      <c r="GH138" s="51"/>
      <c r="GI138" s="51"/>
      <c r="GJ138" s="51"/>
      <c r="GK138" s="51"/>
      <c r="GL138" s="51"/>
      <c r="GM138" s="51"/>
    </row>
    <row r="139" spans="1:256" x14ac:dyDescent="0.2">
      <c r="A139" s="3" t="s">
        <v>434</v>
      </c>
      <c r="B139" s="2" t="s">
        <v>435</v>
      </c>
      <c r="C139" s="116">
        <f>MAX(C135,C137)</f>
        <v>6.5000000000000002E-2</v>
      </c>
      <c r="D139" s="116">
        <f t="shared" ref="D139:BO139" si="144">MAX(D135,D137)</f>
        <v>0</v>
      </c>
      <c r="E139" s="116">
        <f t="shared" si="144"/>
        <v>0.125</v>
      </c>
      <c r="F139" s="116">
        <f t="shared" si="144"/>
        <v>0</v>
      </c>
      <c r="G139" s="116">
        <f t="shared" si="144"/>
        <v>0</v>
      </c>
      <c r="H139" s="116">
        <f t="shared" si="144"/>
        <v>0</v>
      </c>
      <c r="I139" s="116">
        <f t="shared" si="144"/>
        <v>0.10630000000000001</v>
      </c>
      <c r="J139" s="116">
        <f t="shared" si="144"/>
        <v>7.9000000000000001E-2</v>
      </c>
      <c r="K139" s="116">
        <f t="shared" si="144"/>
        <v>3.7999999999999999E-2</v>
      </c>
      <c r="L139" s="116">
        <f t="shared" si="144"/>
        <v>5.7799999999999997E-2</v>
      </c>
      <c r="M139" s="116">
        <f t="shared" si="144"/>
        <v>0.1469</v>
      </c>
      <c r="N139" s="116">
        <f t="shared" si="144"/>
        <v>0</v>
      </c>
      <c r="O139" s="116">
        <f t="shared" si="144"/>
        <v>0</v>
      </c>
      <c r="P139" s="116">
        <f t="shared" si="144"/>
        <v>4.8399999999999999E-2</v>
      </c>
      <c r="Q139" s="116">
        <f t="shared" si="144"/>
        <v>8.0199999999999994E-2</v>
      </c>
      <c r="R139" s="116">
        <f t="shared" si="144"/>
        <v>0</v>
      </c>
      <c r="S139" s="116">
        <f t="shared" si="144"/>
        <v>1.8499999999999999E-2</v>
      </c>
      <c r="T139" s="116">
        <f t="shared" si="144"/>
        <v>0</v>
      </c>
      <c r="U139" s="116">
        <f t="shared" si="144"/>
        <v>4.0399999999999998E-2</v>
      </c>
      <c r="V139" s="116">
        <f t="shared" si="144"/>
        <v>5.2699999999999997E-2</v>
      </c>
      <c r="W139" s="117">
        <f t="shared" si="144"/>
        <v>5.67E-2</v>
      </c>
      <c r="X139" s="116">
        <f t="shared" si="144"/>
        <v>2.5999999999999999E-2</v>
      </c>
      <c r="Y139" s="116">
        <f t="shared" si="144"/>
        <v>9.7600000000000006E-2</v>
      </c>
      <c r="Z139" s="116">
        <f t="shared" si="144"/>
        <v>5.9499999999999997E-2</v>
      </c>
      <c r="AA139" s="116">
        <f t="shared" si="144"/>
        <v>0</v>
      </c>
      <c r="AB139" s="116">
        <f t="shared" si="144"/>
        <v>0</v>
      </c>
      <c r="AC139" s="116">
        <f t="shared" si="144"/>
        <v>0</v>
      </c>
      <c r="AD139" s="116">
        <f t="shared" si="144"/>
        <v>0</v>
      </c>
      <c r="AE139" s="116">
        <f t="shared" si="144"/>
        <v>0</v>
      </c>
      <c r="AF139" s="116">
        <f t="shared" si="144"/>
        <v>1.8200000000000001E-2</v>
      </c>
      <c r="AG139" s="116">
        <f t="shared" si="144"/>
        <v>0</v>
      </c>
      <c r="AH139" s="116">
        <f t="shared" si="144"/>
        <v>3.7699999999999997E-2</v>
      </c>
      <c r="AI139" s="116">
        <f t="shared" si="144"/>
        <v>8.9999999999999993E-3</v>
      </c>
      <c r="AJ139" s="116">
        <f t="shared" si="144"/>
        <v>8.4199999999999997E-2</v>
      </c>
      <c r="AK139" s="116">
        <f t="shared" si="144"/>
        <v>0.12920000000000001</v>
      </c>
      <c r="AL139" s="116">
        <f t="shared" si="144"/>
        <v>0.1096</v>
      </c>
      <c r="AM139" s="116">
        <f t="shared" si="144"/>
        <v>7.0099999999999996E-2</v>
      </c>
      <c r="AN139" s="116">
        <f t="shared" si="144"/>
        <v>1.2999999999999999E-3</v>
      </c>
      <c r="AO139" s="116">
        <f t="shared" si="144"/>
        <v>1.17E-2</v>
      </c>
      <c r="AP139" s="116">
        <f t="shared" si="144"/>
        <v>0.1075</v>
      </c>
      <c r="AQ139" s="116">
        <f t="shared" si="144"/>
        <v>0</v>
      </c>
      <c r="AR139" s="116">
        <f t="shared" si="144"/>
        <v>0</v>
      </c>
      <c r="AS139" s="116">
        <f t="shared" si="144"/>
        <v>0</v>
      </c>
      <c r="AT139" s="116">
        <f t="shared" si="144"/>
        <v>0</v>
      </c>
      <c r="AU139" s="116">
        <f t="shared" si="144"/>
        <v>0</v>
      </c>
      <c r="AV139" s="116">
        <f t="shared" si="144"/>
        <v>0</v>
      </c>
      <c r="AW139" s="116">
        <f t="shared" si="144"/>
        <v>0</v>
      </c>
      <c r="AX139" s="116">
        <f t="shared" si="144"/>
        <v>0.21429999999999999</v>
      </c>
      <c r="AY139" s="116">
        <f t="shared" si="144"/>
        <v>1.35E-2</v>
      </c>
      <c r="AZ139" s="116">
        <f t="shared" si="144"/>
        <v>8.2500000000000004E-2</v>
      </c>
      <c r="BA139" s="116">
        <f t="shared" si="144"/>
        <v>0</v>
      </c>
      <c r="BB139" s="116">
        <f t="shared" si="144"/>
        <v>0</v>
      </c>
      <c r="BC139" s="116">
        <f t="shared" si="144"/>
        <v>3.7999999999999999E-2</v>
      </c>
      <c r="BD139" s="116">
        <f t="shared" si="144"/>
        <v>0</v>
      </c>
      <c r="BE139" s="116">
        <f t="shared" si="144"/>
        <v>0</v>
      </c>
      <c r="BF139" s="116">
        <f t="shared" si="144"/>
        <v>0</v>
      </c>
      <c r="BG139" s="116">
        <f t="shared" si="144"/>
        <v>5.5199999999999999E-2</v>
      </c>
      <c r="BH139" s="116">
        <f t="shared" si="144"/>
        <v>0</v>
      </c>
      <c r="BI139" s="116">
        <f t="shared" si="144"/>
        <v>6.8400000000000002E-2</v>
      </c>
      <c r="BJ139" s="116">
        <f t="shared" si="144"/>
        <v>0</v>
      </c>
      <c r="BK139" s="116">
        <f t="shared" si="144"/>
        <v>0</v>
      </c>
      <c r="BL139" s="116">
        <f t="shared" si="144"/>
        <v>2.3E-2</v>
      </c>
      <c r="BM139" s="116">
        <f t="shared" si="144"/>
        <v>6.5100000000000005E-2</v>
      </c>
      <c r="BN139" s="116">
        <f t="shared" si="144"/>
        <v>2.8400000000000002E-2</v>
      </c>
      <c r="BO139" s="116">
        <f t="shared" si="144"/>
        <v>2.6100000000000002E-2</v>
      </c>
      <c r="BP139" s="116">
        <f t="shared" ref="BP139:EA139" si="145">MAX(BP135,BP137)</f>
        <v>0.02</v>
      </c>
      <c r="BQ139" s="116">
        <f t="shared" si="145"/>
        <v>0</v>
      </c>
      <c r="BR139" s="116">
        <f t="shared" si="145"/>
        <v>2.01E-2</v>
      </c>
      <c r="BS139" s="116">
        <f t="shared" si="145"/>
        <v>1.46E-2</v>
      </c>
      <c r="BT139" s="116">
        <f t="shared" si="145"/>
        <v>0</v>
      </c>
      <c r="BU139" s="116">
        <f t="shared" si="145"/>
        <v>0</v>
      </c>
      <c r="BV139" s="116">
        <f t="shared" si="145"/>
        <v>0</v>
      </c>
      <c r="BW139" s="116">
        <f t="shared" si="145"/>
        <v>0</v>
      </c>
      <c r="BX139" s="116">
        <f t="shared" si="145"/>
        <v>0</v>
      </c>
      <c r="BY139" s="116">
        <f t="shared" si="145"/>
        <v>0.1077</v>
      </c>
      <c r="BZ139" s="116">
        <f t="shared" si="145"/>
        <v>4.0399999999999998E-2</v>
      </c>
      <c r="CA139" s="116">
        <f t="shared" si="145"/>
        <v>2.5999999999999999E-2</v>
      </c>
      <c r="CB139" s="116">
        <f t="shared" si="145"/>
        <v>0</v>
      </c>
      <c r="CC139" s="116">
        <f t="shared" si="145"/>
        <v>1.5E-3</v>
      </c>
      <c r="CD139" s="116">
        <f t="shared" si="145"/>
        <v>0</v>
      </c>
      <c r="CE139" s="116">
        <f t="shared" si="145"/>
        <v>1.6999999999999999E-3</v>
      </c>
      <c r="CF139" s="116">
        <f t="shared" si="145"/>
        <v>0</v>
      </c>
      <c r="CG139" s="116">
        <f t="shared" si="145"/>
        <v>0</v>
      </c>
      <c r="CH139" s="116">
        <f t="shared" si="145"/>
        <v>7.0499999999999993E-2</v>
      </c>
      <c r="CI139" s="116">
        <f t="shared" si="145"/>
        <v>7.1999999999999998E-3</v>
      </c>
      <c r="CJ139" s="116">
        <f t="shared" si="145"/>
        <v>7.8700000000000006E-2</v>
      </c>
      <c r="CK139" s="116">
        <f t="shared" si="145"/>
        <v>0</v>
      </c>
      <c r="CL139" s="116">
        <f t="shared" si="145"/>
        <v>0</v>
      </c>
      <c r="CM139" s="116">
        <f t="shared" si="145"/>
        <v>7.0000000000000001E-3</v>
      </c>
      <c r="CN139" s="116">
        <f t="shared" si="145"/>
        <v>0</v>
      </c>
      <c r="CO139" s="116">
        <f t="shared" si="145"/>
        <v>0</v>
      </c>
      <c r="CP139" s="116">
        <f t="shared" si="145"/>
        <v>0</v>
      </c>
      <c r="CQ139" s="116">
        <f t="shared" si="145"/>
        <v>6.9599999999999995E-2</v>
      </c>
      <c r="CR139" s="116">
        <f t="shared" si="145"/>
        <v>4.7000000000000002E-3</v>
      </c>
      <c r="CS139" s="116">
        <f t="shared" si="145"/>
        <v>0</v>
      </c>
      <c r="CT139" s="116">
        <f t="shared" si="145"/>
        <v>0</v>
      </c>
      <c r="CU139" s="116">
        <f t="shared" si="145"/>
        <v>0</v>
      </c>
      <c r="CV139" s="116">
        <f t="shared" si="145"/>
        <v>2.1999999999999999E-2</v>
      </c>
      <c r="CW139" s="116">
        <f t="shared" si="145"/>
        <v>2.8999999999999998E-3</v>
      </c>
      <c r="CX139" s="116">
        <f t="shared" si="145"/>
        <v>0</v>
      </c>
      <c r="CY139" s="116">
        <f t="shared" si="145"/>
        <v>0</v>
      </c>
      <c r="CZ139" s="116">
        <f t="shared" si="145"/>
        <v>2.1600000000000001E-2</v>
      </c>
      <c r="DA139" s="116">
        <f t="shared" si="145"/>
        <v>0</v>
      </c>
      <c r="DB139" s="116">
        <f t="shared" si="145"/>
        <v>0</v>
      </c>
      <c r="DC139" s="116">
        <f t="shared" si="145"/>
        <v>0</v>
      </c>
      <c r="DD139" s="116">
        <f t="shared" si="145"/>
        <v>0</v>
      </c>
      <c r="DE139" s="116">
        <f t="shared" si="145"/>
        <v>0</v>
      </c>
      <c r="DF139" s="116">
        <f t="shared" si="145"/>
        <v>2.9999999999999997E-4</v>
      </c>
      <c r="DG139" s="116">
        <f t="shared" si="145"/>
        <v>7.0000000000000001E-3</v>
      </c>
      <c r="DH139" s="116">
        <f t="shared" si="145"/>
        <v>3.8999999999999998E-3</v>
      </c>
      <c r="DI139" s="116">
        <f t="shared" si="145"/>
        <v>5.3900000000000003E-2</v>
      </c>
      <c r="DJ139" s="116">
        <f t="shared" si="145"/>
        <v>0</v>
      </c>
      <c r="DK139" s="116">
        <f t="shared" si="145"/>
        <v>1.46E-2</v>
      </c>
      <c r="DL139" s="116">
        <f t="shared" si="145"/>
        <v>3.8300000000000001E-2</v>
      </c>
      <c r="DM139" s="116">
        <f t="shared" si="145"/>
        <v>2.46E-2</v>
      </c>
      <c r="DN139" s="116">
        <f t="shared" si="145"/>
        <v>2.1100000000000001E-2</v>
      </c>
      <c r="DO139" s="116">
        <f t="shared" si="145"/>
        <v>7.2599999999999998E-2</v>
      </c>
      <c r="DP139" s="116">
        <f t="shared" si="145"/>
        <v>0</v>
      </c>
      <c r="DQ139" s="116">
        <f t="shared" si="145"/>
        <v>7.3000000000000001E-3</v>
      </c>
      <c r="DR139" s="116">
        <f t="shared" si="145"/>
        <v>9.9599999999999994E-2</v>
      </c>
      <c r="DS139" s="116">
        <f t="shared" si="145"/>
        <v>0.1023</v>
      </c>
      <c r="DT139" s="116">
        <f t="shared" si="145"/>
        <v>7.7100000000000002E-2</v>
      </c>
      <c r="DU139" s="116">
        <f t="shared" si="145"/>
        <v>0</v>
      </c>
      <c r="DV139" s="116">
        <f t="shared" si="145"/>
        <v>1.4500000000000001E-2</v>
      </c>
      <c r="DW139" s="116">
        <f t="shared" si="145"/>
        <v>1.6999999999999999E-3</v>
      </c>
      <c r="DX139" s="116">
        <f t="shared" si="145"/>
        <v>0</v>
      </c>
      <c r="DY139" s="116">
        <f t="shared" si="145"/>
        <v>0</v>
      </c>
      <c r="DZ139" s="116">
        <f t="shared" si="145"/>
        <v>0</v>
      </c>
      <c r="EA139" s="116">
        <f t="shared" si="145"/>
        <v>1.3100000000000001E-2</v>
      </c>
      <c r="EB139" s="116">
        <f t="shared" ref="EB139:FX139" si="146">MAX(EB135,EB137)</f>
        <v>0</v>
      </c>
      <c r="EC139" s="116">
        <f t="shared" si="146"/>
        <v>0</v>
      </c>
      <c r="ED139" s="116">
        <f t="shared" si="146"/>
        <v>0</v>
      </c>
      <c r="EE139" s="116">
        <f t="shared" si="146"/>
        <v>5.5E-2</v>
      </c>
      <c r="EF139" s="116">
        <f t="shared" si="146"/>
        <v>6.7299999999999999E-2</v>
      </c>
      <c r="EG139" s="116">
        <f t="shared" si="146"/>
        <v>6.6600000000000006E-2</v>
      </c>
      <c r="EH139" s="116">
        <f t="shared" si="146"/>
        <v>1.2500000000000001E-2</v>
      </c>
      <c r="EI139" s="116">
        <f t="shared" si="146"/>
        <v>8.3900000000000002E-2</v>
      </c>
      <c r="EJ139" s="116">
        <f t="shared" si="146"/>
        <v>0</v>
      </c>
      <c r="EK139" s="116">
        <f t="shared" si="146"/>
        <v>0</v>
      </c>
      <c r="EL139" s="116">
        <f t="shared" si="146"/>
        <v>0</v>
      </c>
      <c r="EM139" s="116">
        <f t="shared" si="146"/>
        <v>6.1199999999999997E-2</v>
      </c>
      <c r="EN139" s="116">
        <f t="shared" si="146"/>
        <v>7.6600000000000001E-2</v>
      </c>
      <c r="EO139" s="116">
        <f t="shared" si="146"/>
        <v>0</v>
      </c>
      <c r="EP139" s="116">
        <f t="shared" si="146"/>
        <v>0</v>
      </c>
      <c r="EQ139" s="116">
        <f t="shared" si="146"/>
        <v>0</v>
      </c>
      <c r="ER139" s="116">
        <f t="shared" si="146"/>
        <v>0</v>
      </c>
      <c r="ES139" s="116">
        <f t="shared" si="146"/>
        <v>9.8599999999999993E-2</v>
      </c>
      <c r="ET139" s="116">
        <f t="shared" si="146"/>
        <v>5.8400000000000001E-2</v>
      </c>
      <c r="EU139" s="116">
        <f t="shared" si="146"/>
        <v>0.14899999999999999</v>
      </c>
      <c r="EV139" s="116">
        <f t="shared" si="146"/>
        <v>6.1000000000000004E-3</v>
      </c>
      <c r="EW139" s="116">
        <f t="shared" si="146"/>
        <v>0</v>
      </c>
      <c r="EX139" s="116">
        <f t="shared" si="146"/>
        <v>3.09E-2</v>
      </c>
      <c r="EY139" s="116">
        <f t="shared" si="146"/>
        <v>2.7199999999999998E-2</v>
      </c>
      <c r="EZ139" s="116">
        <f t="shared" si="146"/>
        <v>1.72E-2</v>
      </c>
      <c r="FA139" s="116">
        <f t="shared" si="146"/>
        <v>0</v>
      </c>
      <c r="FB139" s="116">
        <f t="shared" si="146"/>
        <v>5.5199999999999999E-2</v>
      </c>
      <c r="FC139" s="116">
        <f t="shared" si="146"/>
        <v>0</v>
      </c>
      <c r="FD139" s="116">
        <f t="shared" si="146"/>
        <v>0</v>
      </c>
      <c r="FE139" s="116">
        <f t="shared" si="146"/>
        <v>7.6E-3</v>
      </c>
      <c r="FF139" s="116">
        <f t="shared" si="146"/>
        <v>0</v>
      </c>
      <c r="FG139" s="116">
        <f t="shared" si="146"/>
        <v>0</v>
      </c>
      <c r="FH139" s="116">
        <f t="shared" si="146"/>
        <v>0</v>
      </c>
      <c r="FI139" s="116">
        <f t="shared" si="146"/>
        <v>2.9399999999999999E-2</v>
      </c>
      <c r="FJ139" s="116">
        <f t="shared" si="146"/>
        <v>0</v>
      </c>
      <c r="FK139" s="116">
        <f t="shared" si="146"/>
        <v>1.4200000000000001E-2</v>
      </c>
      <c r="FL139" s="116">
        <f t="shared" si="146"/>
        <v>0</v>
      </c>
      <c r="FM139" s="116">
        <f t="shared" si="146"/>
        <v>0</v>
      </c>
      <c r="FN139" s="116">
        <f t="shared" si="146"/>
        <v>6.8500000000000005E-2</v>
      </c>
      <c r="FO139" s="116">
        <f t="shared" si="146"/>
        <v>2.0000000000000001E-4</v>
      </c>
      <c r="FP139" s="116">
        <f t="shared" si="146"/>
        <v>6.8400000000000002E-2</v>
      </c>
      <c r="FQ139" s="116">
        <f t="shared" si="146"/>
        <v>2.7799999999999998E-2</v>
      </c>
      <c r="FR139" s="116">
        <f t="shared" si="146"/>
        <v>0</v>
      </c>
      <c r="FS139" s="116">
        <f t="shared" si="146"/>
        <v>0</v>
      </c>
      <c r="FT139" s="117">
        <f t="shared" si="146"/>
        <v>5.5999999999999999E-3</v>
      </c>
      <c r="FU139" s="116">
        <f t="shared" si="146"/>
        <v>6.6000000000000003E-2</v>
      </c>
      <c r="FV139" s="116">
        <f t="shared" si="146"/>
        <v>2.6599999999999999E-2</v>
      </c>
      <c r="FW139" s="116">
        <f t="shared" si="146"/>
        <v>1.47E-2</v>
      </c>
      <c r="FX139" s="116">
        <f t="shared" si="146"/>
        <v>0</v>
      </c>
      <c r="FY139" s="30"/>
      <c r="FZ139" s="46"/>
      <c r="GA139" s="46"/>
      <c r="GB139" s="30"/>
      <c r="GC139" s="30"/>
      <c r="GD139" s="30"/>
      <c r="GE139" s="104"/>
      <c r="GF139" s="104"/>
      <c r="GG139" s="6"/>
      <c r="GH139" s="6"/>
      <c r="GI139" s="6"/>
      <c r="GJ139" s="6"/>
      <c r="GK139" s="6"/>
      <c r="GL139" s="6"/>
      <c r="GM139" s="6"/>
    </row>
    <row r="140" spans="1:256" x14ac:dyDescent="0.2">
      <c r="A140" s="9"/>
      <c r="B140" s="2" t="s">
        <v>436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7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7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6"/>
      <c r="GF140" s="6"/>
      <c r="GG140" s="6"/>
      <c r="GH140" s="6"/>
      <c r="GI140" s="6"/>
      <c r="GJ140" s="6"/>
      <c r="GK140" s="6"/>
      <c r="GL140" s="6"/>
      <c r="GM140" s="6"/>
    </row>
    <row r="141" spans="1:256" x14ac:dyDescent="0.2">
      <c r="A141" s="3" t="s">
        <v>437</v>
      </c>
      <c r="B141" s="2" t="s">
        <v>438</v>
      </c>
      <c r="C141" s="30">
        <f>MIN(0.3,(C134+C139))</f>
        <v>0.185</v>
      </c>
      <c r="D141" s="30">
        <f t="shared" ref="D141:BO141" si="147">MIN(0.3,(D134+D139))</f>
        <v>0.12</v>
      </c>
      <c r="E141" s="30">
        <f t="shared" si="147"/>
        <v>0.245</v>
      </c>
      <c r="F141" s="30">
        <f t="shared" si="147"/>
        <v>0.12</v>
      </c>
      <c r="G141" s="30">
        <f t="shared" si="147"/>
        <v>0.12</v>
      </c>
      <c r="H141" s="30">
        <f t="shared" si="147"/>
        <v>0.12</v>
      </c>
      <c r="I141" s="30">
        <f t="shared" si="147"/>
        <v>0.2263</v>
      </c>
      <c r="J141" s="30">
        <f t="shared" si="147"/>
        <v>0.19900000000000001</v>
      </c>
      <c r="K141" s="30">
        <f t="shared" si="147"/>
        <v>0.158</v>
      </c>
      <c r="L141" s="30">
        <f t="shared" si="147"/>
        <v>0.17779999999999999</v>
      </c>
      <c r="M141" s="30">
        <f t="shared" si="147"/>
        <v>0.26690000000000003</v>
      </c>
      <c r="N141" s="30">
        <f t="shared" si="147"/>
        <v>0.12</v>
      </c>
      <c r="O141" s="30">
        <f t="shared" si="147"/>
        <v>0.12</v>
      </c>
      <c r="P141" s="30">
        <f t="shared" si="147"/>
        <v>0.16839999999999999</v>
      </c>
      <c r="Q141" s="30">
        <f t="shared" si="147"/>
        <v>0.20019999999999999</v>
      </c>
      <c r="R141" s="30">
        <f t="shared" si="147"/>
        <v>0.12</v>
      </c>
      <c r="S141" s="30">
        <f t="shared" si="147"/>
        <v>0.13849999999999998</v>
      </c>
      <c r="T141" s="30">
        <f t="shared" si="147"/>
        <v>0.12</v>
      </c>
      <c r="U141" s="30">
        <f t="shared" si="147"/>
        <v>0.16039999999999999</v>
      </c>
      <c r="V141" s="30">
        <f t="shared" si="147"/>
        <v>0.17269999999999999</v>
      </c>
      <c r="W141" s="31">
        <f t="shared" si="147"/>
        <v>0.1767</v>
      </c>
      <c r="X141" s="30">
        <f t="shared" si="147"/>
        <v>0.14599999999999999</v>
      </c>
      <c r="Y141" s="30">
        <f t="shared" si="147"/>
        <v>0.21760000000000002</v>
      </c>
      <c r="Z141" s="30">
        <f t="shared" si="147"/>
        <v>0.17949999999999999</v>
      </c>
      <c r="AA141" s="30">
        <f t="shared" si="147"/>
        <v>0.12</v>
      </c>
      <c r="AB141" s="30">
        <f t="shared" si="147"/>
        <v>0.12</v>
      </c>
      <c r="AC141" s="30">
        <f t="shared" si="147"/>
        <v>0.12</v>
      </c>
      <c r="AD141" s="30">
        <f t="shared" si="147"/>
        <v>0.12</v>
      </c>
      <c r="AE141" s="30">
        <f t="shared" si="147"/>
        <v>0.12</v>
      </c>
      <c r="AF141" s="30">
        <f t="shared" si="147"/>
        <v>0.13819999999999999</v>
      </c>
      <c r="AG141" s="30">
        <f t="shared" si="147"/>
        <v>0.12</v>
      </c>
      <c r="AH141" s="30">
        <f t="shared" si="147"/>
        <v>0.15770000000000001</v>
      </c>
      <c r="AI141" s="30">
        <f t="shared" si="147"/>
        <v>0.129</v>
      </c>
      <c r="AJ141" s="30">
        <f t="shared" si="147"/>
        <v>0.20419999999999999</v>
      </c>
      <c r="AK141" s="30">
        <f t="shared" si="147"/>
        <v>0.2492</v>
      </c>
      <c r="AL141" s="30">
        <f t="shared" si="147"/>
        <v>0.2296</v>
      </c>
      <c r="AM141" s="30">
        <f t="shared" si="147"/>
        <v>0.19009999999999999</v>
      </c>
      <c r="AN141" s="30">
        <f t="shared" si="147"/>
        <v>0.12129999999999999</v>
      </c>
      <c r="AO141" s="30">
        <f t="shared" si="147"/>
        <v>0.13169999999999998</v>
      </c>
      <c r="AP141" s="30">
        <f t="shared" si="147"/>
        <v>0.22749999999999998</v>
      </c>
      <c r="AQ141" s="30">
        <f t="shared" si="147"/>
        <v>0.12</v>
      </c>
      <c r="AR141" s="30">
        <f t="shared" si="147"/>
        <v>0.12</v>
      </c>
      <c r="AS141" s="30">
        <f t="shared" si="147"/>
        <v>0.12</v>
      </c>
      <c r="AT141" s="30">
        <f t="shared" si="147"/>
        <v>0.12</v>
      </c>
      <c r="AU141" s="30">
        <f t="shared" si="147"/>
        <v>0.12</v>
      </c>
      <c r="AV141" s="30">
        <f t="shared" si="147"/>
        <v>0.12</v>
      </c>
      <c r="AW141" s="30">
        <f t="shared" si="147"/>
        <v>0.12</v>
      </c>
      <c r="AX141" s="30">
        <f t="shared" si="147"/>
        <v>0.3</v>
      </c>
      <c r="AY141" s="30">
        <f t="shared" si="147"/>
        <v>0.13350000000000001</v>
      </c>
      <c r="AZ141" s="30">
        <f t="shared" si="147"/>
        <v>0.20250000000000001</v>
      </c>
      <c r="BA141" s="30">
        <f t="shared" si="147"/>
        <v>0.12</v>
      </c>
      <c r="BB141" s="30">
        <f t="shared" si="147"/>
        <v>0.12</v>
      </c>
      <c r="BC141" s="30">
        <f t="shared" si="147"/>
        <v>0.158</v>
      </c>
      <c r="BD141" s="30">
        <f t="shared" si="147"/>
        <v>0.12</v>
      </c>
      <c r="BE141" s="30">
        <f t="shared" si="147"/>
        <v>0.12</v>
      </c>
      <c r="BF141" s="30">
        <f t="shared" si="147"/>
        <v>0.12</v>
      </c>
      <c r="BG141" s="30">
        <f t="shared" si="147"/>
        <v>0.17519999999999999</v>
      </c>
      <c r="BH141" s="30">
        <f t="shared" si="147"/>
        <v>0.12</v>
      </c>
      <c r="BI141" s="30">
        <f t="shared" si="147"/>
        <v>0.18840000000000001</v>
      </c>
      <c r="BJ141" s="30">
        <f t="shared" si="147"/>
        <v>0.12</v>
      </c>
      <c r="BK141" s="30">
        <f t="shared" si="147"/>
        <v>0.12</v>
      </c>
      <c r="BL141" s="30">
        <f t="shared" si="147"/>
        <v>0.14299999999999999</v>
      </c>
      <c r="BM141" s="30">
        <f t="shared" si="147"/>
        <v>0.18509999999999999</v>
      </c>
      <c r="BN141" s="30">
        <f t="shared" si="147"/>
        <v>0.1484</v>
      </c>
      <c r="BO141" s="30">
        <f t="shared" si="147"/>
        <v>0.14610000000000001</v>
      </c>
      <c r="BP141" s="30">
        <f t="shared" ref="BP141:EA141" si="148">MIN(0.3,(BP134+BP139))</f>
        <v>0.13999999999999999</v>
      </c>
      <c r="BQ141" s="30">
        <f t="shared" si="148"/>
        <v>0.12</v>
      </c>
      <c r="BR141" s="30">
        <f t="shared" si="148"/>
        <v>0.1401</v>
      </c>
      <c r="BS141" s="30">
        <f t="shared" si="148"/>
        <v>0.1346</v>
      </c>
      <c r="BT141" s="30">
        <f t="shared" si="148"/>
        <v>0.12</v>
      </c>
      <c r="BU141" s="30">
        <f t="shared" si="148"/>
        <v>0.12</v>
      </c>
      <c r="BV141" s="30">
        <f t="shared" si="148"/>
        <v>0.12</v>
      </c>
      <c r="BW141" s="30">
        <f t="shared" si="148"/>
        <v>0.12</v>
      </c>
      <c r="BX141" s="30">
        <f t="shared" si="148"/>
        <v>0.12</v>
      </c>
      <c r="BY141" s="30">
        <f t="shared" si="148"/>
        <v>0.22770000000000001</v>
      </c>
      <c r="BZ141" s="30">
        <f t="shared" si="148"/>
        <v>0.16039999999999999</v>
      </c>
      <c r="CA141" s="30">
        <f t="shared" si="148"/>
        <v>0.14599999999999999</v>
      </c>
      <c r="CB141" s="30">
        <f t="shared" si="148"/>
        <v>0.12</v>
      </c>
      <c r="CC141" s="30">
        <f t="shared" si="148"/>
        <v>0.1215</v>
      </c>
      <c r="CD141" s="30">
        <f t="shared" si="148"/>
        <v>0.12</v>
      </c>
      <c r="CE141" s="30">
        <f t="shared" si="148"/>
        <v>0.12169999999999999</v>
      </c>
      <c r="CF141" s="30">
        <f t="shared" si="148"/>
        <v>0.12</v>
      </c>
      <c r="CG141" s="30">
        <f t="shared" si="148"/>
        <v>0.12</v>
      </c>
      <c r="CH141" s="30">
        <f t="shared" si="148"/>
        <v>0.1905</v>
      </c>
      <c r="CI141" s="30">
        <f t="shared" si="148"/>
        <v>0.12720000000000001</v>
      </c>
      <c r="CJ141" s="30">
        <f t="shared" si="148"/>
        <v>0.19869999999999999</v>
      </c>
      <c r="CK141" s="30">
        <f t="shared" si="148"/>
        <v>0.12</v>
      </c>
      <c r="CL141" s="30">
        <f t="shared" si="148"/>
        <v>0.12</v>
      </c>
      <c r="CM141" s="30">
        <f t="shared" si="148"/>
        <v>0.127</v>
      </c>
      <c r="CN141" s="30">
        <f t="shared" si="148"/>
        <v>0.12</v>
      </c>
      <c r="CO141" s="30">
        <f t="shared" si="148"/>
        <v>0.12</v>
      </c>
      <c r="CP141" s="30">
        <f t="shared" si="148"/>
        <v>0.12</v>
      </c>
      <c r="CQ141" s="30">
        <f t="shared" si="148"/>
        <v>0.18959999999999999</v>
      </c>
      <c r="CR141" s="30">
        <f t="shared" si="148"/>
        <v>0.12469999999999999</v>
      </c>
      <c r="CS141" s="30">
        <f t="shared" si="148"/>
        <v>0.12</v>
      </c>
      <c r="CT141" s="30">
        <f t="shared" si="148"/>
        <v>0.12</v>
      </c>
      <c r="CU141" s="30">
        <f t="shared" si="148"/>
        <v>0.12</v>
      </c>
      <c r="CV141" s="30">
        <f t="shared" si="148"/>
        <v>0.14199999999999999</v>
      </c>
      <c r="CW141" s="30">
        <f t="shared" si="148"/>
        <v>0.1229</v>
      </c>
      <c r="CX141" s="30">
        <f t="shared" si="148"/>
        <v>0.12</v>
      </c>
      <c r="CY141" s="30">
        <f t="shared" si="148"/>
        <v>0.12</v>
      </c>
      <c r="CZ141" s="30">
        <f t="shared" si="148"/>
        <v>0.1416</v>
      </c>
      <c r="DA141" s="30">
        <f t="shared" si="148"/>
        <v>0.12</v>
      </c>
      <c r="DB141" s="30">
        <f t="shared" si="148"/>
        <v>0.12</v>
      </c>
      <c r="DC141" s="30">
        <f t="shared" si="148"/>
        <v>0.12</v>
      </c>
      <c r="DD141" s="30">
        <f t="shared" si="148"/>
        <v>0.12</v>
      </c>
      <c r="DE141" s="30">
        <f t="shared" si="148"/>
        <v>0.12</v>
      </c>
      <c r="DF141" s="30">
        <f t="shared" si="148"/>
        <v>0.12029999999999999</v>
      </c>
      <c r="DG141" s="30">
        <f t="shared" si="148"/>
        <v>0.127</v>
      </c>
      <c r="DH141" s="30">
        <f t="shared" si="148"/>
        <v>0.1239</v>
      </c>
      <c r="DI141" s="30">
        <f t="shared" si="148"/>
        <v>0.1739</v>
      </c>
      <c r="DJ141" s="30">
        <f t="shared" si="148"/>
        <v>0.12</v>
      </c>
      <c r="DK141" s="30">
        <f t="shared" si="148"/>
        <v>0.1346</v>
      </c>
      <c r="DL141" s="30">
        <f t="shared" si="148"/>
        <v>0.1583</v>
      </c>
      <c r="DM141" s="30">
        <f t="shared" si="148"/>
        <v>0.14460000000000001</v>
      </c>
      <c r="DN141" s="30">
        <f t="shared" si="148"/>
        <v>0.1411</v>
      </c>
      <c r="DO141" s="30">
        <f t="shared" si="148"/>
        <v>0.19259999999999999</v>
      </c>
      <c r="DP141" s="30">
        <f t="shared" si="148"/>
        <v>0.12</v>
      </c>
      <c r="DQ141" s="30">
        <f t="shared" si="148"/>
        <v>0.1273</v>
      </c>
      <c r="DR141" s="30">
        <f t="shared" si="148"/>
        <v>0.21959999999999999</v>
      </c>
      <c r="DS141" s="30">
        <f t="shared" si="148"/>
        <v>0.2223</v>
      </c>
      <c r="DT141" s="30">
        <f t="shared" si="148"/>
        <v>0.1971</v>
      </c>
      <c r="DU141" s="30">
        <f t="shared" si="148"/>
        <v>0.12</v>
      </c>
      <c r="DV141" s="30">
        <f t="shared" si="148"/>
        <v>0.13450000000000001</v>
      </c>
      <c r="DW141" s="30">
        <f t="shared" si="148"/>
        <v>0.12169999999999999</v>
      </c>
      <c r="DX141" s="30">
        <f t="shared" si="148"/>
        <v>0.12</v>
      </c>
      <c r="DY141" s="30">
        <f t="shared" si="148"/>
        <v>0.12</v>
      </c>
      <c r="DZ141" s="30">
        <f t="shared" si="148"/>
        <v>0.12</v>
      </c>
      <c r="EA141" s="30">
        <f t="shared" si="148"/>
        <v>0.1331</v>
      </c>
      <c r="EB141" s="30">
        <f t="shared" ref="EB141:FX141" si="149">MIN(0.3,(EB134+EB139))</f>
        <v>0.12</v>
      </c>
      <c r="EC141" s="30">
        <f t="shared" si="149"/>
        <v>0.12</v>
      </c>
      <c r="ED141" s="30">
        <f t="shared" si="149"/>
        <v>0.12</v>
      </c>
      <c r="EE141" s="30">
        <f t="shared" si="149"/>
        <v>0.17499999999999999</v>
      </c>
      <c r="EF141" s="30">
        <f t="shared" si="149"/>
        <v>0.18729999999999999</v>
      </c>
      <c r="EG141" s="30">
        <f t="shared" si="149"/>
        <v>0.18659999999999999</v>
      </c>
      <c r="EH141" s="30">
        <f t="shared" si="149"/>
        <v>0.13250000000000001</v>
      </c>
      <c r="EI141" s="30">
        <f t="shared" si="149"/>
        <v>0.2039</v>
      </c>
      <c r="EJ141" s="30">
        <f t="shared" si="149"/>
        <v>0.12</v>
      </c>
      <c r="EK141" s="30">
        <f t="shared" si="149"/>
        <v>0.12</v>
      </c>
      <c r="EL141" s="30">
        <f t="shared" si="149"/>
        <v>0.12</v>
      </c>
      <c r="EM141" s="30">
        <f t="shared" si="149"/>
        <v>0.1812</v>
      </c>
      <c r="EN141" s="30">
        <f t="shared" si="149"/>
        <v>0.1966</v>
      </c>
      <c r="EO141" s="30">
        <f t="shared" si="149"/>
        <v>0.12</v>
      </c>
      <c r="EP141" s="30">
        <f t="shared" si="149"/>
        <v>0.12</v>
      </c>
      <c r="EQ141" s="30">
        <f t="shared" si="149"/>
        <v>0.12</v>
      </c>
      <c r="ER141" s="30">
        <f t="shared" si="149"/>
        <v>0.12</v>
      </c>
      <c r="ES141" s="30">
        <f t="shared" si="149"/>
        <v>0.21859999999999999</v>
      </c>
      <c r="ET141" s="30">
        <f t="shared" si="149"/>
        <v>0.1784</v>
      </c>
      <c r="EU141" s="30">
        <f t="shared" si="149"/>
        <v>0.26900000000000002</v>
      </c>
      <c r="EV141" s="30">
        <f t="shared" si="149"/>
        <v>0.12609999999999999</v>
      </c>
      <c r="EW141" s="30">
        <f t="shared" si="149"/>
        <v>0.12</v>
      </c>
      <c r="EX141" s="30">
        <f t="shared" si="149"/>
        <v>0.15090000000000001</v>
      </c>
      <c r="EY141" s="30">
        <f t="shared" si="149"/>
        <v>0.1472</v>
      </c>
      <c r="EZ141" s="30">
        <f t="shared" si="149"/>
        <v>0.13719999999999999</v>
      </c>
      <c r="FA141" s="30">
        <f t="shared" si="149"/>
        <v>0.12</v>
      </c>
      <c r="FB141" s="30">
        <f t="shared" si="149"/>
        <v>0.17519999999999999</v>
      </c>
      <c r="FC141" s="30">
        <f t="shared" si="149"/>
        <v>0.12</v>
      </c>
      <c r="FD141" s="30">
        <f t="shared" si="149"/>
        <v>0.12</v>
      </c>
      <c r="FE141" s="30">
        <f t="shared" si="149"/>
        <v>0.12759999999999999</v>
      </c>
      <c r="FF141" s="30">
        <f t="shared" si="149"/>
        <v>0.12</v>
      </c>
      <c r="FG141" s="30">
        <f t="shared" si="149"/>
        <v>0.12</v>
      </c>
      <c r="FH141" s="30">
        <f t="shared" si="149"/>
        <v>0.12</v>
      </c>
      <c r="FI141" s="30">
        <f t="shared" si="149"/>
        <v>0.14940000000000001</v>
      </c>
      <c r="FJ141" s="30">
        <f t="shared" si="149"/>
        <v>0.12</v>
      </c>
      <c r="FK141" s="30">
        <f t="shared" si="149"/>
        <v>0.13419999999999999</v>
      </c>
      <c r="FL141" s="30">
        <f t="shared" si="149"/>
        <v>0.12</v>
      </c>
      <c r="FM141" s="30">
        <f t="shared" si="149"/>
        <v>0.12</v>
      </c>
      <c r="FN141" s="30">
        <f t="shared" si="149"/>
        <v>0.1885</v>
      </c>
      <c r="FO141" s="30">
        <f t="shared" si="149"/>
        <v>0.1202</v>
      </c>
      <c r="FP141" s="30">
        <f t="shared" si="149"/>
        <v>0.18840000000000001</v>
      </c>
      <c r="FQ141" s="30">
        <f t="shared" si="149"/>
        <v>0.14779999999999999</v>
      </c>
      <c r="FR141" s="30">
        <f t="shared" si="149"/>
        <v>0.12</v>
      </c>
      <c r="FS141" s="30">
        <f t="shared" si="149"/>
        <v>0.12</v>
      </c>
      <c r="FT141" s="31">
        <f t="shared" si="149"/>
        <v>0.12559999999999999</v>
      </c>
      <c r="FU141" s="30">
        <f t="shared" si="149"/>
        <v>0.186</v>
      </c>
      <c r="FV141" s="30">
        <f t="shared" si="149"/>
        <v>0.14660000000000001</v>
      </c>
      <c r="FW141" s="30">
        <f t="shared" si="149"/>
        <v>0.13469999999999999</v>
      </c>
      <c r="FX141" s="30">
        <f t="shared" si="149"/>
        <v>0.12</v>
      </c>
      <c r="FY141" s="116"/>
      <c r="FZ141" s="30"/>
      <c r="GA141" s="30"/>
      <c r="GB141" s="46"/>
      <c r="GC141" s="46"/>
      <c r="GD141" s="46"/>
      <c r="GE141" s="6"/>
      <c r="GF141" s="6"/>
      <c r="GG141" s="6"/>
      <c r="GH141" s="6"/>
      <c r="GI141" s="6"/>
      <c r="GJ141" s="6"/>
      <c r="GK141" s="6"/>
      <c r="GL141" s="6"/>
      <c r="GM141" s="6"/>
    </row>
    <row r="142" spans="1:256" x14ac:dyDescent="0.2">
      <c r="A142" s="9"/>
      <c r="B142" s="2" t="s">
        <v>439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7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7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6"/>
      <c r="GF142" s="6"/>
      <c r="GG142" s="6"/>
      <c r="GH142" s="6"/>
      <c r="GI142" s="6"/>
      <c r="GJ142" s="6"/>
      <c r="GK142" s="6"/>
      <c r="GL142" s="6"/>
      <c r="GM142" s="6"/>
    </row>
    <row r="143" spans="1:256" x14ac:dyDescent="0.2">
      <c r="A143" s="3" t="s">
        <v>440</v>
      </c>
      <c r="B143" s="2" t="s">
        <v>441</v>
      </c>
      <c r="C143" s="46">
        <f t="shared" ref="C143:BN143" si="150">ROUND(IF(C96&lt;=459,C116*C134*C130,0),2)</f>
        <v>0</v>
      </c>
      <c r="D143" s="46">
        <f t="shared" si="150"/>
        <v>0</v>
      </c>
      <c r="E143" s="46">
        <f t="shared" si="150"/>
        <v>0</v>
      </c>
      <c r="F143" s="46">
        <f t="shared" si="150"/>
        <v>0</v>
      </c>
      <c r="G143" s="46">
        <f t="shared" si="150"/>
        <v>0</v>
      </c>
      <c r="H143" s="46">
        <f t="shared" si="150"/>
        <v>0</v>
      </c>
      <c r="I143" s="46">
        <f t="shared" si="150"/>
        <v>0</v>
      </c>
      <c r="J143" s="46">
        <f t="shared" si="150"/>
        <v>0</v>
      </c>
      <c r="K143" s="46">
        <f t="shared" si="150"/>
        <v>182282.11</v>
      </c>
      <c r="L143" s="46">
        <f t="shared" si="150"/>
        <v>0</v>
      </c>
      <c r="M143" s="46">
        <f t="shared" si="150"/>
        <v>0</v>
      </c>
      <c r="N143" s="46">
        <f t="shared" si="150"/>
        <v>0</v>
      </c>
      <c r="O143" s="46">
        <f t="shared" si="150"/>
        <v>0</v>
      </c>
      <c r="P143" s="46">
        <f t="shared" si="150"/>
        <v>144113.04</v>
      </c>
      <c r="Q143" s="46">
        <f t="shared" si="150"/>
        <v>0</v>
      </c>
      <c r="R143" s="46">
        <f t="shared" si="150"/>
        <v>0</v>
      </c>
      <c r="S143" s="46">
        <f t="shared" si="150"/>
        <v>0</v>
      </c>
      <c r="T143" s="46">
        <f t="shared" si="150"/>
        <v>74228.850000000006</v>
      </c>
      <c r="U143" s="46">
        <f t="shared" si="150"/>
        <v>42530.77</v>
      </c>
      <c r="V143" s="46">
        <f t="shared" si="150"/>
        <v>168757.38</v>
      </c>
      <c r="W143" s="47">
        <f t="shared" si="150"/>
        <v>113300.42</v>
      </c>
      <c r="X143" s="46">
        <f t="shared" si="150"/>
        <v>35306.01</v>
      </c>
      <c r="Y143" s="46">
        <f t="shared" si="150"/>
        <v>0</v>
      </c>
      <c r="Z143" s="46">
        <f t="shared" si="150"/>
        <v>170084.75</v>
      </c>
      <c r="AA143" s="46">
        <f t="shared" si="150"/>
        <v>0</v>
      </c>
      <c r="AB143" s="46">
        <f t="shared" si="150"/>
        <v>0</v>
      </c>
      <c r="AC143" s="46">
        <f t="shared" si="150"/>
        <v>0</v>
      </c>
      <c r="AD143" s="46">
        <f t="shared" si="150"/>
        <v>0</v>
      </c>
      <c r="AE143" s="46">
        <f t="shared" si="150"/>
        <v>56958.06</v>
      </c>
      <c r="AF143" s="46">
        <f t="shared" si="150"/>
        <v>103537.78</v>
      </c>
      <c r="AG143" s="46">
        <f t="shared" si="150"/>
        <v>0</v>
      </c>
      <c r="AH143" s="46">
        <f t="shared" si="150"/>
        <v>0</v>
      </c>
      <c r="AI143" s="46">
        <f t="shared" si="150"/>
        <v>160867.29</v>
      </c>
      <c r="AJ143" s="46">
        <f t="shared" si="150"/>
        <v>194285.51</v>
      </c>
      <c r="AK143" s="46">
        <f t="shared" si="150"/>
        <v>218086.15</v>
      </c>
      <c r="AL143" s="46">
        <f t="shared" si="150"/>
        <v>228427.45</v>
      </c>
      <c r="AM143" s="46">
        <f t="shared" si="150"/>
        <v>0</v>
      </c>
      <c r="AN143" s="46">
        <f t="shared" si="150"/>
        <v>154187.75</v>
      </c>
      <c r="AO143" s="46">
        <f t="shared" si="150"/>
        <v>0</v>
      </c>
      <c r="AP143" s="46">
        <f t="shared" si="150"/>
        <v>0</v>
      </c>
      <c r="AQ143" s="46">
        <f t="shared" si="150"/>
        <v>114563.75</v>
      </c>
      <c r="AR143" s="46">
        <f t="shared" si="150"/>
        <v>0</v>
      </c>
      <c r="AS143" s="46">
        <f t="shared" si="150"/>
        <v>0</v>
      </c>
      <c r="AT143" s="46">
        <f t="shared" si="150"/>
        <v>0</v>
      </c>
      <c r="AU143" s="46">
        <f t="shared" si="150"/>
        <v>124894.07</v>
      </c>
      <c r="AV143" s="46">
        <f t="shared" si="150"/>
        <v>137490.20000000001</v>
      </c>
      <c r="AW143" s="46">
        <f t="shared" si="150"/>
        <v>47571.18</v>
      </c>
      <c r="AX143" s="46">
        <f t="shared" si="150"/>
        <v>23986.22</v>
      </c>
      <c r="AY143" s="46">
        <f t="shared" si="150"/>
        <v>0</v>
      </c>
      <c r="AZ143" s="46">
        <f t="shared" si="150"/>
        <v>0</v>
      </c>
      <c r="BA143" s="46">
        <f t="shared" si="150"/>
        <v>0</v>
      </c>
      <c r="BB143" s="46">
        <f t="shared" si="150"/>
        <v>0</v>
      </c>
      <c r="BC143" s="46">
        <f t="shared" si="150"/>
        <v>0</v>
      </c>
      <c r="BD143" s="46">
        <f t="shared" si="150"/>
        <v>0</v>
      </c>
      <c r="BE143" s="46">
        <f t="shared" si="150"/>
        <v>0</v>
      </c>
      <c r="BF143" s="46">
        <f t="shared" si="150"/>
        <v>0</v>
      </c>
      <c r="BG143" s="46">
        <f t="shared" si="150"/>
        <v>0</v>
      </c>
      <c r="BH143" s="46">
        <f t="shared" si="150"/>
        <v>0</v>
      </c>
      <c r="BI143" s="46">
        <f t="shared" si="150"/>
        <v>191312.64000000001</v>
      </c>
      <c r="BJ143" s="46">
        <f t="shared" si="150"/>
        <v>0</v>
      </c>
      <c r="BK143" s="46">
        <f t="shared" si="150"/>
        <v>0</v>
      </c>
      <c r="BL143" s="46">
        <f t="shared" si="150"/>
        <v>134057.44</v>
      </c>
      <c r="BM143" s="46">
        <f t="shared" si="150"/>
        <v>209660.43</v>
      </c>
      <c r="BN143" s="46">
        <f t="shared" si="150"/>
        <v>0</v>
      </c>
      <c r="BO143" s="46">
        <f t="shared" ref="BO143:DZ143" si="151">ROUND(IF(BO96&lt;=459,BO116*BO134*BO130,0),2)</f>
        <v>0</v>
      </c>
      <c r="BP143" s="46">
        <f t="shared" si="151"/>
        <v>125701.48</v>
      </c>
      <c r="BQ143" s="46">
        <f t="shared" si="151"/>
        <v>0</v>
      </c>
      <c r="BR143" s="46">
        <f t="shared" si="151"/>
        <v>0</v>
      </c>
      <c r="BS143" s="46">
        <f t="shared" si="151"/>
        <v>0</v>
      </c>
      <c r="BT143" s="46">
        <f t="shared" si="151"/>
        <v>103861.91</v>
      </c>
      <c r="BU143" s="46">
        <f t="shared" si="151"/>
        <v>133657.1</v>
      </c>
      <c r="BV143" s="46">
        <f t="shared" si="151"/>
        <v>0</v>
      </c>
      <c r="BW143" s="46">
        <f t="shared" si="151"/>
        <v>0</v>
      </c>
      <c r="BX143" s="46">
        <f t="shared" si="151"/>
        <v>25780.35</v>
      </c>
      <c r="BY143" s="46">
        <f t="shared" si="151"/>
        <v>0</v>
      </c>
      <c r="BZ143" s="46">
        <f t="shared" si="151"/>
        <v>129959.57</v>
      </c>
      <c r="CA143" s="46">
        <f t="shared" si="151"/>
        <v>133871.81</v>
      </c>
      <c r="CB143" s="46">
        <f t="shared" si="151"/>
        <v>0</v>
      </c>
      <c r="CC143" s="46">
        <f t="shared" si="151"/>
        <v>87871.87</v>
      </c>
      <c r="CD143" s="46">
        <f t="shared" si="151"/>
        <v>42004.01</v>
      </c>
      <c r="CE143" s="46">
        <f t="shared" si="151"/>
        <v>91791.77</v>
      </c>
      <c r="CF143" s="46">
        <f t="shared" si="151"/>
        <v>61637.45</v>
      </c>
      <c r="CG143" s="46">
        <f t="shared" si="151"/>
        <v>75507.5</v>
      </c>
      <c r="CH143" s="46">
        <f t="shared" si="151"/>
        <v>121247.37</v>
      </c>
      <c r="CI143" s="46">
        <f t="shared" si="151"/>
        <v>0</v>
      </c>
      <c r="CJ143" s="46">
        <f t="shared" si="151"/>
        <v>0</v>
      </c>
      <c r="CK143" s="46">
        <f t="shared" si="151"/>
        <v>0</v>
      </c>
      <c r="CL143" s="46">
        <f t="shared" si="151"/>
        <v>0</v>
      </c>
      <c r="CM143" s="46">
        <f t="shared" si="151"/>
        <v>0</v>
      </c>
      <c r="CN143" s="46">
        <f t="shared" si="151"/>
        <v>0</v>
      </c>
      <c r="CO143" s="46">
        <f t="shared" si="151"/>
        <v>0</v>
      </c>
      <c r="CP143" s="46">
        <f t="shared" si="151"/>
        <v>0</v>
      </c>
      <c r="CQ143" s="46">
        <f t="shared" si="151"/>
        <v>0</v>
      </c>
      <c r="CR143" s="46">
        <f t="shared" si="151"/>
        <v>107374.76</v>
      </c>
      <c r="CS143" s="46">
        <f t="shared" si="151"/>
        <v>122895.18</v>
      </c>
      <c r="CT143" s="46">
        <f t="shared" si="151"/>
        <v>41485.050000000003</v>
      </c>
      <c r="CU143" s="46">
        <f t="shared" si="151"/>
        <v>0</v>
      </c>
      <c r="CV143" s="46">
        <f t="shared" si="151"/>
        <v>31954.2</v>
      </c>
      <c r="CW143" s="46">
        <f t="shared" si="151"/>
        <v>96115.39</v>
      </c>
      <c r="CX143" s="46">
        <f t="shared" si="151"/>
        <v>0</v>
      </c>
      <c r="CY143" s="46">
        <f t="shared" si="151"/>
        <v>50042.01</v>
      </c>
      <c r="CZ143" s="46">
        <f t="shared" si="151"/>
        <v>0</v>
      </c>
      <c r="DA143" s="46">
        <f t="shared" si="151"/>
        <v>73359.679999999993</v>
      </c>
      <c r="DB143" s="46">
        <f t="shared" si="151"/>
        <v>70812.639999999999</v>
      </c>
      <c r="DC143" s="46">
        <f t="shared" si="151"/>
        <v>60060.62</v>
      </c>
      <c r="DD143" s="46">
        <f t="shared" si="151"/>
        <v>75672.19</v>
      </c>
      <c r="DE143" s="46">
        <f t="shared" si="151"/>
        <v>118777.85</v>
      </c>
      <c r="DF143" s="46">
        <f t="shared" si="151"/>
        <v>0</v>
      </c>
      <c r="DG143" s="46">
        <f t="shared" si="151"/>
        <v>59863.38</v>
      </c>
      <c r="DH143" s="46">
        <f t="shared" si="151"/>
        <v>0</v>
      </c>
      <c r="DI143" s="46">
        <f t="shared" si="151"/>
        <v>0</v>
      </c>
      <c r="DJ143" s="46">
        <f t="shared" si="151"/>
        <v>0</v>
      </c>
      <c r="DK143" s="46">
        <f t="shared" si="151"/>
        <v>177111.22</v>
      </c>
      <c r="DL143" s="46">
        <f t="shared" si="151"/>
        <v>0</v>
      </c>
      <c r="DM143" s="46">
        <f t="shared" si="151"/>
        <v>132206.15</v>
      </c>
      <c r="DN143" s="46">
        <f t="shared" si="151"/>
        <v>0</v>
      </c>
      <c r="DO143" s="46">
        <f t="shared" si="151"/>
        <v>0</v>
      </c>
      <c r="DP143" s="46">
        <f t="shared" si="151"/>
        <v>80763.570000000007</v>
      </c>
      <c r="DQ143" s="46">
        <f t="shared" si="151"/>
        <v>0</v>
      </c>
      <c r="DR143" s="46">
        <f t="shared" si="151"/>
        <v>0</v>
      </c>
      <c r="DS143" s="46">
        <f t="shared" si="151"/>
        <v>0</v>
      </c>
      <c r="DT143" s="46">
        <f t="shared" si="151"/>
        <v>137616.98000000001</v>
      </c>
      <c r="DU143" s="46">
        <f t="shared" si="151"/>
        <v>157641.94</v>
      </c>
      <c r="DV143" s="46">
        <f t="shared" si="151"/>
        <v>122406.48</v>
      </c>
      <c r="DW143" s="46">
        <f t="shared" si="151"/>
        <v>145883.76999999999</v>
      </c>
      <c r="DX143" s="46">
        <f t="shared" si="151"/>
        <v>71065.210000000006</v>
      </c>
      <c r="DY143" s="46">
        <f t="shared" si="151"/>
        <v>95616.36</v>
      </c>
      <c r="DZ143" s="46">
        <f t="shared" si="151"/>
        <v>0</v>
      </c>
      <c r="EA143" s="46">
        <f t="shared" ref="EA143:FX143" si="152">ROUND(IF(EA96&lt;=459,EA116*EA134*EA130,0),2)</f>
        <v>0</v>
      </c>
      <c r="EB143" s="46">
        <f t="shared" si="152"/>
        <v>0</v>
      </c>
      <c r="EC143" s="46">
        <f t="shared" si="152"/>
        <v>107416.91</v>
      </c>
      <c r="ED143" s="46">
        <f t="shared" si="152"/>
        <v>0</v>
      </c>
      <c r="EE143" s="46">
        <f t="shared" si="152"/>
        <v>153657.75</v>
      </c>
      <c r="EF143" s="46">
        <f t="shared" si="152"/>
        <v>0</v>
      </c>
      <c r="EG143" s="46">
        <f t="shared" si="152"/>
        <v>181270.47</v>
      </c>
      <c r="EH143" s="46">
        <f t="shared" si="152"/>
        <v>119018.79</v>
      </c>
      <c r="EI143" s="46">
        <f t="shared" si="152"/>
        <v>0</v>
      </c>
      <c r="EJ143" s="46">
        <f t="shared" si="152"/>
        <v>0</v>
      </c>
      <c r="EK143" s="46">
        <f t="shared" si="152"/>
        <v>0</v>
      </c>
      <c r="EL143" s="46">
        <f t="shared" si="152"/>
        <v>0</v>
      </c>
      <c r="EM143" s="46">
        <f t="shared" si="152"/>
        <v>0</v>
      </c>
      <c r="EN143" s="46">
        <f t="shared" si="152"/>
        <v>0</v>
      </c>
      <c r="EO143" s="46">
        <f t="shared" si="152"/>
        <v>0</v>
      </c>
      <c r="EP143" s="46">
        <f t="shared" si="152"/>
        <v>132773.82999999999</v>
      </c>
      <c r="EQ143" s="46">
        <f t="shared" si="152"/>
        <v>0</v>
      </c>
      <c r="ER143" s="46">
        <f t="shared" si="152"/>
        <v>127087.03999999999</v>
      </c>
      <c r="ES143" s="46">
        <f t="shared" si="152"/>
        <v>131045.03</v>
      </c>
      <c r="ET143" s="46">
        <f t="shared" si="152"/>
        <v>153393.75</v>
      </c>
      <c r="EU143" s="46">
        <f t="shared" si="152"/>
        <v>0</v>
      </c>
      <c r="EV143" s="46">
        <f t="shared" si="152"/>
        <v>48761.3</v>
      </c>
      <c r="EW143" s="46">
        <f t="shared" si="152"/>
        <v>0</v>
      </c>
      <c r="EX143" s="46">
        <f t="shared" si="152"/>
        <v>162544.31</v>
      </c>
      <c r="EY143" s="46">
        <f t="shared" si="152"/>
        <v>0</v>
      </c>
      <c r="EZ143" s="46">
        <f t="shared" si="152"/>
        <v>77723.25</v>
      </c>
      <c r="FA143" s="46">
        <f t="shared" si="152"/>
        <v>0</v>
      </c>
      <c r="FB143" s="46">
        <f t="shared" si="152"/>
        <v>214420.08</v>
      </c>
      <c r="FC143" s="46">
        <f t="shared" si="152"/>
        <v>0</v>
      </c>
      <c r="FD143" s="46">
        <f t="shared" si="152"/>
        <v>120713.39</v>
      </c>
      <c r="FE143" s="46">
        <f t="shared" si="152"/>
        <v>74678.02</v>
      </c>
      <c r="FF143" s="46">
        <f t="shared" si="152"/>
        <v>85960.56</v>
      </c>
      <c r="FG143" s="46">
        <f t="shared" si="152"/>
        <v>63461.93</v>
      </c>
      <c r="FH143" s="46">
        <f t="shared" si="152"/>
        <v>41265.03</v>
      </c>
      <c r="FI143" s="46">
        <f t="shared" si="152"/>
        <v>0</v>
      </c>
      <c r="FJ143" s="46">
        <f t="shared" si="152"/>
        <v>0</v>
      </c>
      <c r="FK143" s="46">
        <f t="shared" si="152"/>
        <v>0</v>
      </c>
      <c r="FL143" s="46">
        <f t="shared" si="152"/>
        <v>0</v>
      </c>
      <c r="FM143" s="46">
        <f t="shared" si="152"/>
        <v>0</v>
      </c>
      <c r="FN143" s="46">
        <f t="shared" si="152"/>
        <v>0</v>
      </c>
      <c r="FO143" s="46">
        <f t="shared" si="152"/>
        <v>0</v>
      </c>
      <c r="FP143" s="46">
        <f t="shared" si="152"/>
        <v>0</v>
      </c>
      <c r="FQ143" s="46">
        <f t="shared" si="152"/>
        <v>0</v>
      </c>
      <c r="FR143" s="46">
        <f t="shared" si="152"/>
        <v>67476.61</v>
      </c>
      <c r="FS143" s="46">
        <f t="shared" si="152"/>
        <v>32276.2</v>
      </c>
      <c r="FT143" s="47">
        <f t="shared" si="152"/>
        <v>59361.02</v>
      </c>
      <c r="FU143" s="46">
        <f t="shared" si="152"/>
        <v>0</v>
      </c>
      <c r="FV143" s="46">
        <f t="shared" si="152"/>
        <v>0</v>
      </c>
      <c r="FW143" s="46">
        <f t="shared" si="152"/>
        <v>98507.92</v>
      </c>
      <c r="FX143" s="46">
        <f t="shared" si="152"/>
        <v>21609.11</v>
      </c>
      <c r="FY143" s="30"/>
      <c r="FZ143" s="46"/>
      <c r="GA143" s="46"/>
      <c r="GB143" s="46"/>
      <c r="GC143" s="46"/>
      <c r="GD143" s="46"/>
      <c r="GE143" s="6"/>
      <c r="GF143" s="6"/>
      <c r="GG143" s="6"/>
      <c r="GH143" s="6"/>
      <c r="GI143" s="6"/>
      <c r="GJ143" s="6"/>
      <c r="GK143" s="6"/>
      <c r="GL143" s="6"/>
      <c r="GM143" s="6"/>
    </row>
    <row r="144" spans="1:256" x14ac:dyDescent="0.2">
      <c r="A144" s="9"/>
      <c r="B144" s="2" t="s">
        <v>442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7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7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6"/>
      <c r="GF144" s="6"/>
      <c r="GG144" s="6"/>
      <c r="GH144" s="6"/>
      <c r="GI144" s="6"/>
      <c r="GJ144" s="6"/>
      <c r="GK144" s="6"/>
      <c r="GL144" s="6"/>
      <c r="GM144" s="6"/>
    </row>
    <row r="145" spans="1:195" x14ac:dyDescent="0.2">
      <c r="A145" s="3" t="s">
        <v>443</v>
      </c>
      <c r="B145" s="2" t="s">
        <v>444</v>
      </c>
      <c r="C145" s="46">
        <f t="shared" ref="C145:BN145" si="153">ROUND(IF(C96&lt;=459,0,IF(C132&lt;=C12,C116*C134*C130,0)),2)</f>
        <v>0</v>
      </c>
      <c r="D145" s="46">
        <f t="shared" si="153"/>
        <v>13760601.949999999</v>
      </c>
      <c r="E145" s="46">
        <f t="shared" si="153"/>
        <v>0</v>
      </c>
      <c r="F145" s="46">
        <f t="shared" si="153"/>
        <v>5134118.8600000003</v>
      </c>
      <c r="G145" s="46">
        <f t="shared" si="153"/>
        <v>282791.67</v>
      </c>
      <c r="H145" s="46">
        <f t="shared" si="153"/>
        <v>192178.77</v>
      </c>
      <c r="I145" s="46">
        <f t="shared" si="153"/>
        <v>0</v>
      </c>
      <c r="J145" s="46">
        <f t="shared" si="153"/>
        <v>0</v>
      </c>
      <c r="K145" s="46">
        <f t="shared" si="153"/>
        <v>0</v>
      </c>
      <c r="L145" s="46">
        <f t="shared" si="153"/>
        <v>0</v>
      </c>
      <c r="M145" s="46">
        <f t="shared" si="153"/>
        <v>0</v>
      </c>
      <c r="N145" s="46">
        <f t="shared" si="153"/>
        <v>10734567.5</v>
      </c>
      <c r="O145" s="46">
        <f t="shared" si="153"/>
        <v>2520134.61</v>
      </c>
      <c r="P145" s="46">
        <f t="shared" si="153"/>
        <v>0</v>
      </c>
      <c r="Q145" s="46">
        <f t="shared" si="153"/>
        <v>0</v>
      </c>
      <c r="R145" s="46">
        <f t="shared" si="153"/>
        <v>213909.63</v>
      </c>
      <c r="S145" s="46">
        <f t="shared" si="153"/>
        <v>0</v>
      </c>
      <c r="T145" s="46">
        <f t="shared" si="153"/>
        <v>0</v>
      </c>
      <c r="U145" s="46">
        <f t="shared" si="153"/>
        <v>0</v>
      </c>
      <c r="V145" s="46">
        <f t="shared" si="153"/>
        <v>0</v>
      </c>
      <c r="W145" s="47">
        <f t="shared" si="153"/>
        <v>0</v>
      </c>
      <c r="X145" s="46">
        <f t="shared" si="153"/>
        <v>0</v>
      </c>
      <c r="Y145" s="46">
        <f t="shared" si="153"/>
        <v>0</v>
      </c>
      <c r="Z145" s="46">
        <f t="shared" si="153"/>
        <v>0</v>
      </c>
      <c r="AA145" s="46">
        <f t="shared" si="153"/>
        <v>8813982.7899999991</v>
      </c>
      <c r="AB145" s="46">
        <f t="shared" si="153"/>
        <v>4911539.03</v>
      </c>
      <c r="AC145" s="46">
        <f t="shared" si="153"/>
        <v>271571.65999999997</v>
      </c>
      <c r="AD145" s="46">
        <f t="shared" si="153"/>
        <v>322663.05</v>
      </c>
      <c r="AE145" s="46">
        <f t="shared" si="153"/>
        <v>0</v>
      </c>
      <c r="AF145" s="46">
        <f t="shared" si="153"/>
        <v>0</v>
      </c>
      <c r="AG145" s="46">
        <f t="shared" si="153"/>
        <v>207799.9</v>
      </c>
      <c r="AH145" s="46">
        <f t="shared" si="153"/>
        <v>0</v>
      </c>
      <c r="AI145" s="46">
        <f t="shared" si="153"/>
        <v>0</v>
      </c>
      <c r="AJ145" s="46">
        <f t="shared" si="153"/>
        <v>0</v>
      </c>
      <c r="AK145" s="46">
        <f t="shared" si="153"/>
        <v>0</v>
      </c>
      <c r="AL145" s="46">
        <f t="shared" si="153"/>
        <v>0</v>
      </c>
      <c r="AM145" s="46">
        <f t="shared" si="153"/>
        <v>0</v>
      </c>
      <c r="AN145" s="46">
        <f t="shared" si="153"/>
        <v>0</v>
      </c>
      <c r="AO145" s="46">
        <f t="shared" si="153"/>
        <v>0</v>
      </c>
      <c r="AP145" s="46">
        <f t="shared" si="153"/>
        <v>0</v>
      </c>
      <c r="AQ145" s="46">
        <f t="shared" si="153"/>
        <v>0</v>
      </c>
      <c r="AR145" s="46">
        <f t="shared" si="153"/>
        <v>6083024.4800000004</v>
      </c>
      <c r="AS145" s="46">
        <f t="shared" si="153"/>
        <v>2146680.21</v>
      </c>
      <c r="AT145" s="46">
        <f t="shared" si="153"/>
        <v>346055.61</v>
      </c>
      <c r="AU145" s="46">
        <f t="shared" si="153"/>
        <v>0</v>
      </c>
      <c r="AV145" s="46">
        <f t="shared" si="153"/>
        <v>0</v>
      </c>
      <c r="AW145" s="46">
        <f t="shared" si="153"/>
        <v>0</v>
      </c>
      <c r="AX145" s="46">
        <f t="shared" si="153"/>
        <v>0</v>
      </c>
      <c r="AY145" s="46">
        <f t="shared" si="153"/>
        <v>0</v>
      </c>
      <c r="AZ145" s="46">
        <f t="shared" si="153"/>
        <v>0</v>
      </c>
      <c r="BA145" s="46">
        <f t="shared" si="153"/>
        <v>2367501.02</v>
      </c>
      <c r="BB145" s="46">
        <f t="shared" si="153"/>
        <v>2278721.67</v>
      </c>
      <c r="BC145" s="46">
        <f t="shared" si="153"/>
        <v>0</v>
      </c>
      <c r="BD145" s="46">
        <f t="shared" si="153"/>
        <v>580753.79</v>
      </c>
      <c r="BE145" s="46">
        <f t="shared" si="153"/>
        <v>366933.74</v>
      </c>
      <c r="BF145" s="46">
        <f t="shared" si="153"/>
        <v>2274482.16</v>
      </c>
      <c r="BG145" s="46">
        <f t="shared" si="153"/>
        <v>0</v>
      </c>
      <c r="BH145" s="46">
        <f t="shared" si="153"/>
        <v>149030.07999999999</v>
      </c>
      <c r="BI145" s="46">
        <f t="shared" si="153"/>
        <v>0</v>
      </c>
      <c r="BJ145" s="46">
        <f t="shared" si="153"/>
        <v>431737.52</v>
      </c>
      <c r="BK145" s="46">
        <f t="shared" si="153"/>
        <v>3941161.18</v>
      </c>
      <c r="BL145" s="46">
        <f t="shared" si="153"/>
        <v>0</v>
      </c>
      <c r="BM145" s="46">
        <f t="shared" si="153"/>
        <v>0</v>
      </c>
      <c r="BN145" s="46">
        <f t="shared" si="153"/>
        <v>0</v>
      </c>
      <c r="BO145" s="46">
        <f t="shared" ref="BO145:DZ145" si="154">ROUND(IF(BO96&lt;=459,0,IF(BO132&lt;=BO12,BO116*BO134*BO130,0)),2)</f>
        <v>0</v>
      </c>
      <c r="BP145" s="46">
        <f t="shared" si="154"/>
        <v>0</v>
      </c>
      <c r="BQ145" s="46">
        <f t="shared" si="154"/>
        <v>1948030.27</v>
      </c>
      <c r="BR145" s="46">
        <f t="shared" si="154"/>
        <v>0</v>
      </c>
      <c r="BS145" s="46">
        <f t="shared" si="154"/>
        <v>0</v>
      </c>
      <c r="BT145" s="46">
        <f t="shared" si="154"/>
        <v>0</v>
      </c>
      <c r="BU145" s="46">
        <f t="shared" si="154"/>
        <v>0</v>
      </c>
      <c r="BV145" s="46">
        <f t="shared" si="154"/>
        <v>312497.62</v>
      </c>
      <c r="BW145" s="46">
        <f t="shared" si="154"/>
        <v>386431.14</v>
      </c>
      <c r="BX145" s="46">
        <f t="shared" si="154"/>
        <v>0</v>
      </c>
      <c r="BY145" s="46">
        <f t="shared" si="154"/>
        <v>0</v>
      </c>
      <c r="BZ145" s="46">
        <f t="shared" si="154"/>
        <v>0</v>
      </c>
      <c r="CA145" s="46">
        <f t="shared" si="154"/>
        <v>0</v>
      </c>
      <c r="CB145" s="46">
        <f t="shared" si="154"/>
        <v>20509099.27</v>
      </c>
      <c r="CC145" s="46">
        <f t="shared" si="154"/>
        <v>0</v>
      </c>
      <c r="CD145" s="46">
        <f t="shared" si="154"/>
        <v>0</v>
      </c>
      <c r="CE145" s="46">
        <f t="shared" si="154"/>
        <v>0</v>
      </c>
      <c r="CF145" s="46">
        <f t="shared" si="154"/>
        <v>0</v>
      </c>
      <c r="CG145" s="46">
        <f t="shared" si="154"/>
        <v>0</v>
      </c>
      <c r="CH145" s="46">
        <f t="shared" si="154"/>
        <v>0</v>
      </c>
      <c r="CI145" s="46">
        <f t="shared" si="154"/>
        <v>0</v>
      </c>
      <c r="CJ145" s="46">
        <f t="shared" si="154"/>
        <v>0</v>
      </c>
      <c r="CK145" s="46">
        <f t="shared" si="154"/>
        <v>1159477.07</v>
      </c>
      <c r="CL145" s="46">
        <f t="shared" si="154"/>
        <v>259054.18</v>
      </c>
      <c r="CM145" s="46">
        <f t="shared" si="154"/>
        <v>0</v>
      </c>
      <c r="CN145" s="46">
        <f t="shared" si="154"/>
        <v>6216820.6900000004</v>
      </c>
      <c r="CO145" s="46">
        <f t="shared" si="154"/>
        <v>4233446.99</v>
      </c>
      <c r="CP145" s="46">
        <f t="shared" si="154"/>
        <v>379153.14</v>
      </c>
      <c r="CQ145" s="46">
        <f t="shared" si="154"/>
        <v>0</v>
      </c>
      <c r="CR145" s="46">
        <f t="shared" si="154"/>
        <v>0</v>
      </c>
      <c r="CS145" s="46">
        <f t="shared" si="154"/>
        <v>0</v>
      </c>
      <c r="CT145" s="46">
        <f t="shared" si="154"/>
        <v>0</v>
      </c>
      <c r="CU145" s="46">
        <f t="shared" si="154"/>
        <v>68815.14</v>
      </c>
      <c r="CV145" s="46">
        <f t="shared" si="154"/>
        <v>0</v>
      </c>
      <c r="CW145" s="46">
        <f t="shared" si="154"/>
        <v>0</v>
      </c>
      <c r="CX145" s="46">
        <f t="shared" si="154"/>
        <v>171382.82</v>
      </c>
      <c r="CY145" s="46">
        <f t="shared" si="154"/>
        <v>0</v>
      </c>
      <c r="CZ145" s="46">
        <f t="shared" si="154"/>
        <v>0</v>
      </c>
      <c r="DA145" s="46">
        <f t="shared" si="154"/>
        <v>0</v>
      </c>
      <c r="DB145" s="46">
        <f t="shared" si="154"/>
        <v>0</v>
      </c>
      <c r="DC145" s="46">
        <f t="shared" si="154"/>
        <v>0</v>
      </c>
      <c r="DD145" s="46">
        <f t="shared" si="154"/>
        <v>0</v>
      </c>
      <c r="DE145" s="46">
        <f t="shared" si="154"/>
        <v>0</v>
      </c>
      <c r="DF145" s="46">
        <f t="shared" si="154"/>
        <v>0</v>
      </c>
      <c r="DG145" s="46">
        <f t="shared" si="154"/>
        <v>0</v>
      </c>
      <c r="DH145" s="46">
        <f t="shared" si="154"/>
        <v>0</v>
      </c>
      <c r="DI145" s="46">
        <f t="shared" si="154"/>
        <v>0</v>
      </c>
      <c r="DJ145" s="46">
        <f t="shared" si="154"/>
        <v>251268</v>
      </c>
      <c r="DK145" s="46">
        <f t="shared" si="154"/>
        <v>0</v>
      </c>
      <c r="DL145" s="46">
        <f t="shared" si="154"/>
        <v>0</v>
      </c>
      <c r="DM145" s="46">
        <f t="shared" si="154"/>
        <v>0</v>
      </c>
      <c r="DN145" s="46">
        <f t="shared" si="154"/>
        <v>0</v>
      </c>
      <c r="DO145" s="46">
        <f t="shared" si="154"/>
        <v>0</v>
      </c>
      <c r="DP145" s="46">
        <f t="shared" si="154"/>
        <v>0</v>
      </c>
      <c r="DQ145" s="46">
        <f t="shared" si="154"/>
        <v>0</v>
      </c>
      <c r="DR145" s="46">
        <f t="shared" si="154"/>
        <v>0</v>
      </c>
      <c r="DS145" s="46">
        <f t="shared" si="154"/>
        <v>0</v>
      </c>
      <c r="DT145" s="46">
        <f t="shared" si="154"/>
        <v>0</v>
      </c>
      <c r="DU145" s="46">
        <f t="shared" si="154"/>
        <v>0</v>
      </c>
      <c r="DV145" s="46">
        <f t="shared" si="154"/>
        <v>0</v>
      </c>
      <c r="DW145" s="46">
        <f t="shared" si="154"/>
        <v>0</v>
      </c>
      <c r="DX145" s="46">
        <f t="shared" si="154"/>
        <v>0</v>
      </c>
      <c r="DY145" s="46">
        <f t="shared" si="154"/>
        <v>0</v>
      </c>
      <c r="DZ145" s="46">
        <f t="shared" si="154"/>
        <v>261413.12</v>
      </c>
      <c r="EA145" s="46">
        <f t="shared" ref="EA145:FX145" si="155">ROUND(IF(EA96&lt;=459,0,IF(EA132&lt;=EA12,EA116*EA134*EA130,0)),2)</f>
        <v>0</v>
      </c>
      <c r="EB145" s="46">
        <f t="shared" si="155"/>
        <v>201892.41</v>
      </c>
      <c r="EC145" s="46">
        <f t="shared" si="155"/>
        <v>0</v>
      </c>
      <c r="ED145" s="46">
        <f t="shared" si="155"/>
        <v>118338.51</v>
      </c>
      <c r="EE145" s="46">
        <f t="shared" si="155"/>
        <v>0</v>
      </c>
      <c r="EF145" s="46">
        <f t="shared" si="155"/>
        <v>0</v>
      </c>
      <c r="EG145" s="46">
        <f t="shared" si="155"/>
        <v>0</v>
      </c>
      <c r="EH145" s="46">
        <f t="shared" si="155"/>
        <v>0</v>
      </c>
      <c r="EI145" s="46">
        <f t="shared" si="155"/>
        <v>0</v>
      </c>
      <c r="EJ145" s="46">
        <f t="shared" si="155"/>
        <v>2688479.04</v>
      </c>
      <c r="EK145" s="46">
        <f t="shared" si="155"/>
        <v>173989.14</v>
      </c>
      <c r="EL145" s="46">
        <f t="shared" si="155"/>
        <v>125531.97</v>
      </c>
      <c r="EM145" s="46">
        <f t="shared" si="155"/>
        <v>0</v>
      </c>
      <c r="EN145" s="46">
        <f t="shared" si="155"/>
        <v>0</v>
      </c>
      <c r="EO145" s="46">
        <f t="shared" si="155"/>
        <v>118258.6</v>
      </c>
      <c r="EP145" s="46">
        <f t="shared" si="155"/>
        <v>0</v>
      </c>
      <c r="EQ145" s="46">
        <f t="shared" si="155"/>
        <v>312133.21999999997</v>
      </c>
      <c r="ER145" s="46">
        <f t="shared" si="155"/>
        <v>0</v>
      </c>
      <c r="ES145" s="46">
        <f t="shared" si="155"/>
        <v>0</v>
      </c>
      <c r="ET145" s="46">
        <f t="shared" si="155"/>
        <v>0</v>
      </c>
      <c r="EU145" s="46">
        <f t="shared" si="155"/>
        <v>0</v>
      </c>
      <c r="EV145" s="46">
        <f t="shared" si="155"/>
        <v>0</v>
      </c>
      <c r="EW145" s="46">
        <f t="shared" si="155"/>
        <v>215447.5</v>
      </c>
      <c r="EX145" s="46">
        <f t="shared" si="155"/>
        <v>0</v>
      </c>
      <c r="EY145" s="46">
        <f t="shared" si="155"/>
        <v>0</v>
      </c>
      <c r="EZ145" s="46">
        <f t="shared" si="155"/>
        <v>0</v>
      </c>
      <c r="FA145" s="46">
        <f t="shared" si="155"/>
        <v>895994.17</v>
      </c>
      <c r="FB145" s="46">
        <f t="shared" si="155"/>
        <v>0</v>
      </c>
      <c r="FC145" s="46">
        <f t="shared" si="155"/>
        <v>656253.46</v>
      </c>
      <c r="FD145" s="46">
        <f t="shared" si="155"/>
        <v>0</v>
      </c>
      <c r="FE145" s="46">
        <f t="shared" si="155"/>
        <v>0</v>
      </c>
      <c r="FF145" s="46">
        <f t="shared" si="155"/>
        <v>0</v>
      </c>
      <c r="FG145" s="46">
        <f t="shared" si="155"/>
        <v>0</v>
      </c>
      <c r="FH145" s="46">
        <f t="shared" si="155"/>
        <v>0</v>
      </c>
      <c r="FI145" s="46">
        <f t="shared" si="155"/>
        <v>0</v>
      </c>
      <c r="FJ145" s="46">
        <f t="shared" si="155"/>
        <v>467547.22</v>
      </c>
      <c r="FK145" s="46">
        <f t="shared" si="155"/>
        <v>0</v>
      </c>
      <c r="FL145" s="46">
        <f t="shared" si="155"/>
        <v>558645.09</v>
      </c>
      <c r="FM145" s="46">
        <f t="shared" si="155"/>
        <v>731905.32</v>
      </c>
      <c r="FN145" s="46">
        <f t="shared" si="155"/>
        <v>0</v>
      </c>
      <c r="FO145" s="46">
        <f t="shared" si="155"/>
        <v>0</v>
      </c>
      <c r="FP145" s="46">
        <f t="shared" si="155"/>
        <v>0</v>
      </c>
      <c r="FQ145" s="46">
        <f t="shared" si="155"/>
        <v>0</v>
      </c>
      <c r="FR145" s="46">
        <f t="shared" si="155"/>
        <v>0</v>
      </c>
      <c r="FS145" s="46">
        <f t="shared" si="155"/>
        <v>0</v>
      </c>
      <c r="FT145" s="47">
        <f t="shared" si="155"/>
        <v>0</v>
      </c>
      <c r="FU145" s="46">
        <f t="shared" si="155"/>
        <v>0</v>
      </c>
      <c r="FV145" s="46">
        <f t="shared" si="155"/>
        <v>0</v>
      </c>
      <c r="FW145" s="46">
        <f t="shared" si="155"/>
        <v>0</v>
      </c>
      <c r="FX145" s="46">
        <f t="shared" si="155"/>
        <v>0</v>
      </c>
      <c r="FY145" s="46"/>
      <c r="FZ145" s="46"/>
      <c r="GA145" s="46"/>
      <c r="GB145" s="30"/>
      <c r="GC145" s="30"/>
      <c r="GD145" s="30"/>
      <c r="GE145" s="104"/>
      <c r="GF145" s="104"/>
      <c r="GG145" s="6"/>
      <c r="GH145" s="6"/>
      <c r="GI145" s="6"/>
      <c r="GJ145" s="6"/>
      <c r="GK145" s="6"/>
      <c r="GL145" s="6"/>
      <c r="GM145" s="6"/>
    </row>
    <row r="146" spans="1:195" x14ac:dyDescent="0.2">
      <c r="A146" s="9"/>
      <c r="B146" s="2" t="s">
        <v>445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7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7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6"/>
      <c r="GF146" s="6"/>
      <c r="GG146" s="6"/>
      <c r="GH146" s="6"/>
      <c r="GI146" s="6"/>
      <c r="GJ146" s="6"/>
      <c r="GK146" s="6"/>
      <c r="GL146" s="6"/>
      <c r="GM146" s="6"/>
    </row>
    <row r="147" spans="1:195" x14ac:dyDescent="0.2">
      <c r="A147" s="3" t="s">
        <v>446</v>
      </c>
      <c r="B147" s="2" t="s">
        <v>447</v>
      </c>
      <c r="C147" s="14">
        <f t="shared" ref="C147:BN147" si="156">ROUND(IF((AND((C96&lt;=459),(C132&lt;=C12)))=TRUE(),0,IF((AND(C143=0,C145=0))=TRUE(),C12*C14,0)),1)</f>
        <v>2987.6</v>
      </c>
      <c r="D147" s="14">
        <f t="shared" si="156"/>
        <v>0</v>
      </c>
      <c r="E147" s="14">
        <f t="shared" si="156"/>
        <v>2862.5</v>
      </c>
      <c r="F147" s="14">
        <f t="shared" si="156"/>
        <v>0</v>
      </c>
      <c r="G147" s="14">
        <f t="shared" si="156"/>
        <v>0</v>
      </c>
      <c r="H147" s="14">
        <f t="shared" si="156"/>
        <v>0</v>
      </c>
      <c r="I147" s="14">
        <f t="shared" si="156"/>
        <v>3769.8</v>
      </c>
      <c r="J147" s="14">
        <f t="shared" si="156"/>
        <v>749.1</v>
      </c>
      <c r="K147" s="14">
        <f t="shared" si="156"/>
        <v>0</v>
      </c>
      <c r="L147" s="14">
        <f t="shared" si="156"/>
        <v>965.2</v>
      </c>
      <c r="M147" s="14">
        <f t="shared" si="156"/>
        <v>510.3</v>
      </c>
      <c r="N147" s="14">
        <f t="shared" si="156"/>
        <v>0</v>
      </c>
      <c r="O147" s="14">
        <f t="shared" si="156"/>
        <v>0</v>
      </c>
      <c r="P147" s="14">
        <f t="shared" si="156"/>
        <v>0</v>
      </c>
      <c r="Q147" s="14">
        <f t="shared" si="156"/>
        <v>14385.4</v>
      </c>
      <c r="R147" s="14">
        <f t="shared" si="156"/>
        <v>0</v>
      </c>
      <c r="S147" s="14">
        <f t="shared" si="156"/>
        <v>474.1</v>
      </c>
      <c r="T147" s="14">
        <f t="shared" si="156"/>
        <v>0</v>
      </c>
      <c r="U147" s="14">
        <f t="shared" si="156"/>
        <v>0</v>
      </c>
      <c r="V147" s="14">
        <f t="shared" si="156"/>
        <v>0</v>
      </c>
      <c r="W147" s="17">
        <f t="shared" si="156"/>
        <v>0</v>
      </c>
      <c r="X147" s="14">
        <f t="shared" si="156"/>
        <v>0</v>
      </c>
      <c r="Y147" s="14">
        <f t="shared" si="156"/>
        <v>160.4</v>
      </c>
      <c r="Z147" s="14">
        <f t="shared" si="156"/>
        <v>0</v>
      </c>
      <c r="AA147" s="14">
        <f t="shared" si="156"/>
        <v>0</v>
      </c>
      <c r="AB147" s="14">
        <f t="shared" si="156"/>
        <v>0</v>
      </c>
      <c r="AC147" s="14">
        <f t="shared" si="156"/>
        <v>0</v>
      </c>
      <c r="AD147" s="14">
        <f t="shared" si="156"/>
        <v>0</v>
      </c>
      <c r="AE147" s="14">
        <f t="shared" si="156"/>
        <v>0</v>
      </c>
      <c r="AF147" s="14">
        <f t="shared" si="156"/>
        <v>0</v>
      </c>
      <c r="AG147" s="14">
        <f t="shared" si="156"/>
        <v>0</v>
      </c>
      <c r="AH147" s="14">
        <f t="shared" si="156"/>
        <v>363.8</v>
      </c>
      <c r="AI147" s="14">
        <f t="shared" si="156"/>
        <v>0</v>
      </c>
      <c r="AJ147" s="14">
        <f t="shared" si="156"/>
        <v>0</v>
      </c>
      <c r="AK147" s="14">
        <f t="shared" si="156"/>
        <v>0</v>
      </c>
      <c r="AL147" s="14">
        <f t="shared" si="156"/>
        <v>0</v>
      </c>
      <c r="AM147" s="14">
        <f t="shared" si="156"/>
        <v>162.30000000000001</v>
      </c>
      <c r="AN147" s="14">
        <f t="shared" si="156"/>
        <v>0</v>
      </c>
      <c r="AO147" s="14">
        <f t="shared" si="156"/>
        <v>1716.5</v>
      </c>
      <c r="AP147" s="14">
        <f t="shared" si="156"/>
        <v>30175.8</v>
      </c>
      <c r="AQ147" s="14">
        <f t="shared" si="156"/>
        <v>0</v>
      </c>
      <c r="AR147" s="14">
        <f t="shared" si="156"/>
        <v>0</v>
      </c>
      <c r="AS147" s="14">
        <f t="shared" si="156"/>
        <v>0</v>
      </c>
      <c r="AT147" s="14">
        <f t="shared" si="156"/>
        <v>0</v>
      </c>
      <c r="AU147" s="14">
        <f t="shared" si="156"/>
        <v>0</v>
      </c>
      <c r="AV147" s="14">
        <f t="shared" si="156"/>
        <v>0</v>
      </c>
      <c r="AW147" s="14">
        <f t="shared" si="156"/>
        <v>0</v>
      </c>
      <c r="AX147" s="14">
        <f t="shared" si="156"/>
        <v>0</v>
      </c>
      <c r="AY147" s="14">
        <f t="shared" si="156"/>
        <v>182.3</v>
      </c>
      <c r="AZ147" s="14">
        <f t="shared" si="156"/>
        <v>4039.8</v>
      </c>
      <c r="BA147" s="14">
        <f t="shared" si="156"/>
        <v>0</v>
      </c>
      <c r="BB147" s="14">
        <f t="shared" si="156"/>
        <v>0</v>
      </c>
      <c r="BC147" s="14">
        <f t="shared" si="156"/>
        <v>10650.6</v>
      </c>
      <c r="BD147" s="14">
        <f t="shared" si="156"/>
        <v>0</v>
      </c>
      <c r="BE147" s="14">
        <f t="shared" si="156"/>
        <v>0</v>
      </c>
      <c r="BF147" s="14">
        <f t="shared" si="156"/>
        <v>0</v>
      </c>
      <c r="BG147" s="14">
        <f t="shared" si="156"/>
        <v>322.39999999999998</v>
      </c>
      <c r="BH147" s="14">
        <f t="shared" si="156"/>
        <v>0</v>
      </c>
      <c r="BI147" s="14">
        <f t="shared" si="156"/>
        <v>0</v>
      </c>
      <c r="BJ147" s="14">
        <f t="shared" si="156"/>
        <v>0</v>
      </c>
      <c r="BK147" s="14">
        <f t="shared" si="156"/>
        <v>0</v>
      </c>
      <c r="BL147" s="14">
        <f t="shared" si="156"/>
        <v>0</v>
      </c>
      <c r="BM147" s="14">
        <f t="shared" si="156"/>
        <v>0</v>
      </c>
      <c r="BN147" s="14">
        <f t="shared" si="156"/>
        <v>1331.7</v>
      </c>
      <c r="BO147" s="14">
        <f t="shared" ref="BO147:DZ147" si="157">ROUND(IF((AND((BO96&lt;=459),(BO132&lt;=BO12)))=TRUE(),0,IF((AND(BO143=0,BO145=0))=TRUE(),BO12*BO14,0)),1)</f>
        <v>519</v>
      </c>
      <c r="BP147" s="14">
        <f t="shared" si="157"/>
        <v>0</v>
      </c>
      <c r="BQ147" s="14">
        <f t="shared" si="157"/>
        <v>0</v>
      </c>
      <c r="BR147" s="14">
        <f t="shared" si="157"/>
        <v>1706</v>
      </c>
      <c r="BS147" s="14">
        <f t="shared" si="157"/>
        <v>348</v>
      </c>
      <c r="BT147" s="14">
        <f t="shared" si="157"/>
        <v>0</v>
      </c>
      <c r="BU147" s="14">
        <f t="shared" si="157"/>
        <v>0</v>
      </c>
      <c r="BV147" s="14">
        <f t="shared" si="157"/>
        <v>0</v>
      </c>
      <c r="BW147" s="14">
        <f t="shared" si="157"/>
        <v>0</v>
      </c>
      <c r="BX147" s="14">
        <f t="shared" si="157"/>
        <v>0</v>
      </c>
      <c r="BY147" s="14">
        <f t="shared" si="157"/>
        <v>171</v>
      </c>
      <c r="BZ147" s="14">
        <f t="shared" si="157"/>
        <v>0</v>
      </c>
      <c r="CA147" s="14">
        <f t="shared" si="157"/>
        <v>0</v>
      </c>
      <c r="CB147" s="14">
        <f t="shared" si="157"/>
        <v>0</v>
      </c>
      <c r="CC147" s="14">
        <f t="shared" si="157"/>
        <v>0</v>
      </c>
      <c r="CD147" s="14">
        <f t="shared" si="157"/>
        <v>0</v>
      </c>
      <c r="CE147" s="14">
        <f t="shared" si="157"/>
        <v>0</v>
      </c>
      <c r="CF147" s="14">
        <f t="shared" si="157"/>
        <v>0</v>
      </c>
      <c r="CG147" s="14">
        <f t="shared" si="157"/>
        <v>0</v>
      </c>
      <c r="CH147" s="14">
        <f t="shared" si="157"/>
        <v>0</v>
      </c>
      <c r="CI147" s="14">
        <f t="shared" si="157"/>
        <v>267</v>
      </c>
      <c r="CJ147" s="14">
        <f t="shared" si="157"/>
        <v>356.6</v>
      </c>
      <c r="CK147" s="14">
        <f t="shared" si="157"/>
        <v>0</v>
      </c>
      <c r="CL147" s="14">
        <f t="shared" si="157"/>
        <v>0</v>
      </c>
      <c r="CM147" s="14">
        <f t="shared" si="157"/>
        <v>273</v>
      </c>
      <c r="CN147" s="14">
        <f t="shared" si="157"/>
        <v>0</v>
      </c>
      <c r="CO147" s="14">
        <f t="shared" si="157"/>
        <v>0</v>
      </c>
      <c r="CP147" s="14">
        <f t="shared" si="157"/>
        <v>0</v>
      </c>
      <c r="CQ147" s="14">
        <f t="shared" si="157"/>
        <v>362.7</v>
      </c>
      <c r="CR147" s="14">
        <f t="shared" si="157"/>
        <v>0</v>
      </c>
      <c r="CS147" s="14">
        <f t="shared" si="157"/>
        <v>0</v>
      </c>
      <c r="CT147" s="14">
        <f t="shared" si="157"/>
        <v>0</v>
      </c>
      <c r="CU147" s="14">
        <f t="shared" si="157"/>
        <v>0</v>
      </c>
      <c r="CV147" s="14">
        <f t="shared" si="157"/>
        <v>0</v>
      </c>
      <c r="CW147" s="14">
        <f t="shared" si="157"/>
        <v>0</v>
      </c>
      <c r="CX147" s="14">
        <f t="shared" si="157"/>
        <v>0</v>
      </c>
      <c r="CY147" s="14">
        <f t="shared" si="157"/>
        <v>0</v>
      </c>
      <c r="CZ147" s="14">
        <f t="shared" si="157"/>
        <v>766.4</v>
      </c>
      <c r="DA147" s="14">
        <f t="shared" si="157"/>
        <v>0</v>
      </c>
      <c r="DB147" s="14">
        <f t="shared" si="157"/>
        <v>0</v>
      </c>
      <c r="DC147" s="14">
        <f t="shared" si="157"/>
        <v>0</v>
      </c>
      <c r="DD147" s="14">
        <f t="shared" si="157"/>
        <v>0</v>
      </c>
      <c r="DE147" s="14">
        <f t="shared" si="157"/>
        <v>0</v>
      </c>
      <c r="DF147" s="14">
        <f t="shared" si="157"/>
        <v>7976.8</v>
      </c>
      <c r="DG147" s="14">
        <f t="shared" si="157"/>
        <v>0</v>
      </c>
      <c r="DH147" s="14">
        <f t="shared" si="157"/>
        <v>760</v>
      </c>
      <c r="DI147" s="14">
        <f t="shared" si="157"/>
        <v>994.2</v>
      </c>
      <c r="DJ147" s="14">
        <f t="shared" si="157"/>
        <v>0</v>
      </c>
      <c r="DK147" s="14">
        <f t="shared" si="157"/>
        <v>0</v>
      </c>
      <c r="DL147" s="14">
        <f t="shared" si="157"/>
        <v>2151.5</v>
      </c>
      <c r="DM147" s="14">
        <f t="shared" si="157"/>
        <v>0</v>
      </c>
      <c r="DN147" s="14">
        <f t="shared" si="157"/>
        <v>552.79999999999995</v>
      </c>
      <c r="DO147" s="14">
        <f t="shared" si="157"/>
        <v>1075.5999999999999</v>
      </c>
      <c r="DP147" s="14">
        <f t="shared" si="157"/>
        <v>0</v>
      </c>
      <c r="DQ147" s="14">
        <f t="shared" si="157"/>
        <v>182.3</v>
      </c>
      <c r="DR147" s="14">
        <f t="shared" si="157"/>
        <v>479.4</v>
      </c>
      <c r="DS147" s="14">
        <f t="shared" si="157"/>
        <v>290.7</v>
      </c>
      <c r="DT147" s="14">
        <f t="shared" si="157"/>
        <v>0</v>
      </c>
      <c r="DU147" s="14">
        <f t="shared" si="157"/>
        <v>0</v>
      </c>
      <c r="DV147" s="14">
        <f t="shared" si="157"/>
        <v>0</v>
      </c>
      <c r="DW147" s="14">
        <f t="shared" si="157"/>
        <v>0</v>
      </c>
      <c r="DX147" s="14">
        <f t="shared" si="157"/>
        <v>0</v>
      </c>
      <c r="DY147" s="14">
        <f t="shared" si="157"/>
        <v>0</v>
      </c>
      <c r="DZ147" s="14">
        <f t="shared" si="157"/>
        <v>0</v>
      </c>
      <c r="EA147" s="14">
        <f t="shared" ref="EA147:FX147" si="158">ROUND(IF((AND((EA96&lt;=459),(EA132&lt;=EA12)))=TRUE(),0,IF((AND(EA143=0,EA145=0))=TRUE(),EA12*EA14,0)),1)</f>
        <v>190.9</v>
      </c>
      <c r="EB147" s="14">
        <f t="shared" si="158"/>
        <v>0</v>
      </c>
      <c r="EC147" s="14">
        <f t="shared" si="158"/>
        <v>0</v>
      </c>
      <c r="ED147" s="14">
        <f t="shared" si="158"/>
        <v>0</v>
      </c>
      <c r="EE147" s="14">
        <f t="shared" si="158"/>
        <v>0</v>
      </c>
      <c r="EF147" s="14">
        <f t="shared" si="158"/>
        <v>554</v>
      </c>
      <c r="EG147" s="14">
        <f t="shared" si="158"/>
        <v>0</v>
      </c>
      <c r="EH147" s="14">
        <f t="shared" si="158"/>
        <v>0</v>
      </c>
      <c r="EI147" s="14">
        <f t="shared" si="158"/>
        <v>6056.5</v>
      </c>
      <c r="EJ147" s="14">
        <f t="shared" si="158"/>
        <v>0</v>
      </c>
      <c r="EK147" s="14">
        <f t="shared" si="158"/>
        <v>0</v>
      </c>
      <c r="EL147" s="14">
        <f t="shared" si="158"/>
        <v>0</v>
      </c>
      <c r="EM147" s="14">
        <f t="shared" si="158"/>
        <v>163.4</v>
      </c>
      <c r="EN147" s="14">
        <f t="shared" si="158"/>
        <v>393.9</v>
      </c>
      <c r="EO147" s="14">
        <f t="shared" si="158"/>
        <v>0</v>
      </c>
      <c r="EP147" s="14">
        <f t="shared" si="158"/>
        <v>0</v>
      </c>
      <c r="EQ147" s="14">
        <f t="shared" si="158"/>
        <v>0</v>
      </c>
      <c r="ER147" s="14">
        <f t="shared" si="158"/>
        <v>0</v>
      </c>
      <c r="ES147" s="14">
        <f t="shared" si="158"/>
        <v>0</v>
      </c>
      <c r="ET147" s="14">
        <f t="shared" si="158"/>
        <v>0</v>
      </c>
      <c r="EU147" s="14">
        <f t="shared" si="158"/>
        <v>226</v>
      </c>
      <c r="EV147" s="14">
        <f t="shared" si="158"/>
        <v>0</v>
      </c>
      <c r="EW147" s="14">
        <f t="shared" si="158"/>
        <v>0</v>
      </c>
      <c r="EX147" s="14">
        <f t="shared" si="158"/>
        <v>0</v>
      </c>
      <c r="EY147" s="14">
        <f t="shared" si="158"/>
        <v>344.2</v>
      </c>
      <c r="EZ147" s="14">
        <f t="shared" si="158"/>
        <v>0</v>
      </c>
      <c r="FA147" s="14">
        <f t="shared" si="158"/>
        <v>0</v>
      </c>
      <c r="FB147" s="14">
        <f t="shared" si="158"/>
        <v>0</v>
      </c>
      <c r="FC147" s="14">
        <f t="shared" si="158"/>
        <v>0</v>
      </c>
      <c r="FD147" s="14">
        <f t="shared" si="158"/>
        <v>0</v>
      </c>
      <c r="FE147" s="14">
        <f t="shared" si="158"/>
        <v>0</v>
      </c>
      <c r="FF147" s="14">
        <f t="shared" si="158"/>
        <v>0</v>
      </c>
      <c r="FG147" s="14">
        <f t="shared" si="158"/>
        <v>0</v>
      </c>
      <c r="FH147" s="14">
        <f t="shared" si="158"/>
        <v>0</v>
      </c>
      <c r="FI147" s="14">
        <f t="shared" si="158"/>
        <v>637.20000000000005</v>
      </c>
      <c r="FJ147" s="14">
        <f t="shared" si="158"/>
        <v>0</v>
      </c>
      <c r="FK147" s="14">
        <f t="shared" si="158"/>
        <v>803.3</v>
      </c>
      <c r="FL147" s="14">
        <f t="shared" si="158"/>
        <v>0</v>
      </c>
      <c r="FM147" s="14">
        <f t="shared" si="158"/>
        <v>0</v>
      </c>
      <c r="FN147" s="14">
        <f t="shared" si="158"/>
        <v>7564.4</v>
      </c>
      <c r="FO147" s="14">
        <f t="shared" si="158"/>
        <v>410.1</v>
      </c>
      <c r="FP147" s="14">
        <f t="shared" si="158"/>
        <v>810.4</v>
      </c>
      <c r="FQ147" s="14">
        <f t="shared" si="158"/>
        <v>276</v>
      </c>
      <c r="FR147" s="14">
        <f t="shared" si="158"/>
        <v>0</v>
      </c>
      <c r="FS147" s="14">
        <f t="shared" si="158"/>
        <v>0</v>
      </c>
      <c r="FT147" s="17">
        <f t="shared" si="158"/>
        <v>0</v>
      </c>
      <c r="FU147" s="14">
        <f t="shared" si="158"/>
        <v>276.39999999999998</v>
      </c>
      <c r="FV147" s="14">
        <f t="shared" si="158"/>
        <v>244.4</v>
      </c>
      <c r="FW147" s="14">
        <f t="shared" si="158"/>
        <v>0</v>
      </c>
      <c r="FX147" s="14">
        <f t="shared" si="158"/>
        <v>0</v>
      </c>
      <c r="FY147" s="46"/>
      <c r="FZ147" s="46"/>
      <c r="GA147" s="46"/>
      <c r="GB147" s="46"/>
      <c r="GC147" s="46"/>
      <c r="GD147" s="46"/>
      <c r="GE147" s="6"/>
      <c r="GF147" s="6"/>
      <c r="GG147" s="6"/>
      <c r="GH147" s="6"/>
      <c r="GI147" s="6"/>
      <c r="GJ147" s="6"/>
      <c r="GK147" s="6"/>
      <c r="GL147" s="6"/>
      <c r="GM147" s="6"/>
    </row>
    <row r="148" spans="1:195" x14ac:dyDescent="0.2">
      <c r="A148" s="9"/>
      <c r="B148" s="2" t="s">
        <v>448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7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7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6"/>
      <c r="GF148" s="6"/>
      <c r="GG148" s="6"/>
      <c r="GH148" s="6"/>
      <c r="GI148" s="6"/>
      <c r="GJ148" s="6"/>
      <c r="GK148" s="6"/>
      <c r="GL148" s="6"/>
      <c r="GM148" s="6"/>
    </row>
    <row r="149" spans="1:195" x14ac:dyDescent="0.2">
      <c r="A149" s="3" t="s">
        <v>449</v>
      </c>
      <c r="B149" s="2" t="s">
        <v>450</v>
      </c>
      <c r="C149" s="46">
        <f t="shared" ref="C149:BN149" si="159">ROUND(IF((AND((C96&lt;=459),(C132&lt;=C12)))=TRUE(),0,(C116*C134*C147)),2)</f>
        <v>2705979.01</v>
      </c>
      <c r="D149" s="46">
        <f t="shared" si="159"/>
        <v>0</v>
      </c>
      <c r="E149" s="46">
        <f t="shared" si="159"/>
        <v>2571300.54</v>
      </c>
      <c r="F149" s="46">
        <f t="shared" si="159"/>
        <v>0</v>
      </c>
      <c r="G149" s="46">
        <f t="shared" si="159"/>
        <v>0</v>
      </c>
      <c r="H149" s="46">
        <f t="shared" si="159"/>
        <v>0</v>
      </c>
      <c r="I149" s="46">
        <f t="shared" si="159"/>
        <v>3390161.75</v>
      </c>
      <c r="J149" s="46">
        <f t="shared" si="159"/>
        <v>651438.24</v>
      </c>
      <c r="K149" s="46">
        <f t="shared" si="159"/>
        <v>0</v>
      </c>
      <c r="L149" s="46">
        <f t="shared" si="159"/>
        <v>898125.81</v>
      </c>
      <c r="M149" s="46">
        <f t="shared" si="159"/>
        <v>496294.73</v>
      </c>
      <c r="N149" s="46">
        <f t="shared" si="159"/>
        <v>0</v>
      </c>
      <c r="O149" s="46">
        <f t="shared" si="159"/>
        <v>0</v>
      </c>
      <c r="P149" s="46">
        <f t="shared" si="159"/>
        <v>0</v>
      </c>
      <c r="Q149" s="46">
        <f t="shared" si="159"/>
        <v>13253207.77</v>
      </c>
      <c r="R149" s="46">
        <f t="shared" si="159"/>
        <v>0</v>
      </c>
      <c r="S149" s="46">
        <f t="shared" si="159"/>
        <v>443328.34</v>
      </c>
      <c r="T149" s="46">
        <f t="shared" si="159"/>
        <v>0</v>
      </c>
      <c r="U149" s="46">
        <f t="shared" si="159"/>
        <v>0</v>
      </c>
      <c r="V149" s="46">
        <f t="shared" si="159"/>
        <v>0</v>
      </c>
      <c r="W149" s="47">
        <f t="shared" si="159"/>
        <v>0</v>
      </c>
      <c r="X149" s="46">
        <f t="shared" si="159"/>
        <v>0</v>
      </c>
      <c r="Y149" s="46">
        <f t="shared" si="159"/>
        <v>153436.72</v>
      </c>
      <c r="Z149" s="46">
        <f t="shared" si="159"/>
        <v>0</v>
      </c>
      <c r="AA149" s="46">
        <f t="shared" si="159"/>
        <v>0</v>
      </c>
      <c r="AB149" s="46">
        <f t="shared" si="159"/>
        <v>0</v>
      </c>
      <c r="AC149" s="46">
        <f t="shared" si="159"/>
        <v>0</v>
      </c>
      <c r="AD149" s="46">
        <f t="shared" si="159"/>
        <v>0</v>
      </c>
      <c r="AE149" s="46">
        <f t="shared" si="159"/>
        <v>0</v>
      </c>
      <c r="AF149" s="46">
        <f t="shared" si="159"/>
        <v>0</v>
      </c>
      <c r="AG149" s="46">
        <f t="shared" si="159"/>
        <v>0</v>
      </c>
      <c r="AH149" s="46">
        <f t="shared" si="159"/>
        <v>327472.12</v>
      </c>
      <c r="AI149" s="46">
        <f t="shared" si="159"/>
        <v>0</v>
      </c>
      <c r="AJ149" s="46">
        <f t="shared" si="159"/>
        <v>0</v>
      </c>
      <c r="AK149" s="46">
        <f t="shared" si="159"/>
        <v>0</v>
      </c>
      <c r="AL149" s="46">
        <f t="shared" si="159"/>
        <v>0</v>
      </c>
      <c r="AM149" s="46">
        <f t="shared" si="159"/>
        <v>160681.31</v>
      </c>
      <c r="AN149" s="46">
        <f t="shared" si="159"/>
        <v>0</v>
      </c>
      <c r="AO149" s="46">
        <f t="shared" si="159"/>
        <v>1516654.47</v>
      </c>
      <c r="AP149" s="46">
        <f t="shared" si="159"/>
        <v>27842145.73</v>
      </c>
      <c r="AQ149" s="46">
        <f t="shared" si="159"/>
        <v>0</v>
      </c>
      <c r="AR149" s="46">
        <f t="shared" si="159"/>
        <v>0</v>
      </c>
      <c r="AS149" s="46">
        <f t="shared" si="159"/>
        <v>0</v>
      </c>
      <c r="AT149" s="46">
        <f t="shared" si="159"/>
        <v>0</v>
      </c>
      <c r="AU149" s="46">
        <f t="shared" si="159"/>
        <v>0</v>
      </c>
      <c r="AV149" s="46">
        <f t="shared" si="159"/>
        <v>0</v>
      </c>
      <c r="AW149" s="46">
        <f t="shared" si="159"/>
        <v>0</v>
      </c>
      <c r="AX149" s="46">
        <f t="shared" si="159"/>
        <v>0</v>
      </c>
      <c r="AY149" s="46">
        <f t="shared" si="159"/>
        <v>190954.86</v>
      </c>
      <c r="AZ149" s="46">
        <f t="shared" si="159"/>
        <v>3614306.28</v>
      </c>
      <c r="BA149" s="46">
        <f t="shared" si="159"/>
        <v>0</v>
      </c>
      <c r="BB149" s="46">
        <f t="shared" si="159"/>
        <v>0</v>
      </c>
      <c r="BC149" s="46">
        <f t="shared" si="159"/>
        <v>9549906.7200000007</v>
      </c>
      <c r="BD149" s="46">
        <f t="shared" si="159"/>
        <v>0</v>
      </c>
      <c r="BE149" s="46">
        <f t="shared" si="159"/>
        <v>0</v>
      </c>
      <c r="BF149" s="46">
        <f t="shared" si="159"/>
        <v>0</v>
      </c>
      <c r="BG149" s="46">
        <f t="shared" si="159"/>
        <v>313821.73</v>
      </c>
      <c r="BH149" s="46">
        <f t="shared" si="159"/>
        <v>0</v>
      </c>
      <c r="BI149" s="46">
        <f t="shared" si="159"/>
        <v>0</v>
      </c>
      <c r="BJ149" s="46">
        <f t="shared" si="159"/>
        <v>0</v>
      </c>
      <c r="BK149" s="46">
        <f t="shared" si="159"/>
        <v>0</v>
      </c>
      <c r="BL149" s="46">
        <f t="shared" si="159"/>
        <v>0</v>
      </c>
      <c r="BM149" s="46">
        <f t="shared" si="159"/>
        <v>0</v>
      </c>
      <c r="BN149" s="46">
        <f t="shared" si="159"/>
        <v>1144976.8500000001</v>
      </c>
      <c r="BO149" s="46">
        <f t="shared" ref="BO149:DZ149" si="160">ROUND(IF((AND((BO96&lt;=459),(BO132&lt;=BO12)))=TRUE(),0,(BO116*BO134*BO147)),2)</f>
        <v>465191.65</v>
      </c>
      <c r="BP149" s="46">
        <f t="shared" si="160"/>
        <v>0</v>
      </c>
      <c r="BQ149" s="46">
        <f t="shared" si="160"/>
        <v>0</v>
      </c>
      <c r="BR149" s="46">
        <f t="shared" si="160"/>
        <v>1519525.06</v>
      </c>
      <c r="BS149" s="46">
        <f t="shared" si="160"/>
        <v>337594.51</v>
      </c>
      <c r="BT149" s="46">
        <f t="shared" si="160"/>
        <v>0</v>
      </c>
      <c r="BU149" s="46">
        <f t="shared" si="160"/>
        <v>0</v>
      </c>
      <c r="BV149" s="46">
        <f t="shared" si="160"/>
        <v>0</v>
      </c>
      <c r="BW149" s="46">
        <f t="shared" si="160"/>
        <v>0</v>
      </c>
      <c r="BX149" s="46">
        <f t="shared" si="160"/>
        <v>0</v>
      </c>
      <c r="BY149" s="46">
        <f t="shared" si="160"/>
        <v>164762.04</v>
      </c>
      <c r="BZ149" s="46">
        <f t="shared" si="160"/>
        <v>0</v>
      </c>
      <c r="CA149" s="46">
        <f t="shared" si="160"/>
        <v>0</v>
      </c>
      <c r="CB149" s="46">
        <f t="shared" si="160"/>
        <v>0</v>
      </c>
      <c r="CC149" s="46">
        <f t="shared" si="160"/>
        <v>0</v>
      </c>
      <c r="CD149" s="46">
        <f t="shared" si="160"/>
        <v>0</v>
      </c>
      <c r="CE149" s="46">
        <f t="shared" si="160"/>
        <v>0</v>
      </c>
      <c r="CF149" s="46">
        <f t="shared" si="160"/>
        <v>0</v>
      </c>
      <c r="CG149" s="46">
        <f t="shared" si="160"/>
        <v>0</v>
      </c>
      <c r="CH149" s="46">
        <f t="shared" si="160"/>
        <v>0</v>
      </c>
      <c r="CI149" s="46">
        <f t="shared" si="160"/>
        <v>246242.1</v>
      </c>
      <c r="CJ149" s="46">
        <f t="shared" si="160"/>
        <v>339255.42</v>
      </c>
      <c r="CK149" s="46">
        <f t="shared" si="160"/>
        <v>0</v>
      </c>
      <c r="CL149" s="46">
        <f t="shared" si="160"/>
        <v>0</v>
      </c>
      <c r="CM149" s="46">
        <f t="shared" si="160"/>
        <v>280225.09999999998</v>
      </c>
      <c r="CN149" s="46">
        <f t="shared" si="160"/>
        <v>0</v>
      </c>
      <c r="CO149" s="46">
        <f t="shared" si="160"/>
        <v>0</v>
      </c>
      <c r="CP149" s="46">
        <f t="shared" si="160"/>
        <v>0</v>
      </c>
      <c r="CQ149" s="46">
        <f t="shared" si="160"/>
        <v>336234.46</v>
      </c>
      <c r="CR149" s="46">
        <f t="shared" si="160"/>
        <v>0</v>
      </c>
      <c r="CS149" s="46">
        <f t="shared" si="160"/>
        <v>0</v>
      </c>
      <c r="CT149" s="46">
        <f t="shared" si="160"/>
        <v>0</v>
      </c>
      <c r="CU149" s="46">
        <f t="shared" si="160"/>
        <v>0</v>
      </c>
      <c r="CV149" s="46">
        <f t="shared" si="160"/>
        <v>0</v>
      </c>
      <c r="CW149" s="46">
        <f t="shared" si="160"/>
        <v>0</v>
      </c>
      <c r="CX149" s="46">
        <f t="shared" si="160"/>
        <v>0</v>
      </c>
      <c r="CY149" s="46">
        <f t="shared" si="160"/>
        <v>0</v>
      </c>
      <c r="CZ149" s="46">
        <f t="shared" si="160"/>
        <v>677593.2</v>
      </c>
      <c r="DA149" s="46">
        <f t="shared" si="160"/>
        <v>0</v>
      </c>
      <c r="DB149" s="46">
        <f t="shared" si="160"/>
        <v>0</v>
      </c>
      <c r="DC149" s="46">
        <f t="shared" si="160"/>
        <v>0</v>
      </c>
      <c r="DD149" s="46">
        <f t="shared" si="160"/>
        <v>0</v>
      </c>
      <c r="DE149" s="46">
        <f t="shared" si="160"/>
        <v>0</v>
      </c>
      <c r="DF149" s="46">
        <f t="shared" si="160"/>
        <v>6812857.3399999999</v>
      </c>
      <c r="DG149" s="46">
        <f t="shared" si="160"/>
        <v>0</v>
      </c>
      <c r="DH149" s="46">
        <f t="shared" si="160"/>
        <v>661285.77</v>
      </c>
      <c r="DI149" s="46">
        <f t="shared" si="160"/>
        <v>860830.61</v>
      </c>
      <c r="DJ149" s="46">
        <f t="shared" si="160"/>
        <v>0</v>
      </c>
      <c r="DK149" s="46">
        <f t="shared" si="160"/>
        <v>0</v>
      </c>
      <c r="DL149" s="46">
        <f t="shared" si="160"/>
        <v>1945553.24</v>
      </c>
      <c r="DM149" s="46">
        <f t="shared" si="160"/>
        <v>0</v>
      </c>
      <c r="DN149" s="46">
        <f t="shared" si="160"/>
        <v>515276.59</v>
      </c>
      <c r="DO149" s="46">
        <f t="shared" si="160"/>
        <v>962034.21</v>
      </c>
      <c r="DP149" s="46">
        <f t="shared" si="160"/>
        <v>0</v>
      </c>
      <c r="DQ149" s="46">
        <f t="shared" si="160"/>
        <v>187583.74</v>
      </c>
      <c r="DR149" s="46">
        <f t="shared" si="160"/>
        <v>435715.72</v>
      </c>
      <c r="DS149" s="46">
        <f t="shared" si="160"/>
        <v>275984.07</v>
      </c>
      <c r="DT149" s="46">
        <f t="shared" si="160"/>
        <v>0</v>
      </c>
      <c r="DU149" s="46">
        <f t="shared" si="160"/>
        <v>0</v>
      </c>
      <c r="DV149" s="46">
        <f t="shared" si="160"/>
        <v>0</v>
      </c>
      <c r="DW149" s="46">
        <f t="shared" si="160"/>
        <v>0</v>
      </c>
      <c r="DX149" s="46">
        <f t="shared" si="160"/>
        <v>0</v>
      </c>
      <c r="DY149" s="46">
        <f t="shared" si="160"/>
        <v>0</v>
      </c>
      <c r="DZ149" s="46">
        <f t="shared" si="160"/>
        <v>0</v>
      </c>
      <c r="EA149" s="46">
        <f t="shared" ref="EA149:FX149" si="161">ROUND(IF((AND((EA96&lt;=459),(EA132&lt;=EA12)))=TRUE(),0,(EA116*EA134*EA147)),2)</f>
        <v>201363.19</v>
      </c>
      <c r="EB149" s="46">
        <f t="shared" si="161"/>
        <v>0</v>
      </c>
      <c r="EC149" s="46">
        <f t="shared" si="161"/>
        <v>0</v>
      </c>
      <c r="ED149" s="46">
        <f t="shared" si="161"/>
        <v>0</v>
      </c>
      <c r="EE149" s="46">
        <f t="shared" si="161"/>
        <v>0</v>
      </c>
      <c r="EF149" s="46">
        <f t="shared" si="161"/>
        <v>494192.74</v>
      </c>
      <c r="EG149" s="46">
        <f t="shared" si="161"/>
        <v>0</v>
      </c>
      <c r="EH149" s="46">
        <f t="shared" si="161"/>
        <v>0</v>
      </c>
      <c r="EI149" s="46">
        <f t="shared" si="161"/>
        <v>5292828.45</v>
      </c>
      <c r="EJ149" s="46">
        <f t="shared" si="161"/>
        <v>0</v>
      </c>
      <c r="EK149" s="46">
        <f t="shared" si="161"/>
        <v>0</v>
      </c>
      <c r="EL149" s="46">
        <f t="shared" si="161"/>
        <v>0</v>
      </c>
      <c r="EM149" s="46">
        <f t="shared" si="161"/>
        <v>162309.57</v>
      </c>
      <c r="EN149" s="46">
        <f t="shared" si="161"/>
        <v>356834.46</v>
      </c>
      <c r="EO149" s="46">
        <f t="shared" si="161"/>
        <v>0</v>
      </c>
      <c r="EP149" s="46">
        <f t="shared" si="161"/>
        <v>0</v>
      </c>
      <c r="EQ149" s="46">
        <f t="shared" si="161"/>
        <v>0</v>
      </c>
      <c r="ER149" s="46">
        <f t="shared" si="161"/>
        <v>0</v>
      </c>
      <c r="ES149" s="46">
        <f t="shared" si="161"/>
        <v>0</v>
      </c>
      <c r="ET149" s="46">
        <f t="shared" si="161"/>
        <v>0</v>
      </c>
      <c r="EU149" s="46">
        <f t="shared" si="161"/>
        <v>214362.37</v>
      </c>
      <c r="EV149" s="46">
        <f t="shared" si="161"/>
        <v>0</v>
      </c>
      <c r="EW149" s="46">
        <f t="shared" si="161"/>
        <v>0</v>
      </c>
      <c r="EX149" s="46">
        <f t="shared" si="161"/>
        <v>0</v>
      </c>
      <c r="EY149" s="46">
        <f t="shared" si="161"/>
        <v>316581.98</v>
      </c>
      <c r="EZ149" s="46">
        <f t="shared" si="161"/>
        <v>0</v>
      </c>
      <c r="FA149" s="46">
        <f t="shared" si="161"/>
        <v>0</v>
      </c>
      <c r="FB149" s="46">
        <f t="shared" si="161"/>
        <v>0</v>
      </c>
      <c r="FC149" s="46">
        <f t="shared" si="161"/>
        <v>0</v>
      </c>
      <c r="FD149" s="46">
        <f t="shared" si="161"/>
        <v>0</v>
      </c>
      <c r="FE149" s="46">
        <f t="shared" si="161"/>
        <v>0</v>
      </c>
      <c r="FF149" s="46">
        <f t="shared" si="161"/>
        <v>0</v>
      </c>
      <c r="FG149" s="46">
        <f t="shared" si="161"/>
        <v>0</v>
      </c>
      <c r="FH149" s="46">
        <f t="shared" si="161"/>
        <v>0</v>
      </c>
      <c r="FI149" s="46">
        <f t="shared" si="161"/>
        <v>580247.93000000005</v>
      </c>
      <c r="FJ149" s="46">
        <f t="shared" si="161"/>
        <v>0</v>
      </c>
      <c r="FK149" s="46">
        <f t="shared" si="161"/>
        <v>722062.35</v>
      </c>
      <c r="FL149" s="46">
        <f t="shared" si="161"/>
        <v>0</v>
      </c>
      <c r="FM149" s="46">
        <f t="shared" si="161"/>
        <v>0</v>
      </c>
      <c r="FN149" s="46">
        <f t="shared" si="161"/>
        <v>6649481.4900000002</v>
      </c>
      <c r="FO149" s="46">
        <f t="shared" si="161"/>
        <v>384703.47</v>
      </c>
      <c r="FP149" s="46">
        <f t="shared" si="161"/>
        <v>737526.94</v>
      </c>
      <c r="FQ149" s="46">
        <f t="shared" si="161"/>
        <v>269623.90000000002</v>
      </c>
      <c r="FR149" s="46">
        <f t="shared" si="161"/>
        <v>0</v>
      </c>
      <c r="FS149" s="46">
        <f t="shared" si="161"/>
        <v>0</v>
      </c>
      <c r="FT149" s="47">
        <f t="shared" si="161"/>
        <v>0</v>
      </c>
      <c r="FU149" s="46">
        <f t="shared" si="161"/>
        <v>276507.15000000002</v>
      </c>
      <c r="FV149" s="46">
        <f t="shared" si="161"/>
        <v>239741.09</v>
      </c>
      <c r="FW149" s="46">
        <f t="shared" si="161"/>
        <v>0</v>
      </c>
      <c r="FX149" s="46">
        <f t="shared" si="161"/>
        <v>0</v>
      </c>
      <c r="FY149" s="14"/>
      <c r="FZ149" s="46"/>
      <c r="GA149" s="46"/>
      <c r="GB149" s="46"/>
      <c r="GC149" s="46"/>
      <c r="GD149" s="46"/>
      <c r="GE149" s="6"/>
      <c r="GF149" s="6"/>
      <c r="GG149" s="6"/>
      <c r="GH149" s="6"/>
      <c r="GI149" s="6"/>
      <c r="GJ149" s="6"/>
      <c r="GK149" s="6"/>
      <c r="GL149" s="6"/>
      <c r="GM149" s="6"/>
    </row>
    <row r="150" spans="1:195" x14ac:dyDescent="0.2">
      <c r="A150" s="9"/>
      <c r="B150" s="2" t="s">
        <v>451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7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7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6"/>
      <c r="GF150" s="6"/>
      <c r="GG150" s="6"/>
      <c r="GH150" s="6"/>
      <c r="GI150" s="6"/>
      <c r="GJ150" s="6"/>
      <c r="GK150" s="6"/>
      <c r="GL150" s="6"/>
      <c r="GM150" s="6"/>
    </row>
    <row r="151" spans="1:195" x14ac:dyDescent="0.2">
      <c r="A151" s="3" t="s">
        <v>452</v>
      </c>
      <c r="B151" s="2" t="s">
        <v>453</v>
      </c>
      <c r="C151" s="46">
        <f t="shared" ref="C151:BN151" si="162">ROUND(IF((AND((C96&lt;=459),(C132&lt;=C12)))=TRUE(),0,IF(C149=0,0,C116*C141*(C130-C147))),2)</f>
        <v>2399477.71</v>
      </c>
      <c r="D151" s="46">
        <f t="shared" si="162"/>
        <v>0</v>
      </c>
      <c r="E151" s="46">
        <f t="shared" si="162"/>
        <v>5809099.4000000004</v>
      </c>
      <c r="F151" s="46">
        <f t="shared" si="162"/>
        <v>0</v>
      </c>
      <c r="G151" s="46">
        <f t="shared" si="162"/>
        <v>0</v>
      </c>
      <c r="H151" s="46">
        <f t="shared" si="162"/>
        <v>0</v>
      </c>
      <c r="I151" s="46">
        <f t="shared" si="162"/>
        <v>6015768.2000000002</v>
      </c>
      <c r="J151" s="46">
        <f t="shared" si="162"/>
        <v>755533.42</v>
      </c>
      <c r="K151" s="46">
        <f t="shared" si="162"/>
        <v>0</v>
      </c>
      <c r="L151" s="46">
        <f t="shared" si="162"/>
        <v>680803</v>
      </c>
      <c r="M151" s="46">
        <f t="shared" si="162"/>
        <v>1435665.43</v>
      </c>
      <c r="N151" s="46">
        <f t="shared" si="162"/>
        <v>0</v>
      </c>
      <c r="O151" s="46">
        <f t="shared" si="162"/>
        <v>0</v>
      </c>
      <c r="P151" s="46">
        <f t="shared" si="162"/>
        <v>0</v>
      </c>
      <c r="Q151" s="46">
        <f t="shared" si="162"/>
        <v>15686297.01</v>
      </c>
      <c r="R151" s="46">
        <f t="shared" si="162"/>
        <v>0</v>
      </c>
      <c r="S151" s="46">
        <f t="shared" si="162"/>
        <v>84073.96</v>
      </c>
      <c r="T151" s="46">
        <f t="shared" si="162"/>
        <v>0</v>
      </c>
      <c r="U151" s="46">
        <f t="shared" si="162"/>
        <v>0</v>
      </c>
      <c r="V151" s="46">
        <f t="shared" si="162"/>
        <v>0</v>
      </c>
      <c r="W151" s="47">
        <f t="shared" si="162"/>
        <v>0</v>
      </c>
      <c r="X151" s="46">
        <f t="shared" si="162"/>
        <v>0</v>
      </c>
      <c r="Y151" s="46">
        <f t="shared" si="162"/>
        <v>240417.36</v>
      </c>
      <c r="Z151" s="46">
        <f t="shared" si="162"/>
        <v>0</v>
      </c>
      <c r="AA151" s="46">
        <f t="shared" si="162"/>
        <v>0</v>
      </c>
      <c r="AB151" s="46">
        <f t="shared" si="162"/>
        <v>0</v>
      </c>
      <c r="AC151" s="46">
        <f t="shared" si="162"/>
        <v>0</v>
      </c>
      <c r="AD151" s="46">
        <f t="shared" si="162"/>
        <v>0</v>
      </c>
      <c r="AE151" s="46">
        <f t="shared" si="162"/>
        <v>0</v>
      </c>
      <c r="AF151" s="46">
        <f t="shared" si="162"/>
        <v>0</v>
      </c>
      <c r="AG151" s="46">
        <f t="shared" si="162"/>
        <v>0</v>
      </c>
      <c r="AH151" s="46">
        <f t="shared" si="162"/>
        <v>143372.12</v>
      </c>
      <c r="AI151" s="46">
        <f t="shared" si="162"/>
        <v>0</v>
      </c>
      <c r="AJ151" s="46">
        <f t="shared" si="162"/>
        <v>0</v>
      </c>
      <c r="AK151" s="46">
        <f t="shared" si="162"/>
        <v>0</v>
      </c>
      <c r="AL151" s="46">
        <f t="shared" si="162"/>
        <v>0</v>
      </c>
      <c r="AM151" s="46">
        <f t="shared" si="162"/>
        <v>157934.57</v>
      </c>
      <c r="AN151" s="46">
        <f t="shared" si="162"/>
        <v>0</v>
      </c>
      <c r="AO151" s="46">
        <f t="shared" si="162"/>
        <v>172125.7</v>
      </c>
      <c r="AP151" s="46">
        <f t="shared" si="162"/>
        <v>41834659.759999998</v>
      </c>
      <c r="AQ151" s="46">
        <f t="shared" si="162"/>
        <v>0</v>
      </c>
      <c r="AR151" s="46">
        <f t="shared" si="162"/>
        <v>0</v>
      </c>
      <c r="AS151" s="46">
        <f t="shared" si="162"/>
        <v>0</v>
      </c>
      <c r="AT151" s="46">
        <f t="shared" si="162"/>
        <v>0</v>
      </c>
      <c r="AU151" s="46">
        <f t="shared" si="162"/>
        <v>0</v>
      </c>
      <c r="AV151" s="46">
        <f t="shared" si="162"/>
        <v>0</v>
      </c>
      <c r="AW151" s="46">
        <f t="shared" si="162"/>
        <v>0</v>
      </c>
      <c r="AX151" s="46">
        <f t="shared" si="162"/>
        <v>0</v>
      </c>
      <c r="AY151" s="46">
        <f t="shared" si="162"/>
        <v>25287.38</v>
      </c>
      <c r="AZ151" s="46">
        <f t="shared" si="162"/>
        <v>4454103.7300000004</v>
      </c>
      <c r="BA151" s="46">
        <f t="shared" si="162"/>
        <v>0</v>
      </c>
      <c r="BB151" s="46">
        <f t="shared" si="162"/>
        <v>0</v>
      </c>
      <c r="BC151" s="46">
        <f t="shared" si="162"/>
        <v>4227001.91</v>
      </c>
      <c r="BD151" s="46">
        <f t="shared" si="162"/>
        <v>0</v>
      </c>
      <c r="BE151" s="46">
        <f t="shared" si="162"/>
        <v>0</v>
      </c>
      <c r="BF151" s="46">
        <f t="shared" si="162"/>
        <v>0</v>
      </c>
      <c r="BG151" s="46">
        <f t="shared" si="162"/>
        <v>223973.71</v>
      </c>
      <c r="BH151" s="46">
        <f t="shared" si="162"/>
        <v>0</v>
      </c>
      <c r="BI151" s="46">
        <f t="shared" si="162"/>
        <v>0</v>
      </c>
      <c r="BJ151" s="46">
        <f t="shared" si="162"/>
        <v>0</v>
      </c>
      <c r="BK151" s="46">
        <f t="shared" si="162"/>
        <v>0</v>
      </c>
      <c r="BL151" s="46">
        <f t="shared" si="162"/>
        <v>0</v>
      </c>
      <c r="BM151" s="46">
        <f t="shared" si="162"/>
        <v>0</v>
      </c>
      <c r="BN151" s="46">
        <f t="shared" si="162"/>
        <v>355450.67</v>
      </c>
      <c r="BO151" s="46">
        <f t="shared" ref="BO151:DZ151" si="163">ROUND(IF((AND((BO96&lt;=459),(BO132&lt;=BO12)))=TRUE(),0,IF(BO149=0,0,BO116*BO141*(BO130-BO147))),2)</f>
        <v>130952.79</v>
      </c>
      <c r="BP151" s="46">
        <f t="shared" si="163"/>
        <v>0</v>
      </c>
      <c r="BQ151" s="46">
        <f t="shared" si="163"/>
        <v>0</v>
      </c>
      <c r="BR151" s="46">
        <f t="shared" si="163"/>
        <v>315085.46000000002</v>
      </c>
      <c r="BS151" s="46">
        <f t="shared" si="163"/>
        <v>48965.760000000002</v>
      </c>
      <c r="BT151" s="46">
        <f t="shared" si="163"/>
        <v>0</v>
      </c>
      <c r="BU151" s="46">
        <f t="shared" si="163"/>
        <v>0</v>
      </c>
      <c r="BV151" s="46">
        <f t="shared" si="163"/>
        <v>0</v>
      </c>
      <c r="BW151" s="46">
        <f t="shared" si="163"/>
        <v>0</v>
      </c>
      <c r="BX151" s="46">
        <f t="shared" si="163"/>
        <v>0</v>
      </c>
      <c r="BY151" s="46">
        <f t="shared" si="163"/>
        <v>298009.73</v>
      </c>
      <c r="BZ151" s="46">
        <f t="shared" si="163"/>
        <v>0</v>
      </c>
      <c r="CA151" s="46">
        <f t="shared" si="163"/>
        <v>0</v>
      </c>
      <c r="CB151" s="46">
        <f t="shared" si="163"/>
        <v>0</v>
      </c>
      <c r="CC151" s="46">
        <f t="shared" si="163"/>
        <v>0</v>
      </c>
      <c r="CD151" s="46">
        <f t="shared" si="163"/>
        <v>0</v>
      </c>
      <c r="CE151" s="46">
        <f t="shared" si="163"/>
        <v>0</v>
      </c>
      <c r="CF151" s="46">
        <f t="shared" si="163"/>
        <v>0</v>
      </c>
      <c r="CG151" s="46">
        <f t="shared" si="163"/>
        <v>0</v>
      </c>
      <c r="CH151" s="46">
        <f t="shared" si="163"/>
        <v>0</v>
      </c>
      <c r="CI151" s="46">
        <f t="shared" si="163"/>
        <v>16619.04</v>
      </c>
      <c r="CJ151" s="46">
        <f t="shared" si="163"/>
        <v>391303.44</v>
      </c>
      <c r="CK151" s="46">
        <f t="shared" si="163"/>
        <v>0</v>
      </c>
      <c r="CL151" s="46">
        <f t="shared" si="163"/>
        <v>0</v>
      </c>
      <c r="CM151" s="46">
        <f t="shared" si="163"/>
        <v>18467.830000000002</v>
      </c>
      <c r="CN151" s="46">
        <f t="shared" si="163"/>
        <v>0</v>
      </c>
      <c r="CO151" s="46">
        <f t="shared" si="163"/>
        <v>0</v>
      </c>
      <c r="CP151" s="46">
        <f t="shared" si="163"/>
        <v>0</v>
      </c>
      <c r="CQ151" s="46">
        <f t="shared" si="163"/>
        <v>327069.82</v>
      </c>
      <c r="CR151" s="46">
        <f t="shared" si="163"/>
        <v>0</v>
      </c>
      <c r="CS151" s="46">
        <f t="shared" si="163"/>
        <v>0</v>
      </c>
      <c r="CT151" s="46">
        <f t="shared" si="163"/>
        <v>0</v>
      </c>
      <c r="CU151" s="46">
        <f t="shared" si="163"/>
        <v>0</v>
      </c>
      <c r="CV151" s="46">
        <f t="shared" si="163"/>
        <v>0</v>
      </c>
      <c r="CW151" s="46">
        <f t="shared" si="163"/>
        <v>0</v>
      </c>
      <c r="CX151" s="46">
        <f t="shared" si="163"/>
        <v>0</v>
      </c>
      <c r="CY151" s="46">
        <f t="shared" si="163"/>
        <v>0</v>
      </c>
      <c r="CZ151" s="46">
        <f t="shared" si="163"/>
        <v>152942.97</v>
      </c>
      <c r="DA151" s="46">
        <f t="shared" si="163"/>
        <v>0</v>
      </c>
      <c r="DB151" s="46">
        <f t="shared" si="163"/>
        <v>0</v>
      </c>
      <c r="DC151" s="46">
        <f t="shared" si="163"/>
        <v>0</v>
      </c>
      <c r="DD151" s="46">
        <f t="shared" si="163"/>
        <v>0</v>
      </c>
      <c r="DE151" s="46">
        <f t="shared" si="163"/>
        <v>0</v>
      </c>
      <c r="DF151" s="46">
        <f t="shared" si="163"/>
        <v>19864.29</v>
      </c>
      <c r="DG151" s="46">
        <f t="shared" si="163"/>
        <v>0</v>
      </c>
      <c r="DH151" s="46">
        <f t="shared" si="163"/>
        <v>23358.18</v>
      </c>
      <c r="DI151" s="46">
        <f t="shared" si="163"/>
        <v>595762.26</v>
      </c>
      <c r="DJ151" s="46">
        <f t="shared" si="163"/>
        <v>0</v>
      </c>
      <c r="DK151" s="46">
        <f t="shared" si="163"/>
        <v>0</v>
      </c>
      <c r="DL151" s="46">
        <f t="shared" si="163"/>
        <v>869022.45</v>
      </c>
      <c r="DM151" s="46">
        <f t="shared" si="163"/>
        <v>0</v>
      </c>
      <c r="DN151" s="46">
        <f t="shared" si="163"/>
        <v>113109.18</v>
      </c>
      <c r="DO151" s="46">
        <f t="shared" si="163"/>
        <v>992531.12</v>
      </c>
      <c r="DP151" s="46">
        <f t="shared" si="163"/>
        <v>0</v>
      </c>
      <c r="DQ151" s="46">
        <f t="shared" si="163"/>
        <v>12771.49</v>
      </c>
      <c r="DR151" s="46">
        <f t="shared" si="163"/>
        <v>702887.44</v>
      </c>
      <c r="DS151" s="46">
        <f t="shared" si="163"/>
        <v>463071.51</v>
      </c>
      <c r="DT151" s="46">
        <f t="shared" si="163"/>
        <v>0</v>
      </c>
      <c r="DU151" s="46">
        <f t="shared" si="163"/>
        <v>0</v>
      </c>
      <c r="DV151" s="46">
        <f t="shared" si="163"/>
        <v>0</v>
      </c>
      <c r="DW151" s="46">
        <f t="shared" si="163"/>
        <v>0</v>
      </c>
      <c r="DX151" s="46">
        <f t="shared" si="163"/>
        <v>0</v>
      </c>
      <c r="DY151" s="46">
        <f t="shared" si="163"/>
        <v>0</v>
      </c>
      <c r="DZ151" s="46">
        <f t="shared" si="163"/>
        <v>0</v>
      </c>
      <c r="EA151" s="46">
        <f t="shared" ref="EA151:FX151" si="164">ROUND(IF((AND((EA96&lt;=459),(EA132&lt;=EA12)))=TRUE(),0,IF(EA149=0,0,EA116*EA141*(EA130-EA147))),2)</f>
        <v>25856.11</v>
      </c>
      <c r="EB151" s="46">
        <f t="shared" si="164"/>
        <v>0</v>
      </c>
      <c r="EC151" s="46">
        <f t="shared" si="164"/>
        <v>0</v>
      </c>
      <c r="ED151" s="46">
        <f t="shared" si="164"/>
        <v>0</v>
      </c>
      <c r="EE151" s="46">
        <f t="shared" si="164"/>
        <v>0</v>
      </c>
      <c r="EF151" s="46">
        <f t="shared" si="164"/>
        <v>459469.9</v>
      </c>
      <c r="EG151" s="46">
        <f t="shared" si="164"/>
        <v>0</v>
      </c>
      <c r="EH151" s="46">
        <f t="shared" si="164"/>
        <v>0</v>
      </c>
      <c r="EI151" s="46">
        <f t="shared" si="164"/>
        <v>6678412.6200000001</v>
      </c>
      <c r="EJ151" s="46">
        <f t="shared" si="164"/>
        <v>0</v>
      </c>
      <c r="EK151" s="46">
        <f t="shared" si="164"/>
        <v>0</v>
      </c>
      <c r="EL151" s="46">
        <f t="shared" si="164"/>
        <v>0</v>
      </c>
      <c r="EM151" s="46">
        <f t="shared" si="164"/>
        <v>132893.20000000001</v>
      </c>
      <c r="EN151" s="46">
        <f t="shared" si="164"/>
        <v>396421.29</v>
      </c>
      <c r="EO151" s="46">
        <f t="shared" si="164"/>
        <v>0</v>
      </c>
      <c r="EP151" s="46">
        <f t="shared" si="164"/>
        <v>0</v>
      </c>
      <c r="EQ151" s="46">
        <f t="shared" si="164"/>
        <v>0</v>
      </c>
      <c r="ER151" s="46">
        <f t="shared" si="164"/>
        <v>0</v>
      </c>
      <c r="ES151" s="46">
        <f t="shared" si="164"/>
        <v>0</v>
      </c>
      <c r="ET151" s="46">
        <f t="shared" si="164"/>
        <v>0</v>
      </c>
      <c r="EU151" s="46">
        <f t="shared" si="164"/>
        <v>633617.85</v>
      </c>
      <c r="EV151" s="46">
        <f t="shared" si="164"/>
        <v>0</v>
      </c>
      <c r="EW151" s="46">
        <f t="shared" si="164"/>
        <v>0</v>
      </c>
      <c r="EX151" s="46">
        <f t="shared" si="164"/>
        <v>0</v>
      </c>
      <c r="EY151" s="46">
        <f t="shared" si="164"/>
        <v>93418.36</v>
      </c>
      <c r="EZ151" s="46">
        <f t="shared" si="164"/>
        <v>0</v>
      </c>
      <c r="FA151" s="46">
        <f t="shared" si="164"/>
        <v>0</v>
      </c>
      <c r="FB151" s="46">
        <f t="shared" si="164"/>
        <v>0</v>
      </c>
      <c r="FC151" s="46">
        <f t="shared" si="164"/>
        <v>0</v>
      </c>
      <c r="FD151" s="46">
        <f t="shared" si="164"/>
        <v>0</v>
      </c>
      <c r="FE151" s="46">
        <f t="shared" si="164"/>
        <v>0</v>
      </c>
      <c r="FF151" s="46">
        <f t="shared" si="164"/>
        <v>0</v>
      </c>
      <c r="FG151" s="46">
        <f t="shared" si="164"/>
        <v>0</v>
      </c>
      <c r="FH151" s="46">
        <f t="shared" si="164"/>
        <v>0</v>
      </c>
      <c r="FI151" s="46">
        <f t="shared" si="164"/>
        <v>187971.37</v>
      </c>
      <c r="FJ151" s="46">
        <f t="shared" si="164"/>
        <v>0</v>
      </c>
      <c r="FK151" s="46">
        <f t="shared" si="164"/>
        <v>101227.31</v>
      </c>
      <c r="FL151" s="46">
        <f t="shared" si="164"/>
        <v>0</v>
      </c>
      <c r="FM151" s="46">
        <f t="shared" si="164"/>
        <v>0</v>
      </c>
      <c r="FN151" s="46">
        <f t="shared" si="164"/>
        <v>6329218.8700000001</v>
      </c>
      <c r="FO151" s="46">
        <f t="shared" si="164"/>
        <v>845.67</v>
      </c>
      <c r="FP151" s="46">
        <f t="shared" si="164"/>
        <v>700980.04</v>
      </c>
      <c r="FQ151" s="46">
        <f t="shared" si="164"/>
        <v>81818.48</v>
      </c>
      <c r="FR151" s="46">
        <f t="shared" si="164"/>
        <v>0</v>
      </c>
      <c r="FS151" s="46">
        <f t="shared" si="164"/>
        <v>0</v>
      </c>
      <c r="FT151" s="47">
        <f t="shared" si="164"/>
        <v>0</v>
      </c>
      <c r="FU151" s="46">
        <f t="shared" si="164"/>
        <v>250577.1</v>
      </c>
      <c r="FV151" s="46">
        <f t="shared" si="164"/>
        <v>69026.600000000006</v>
      </c>
      <c r="FW151" s="46">
        <f t="shared" si="164"/>
        <v>0</v>
      </c>
      <c r="FX151" s="46">
        <f t="shared" si="164"/>
        <v>0</v>
      </c>
      <c r="FY151" s="46"/>
      <c r="FZ151" s="46"/>
      <c r="GA151" s="46"/>
      <c r="GB151" s="46"/>
      <c r="GC151" s="46"/>
      <c r="GD151" s="46"/>
      <c r="GE151" s="6"/>
      <c r="GF151" s="6"/>
      <c r="GG151" s="6"/>
      <c r="GH151" s="6"/>
      <c r="GI151" s="6"/>
      <c r="GJ151" s="6"/>
      <c r="GK151" s="6"/>
      <c r="GL151" s="6"/>
      <c r="GM151" s="6"/>
    </row>
    <row r="152" spans="1:195" x14ac:dyDescent="0.2">
      <c r="A152" s="9"/>
      <c r="B152" s="2" t="s">
        <v>454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7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7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6"/>
      <c r="GF152" s="6"/>
      <c r="GG152" s="6"/>
      <c r="GH152" s="6"/>
      <c r="GI152" s="6"/>
      <c r="GJ152" s="6"/>
      <c r="GK152" s="6"/>
      <c r="GL152" s="6"/>
      <c r="GM152" s="6"/>
    </row>
    <row r="153" spans="1:195" x14ac:dyDescent="0.2">
      <c r="A153" s="3" t="s">
        <v>455</v>
      </c>
      <c r="B153" s="2" t="s">
        <v>456</v>
      </c>
      <c r="C153" s="46">
        <f t="shared" ref="C153:BN153" si="165">ROUND(IF((AND((C96&lt;=459),(C132&lt;=C12)))=TRUE(),0,+C149+C151),2)</f>
        <v>5105456.72</v>
      </c>
      <c r="D153" s="46">
        <f t="shared" si="165"/>
        <v>0</v>
      </c>
      <c r="E153" s="46">
        <f t="shared" si="165"/>
        <v>8380399.9400000004</v>
      </c>
      <c r="F153" s="46">
        <f t="shared" si="165"/>
        <v>0</v>
      </c>
      <c r="G153" s="46">
        <f t="shared" si="165"/>
        <v>0</v>
      </c>
      <c r="H153" s="46">
        <f t="shared" si="165"/>
        <v>0</v>
      </c>
      <c r="I153" s="46">
        <f t="shared" si="165"/>
        <v>9405929.9499999993</v>
      </c>
      <c r="J153" s="46">
        <f t="shared" si="165"/>
        <v>1406971.66</v>
      </c>
      <c r="K153" s="46">
        <f t="shared" si="165"/>
        <v>0</v>
      </c>
      <c r="L153" s="46">
        <f t="shared" si="165"/>
        <v>1578928.81</v>
      </c>
      <c r="M153" s="46">
        <f t="shared" si="165"/>
        <v>1931960.16</v>
      </c>
      <c r="N153" s="46">
        <f t="shared" si="165"/>
        <v>0</v>
      </c>
      <c r="O153" s="46">
        <f t="shared" si="165"/>
        <v>0</v>
      </c>
      <c r="P153" s="46">
        <f t="shared" si="165"/>
        <v>0</v>
      </c>
      <c r="Q153" s="46">
        <f t="shared" si="165"/>
        <v>28939504.780000001</v>
      </c>
      <c r="R153" s="46">
        <f t="shared" si="165"/>
        <v>0</v>
      </c>
      <c r="S153" s="46">
        <f t="shared" si="165"/>
        <v>527402.30000000005</v>
      </c>
      <c r="T153" s="46">
        <f t="shared" si="165"/>
        <v>0</v>
      </c>
      <c r="U153" s="46">
        <f t="shared" si="165"/>
        <v>0</v>
      </c>
      <c r="V153" s="46">
        <f t="shared" si="165"/>
        <v>0</v>
      </c>
      <c r="W153" s="47">
        <f t="shared" si="165"/>
        <v>0</v>
      </c>
      <c r="X153" s="46">
        <f t="shared" si="165"/>
        <v>0</v>
      </c>
      <c r="Y153" s="46">
        <f t="shared" si="165"/>
        <v>393854.08</v>
      </c>
      <c r="Z153" s="46">
        <f t="shared" si="165"/>
        <v>0</v>
      </c>
      <c r="AA153" s="46">
        <f t="shared" si="165"/>
        <v>0</v>
      </c>
      <c r="AB153" s="46">
        <f t="shared" si="165"/>
        <v>0</v>
      </c>
      <c r="AC153" s="46">
        <f t="shared" si="165"/>
        <v>0</v>
      </c>
      <c r="AD153" s="46">
        <f t="shared" si="165"/>
        <v>0</v>
      </c>
      <c r="AE153" s="46">
        <f t="shared" si="165"/>
        <v>0</v>
      </c>
      <c r="AF153" s="46">
        <f t="shared" si="165"/>
        <v>0</v>
      </c>
      <c r="AG153" s="46">
        <f t="shared" si="165"/>
        <v>0</v>
      </c>
      <c r="AH153" s="46">
        <f t="shared" si="165"/>
        <v>470844.24</v>
      </c>
      <c r="AI153" s="46">
        <f t="shared" si="165"/>
        <v>0</v>
      </c>
      <c r="AJ153" s="46">
        <f t="shared" si="165"/>
        <v>0</v>
      </c>
      <c r="AK153" s="46">
        <f t="shared" si="165"/>
        <v>0</v>
      </c>
      <c r="AL153" s="46">
        <f t="shared" si="165"/>
        <v>0</v>
      </c>
      <c r="AM153" s="46">
        <f t="shared" si="165"/>
        <v>318615.88</v>
      </c>
      <c r="AN153" s="46">
        <f t="shared" si="165"/>
        <v>0</v>
      </c>
      <c r="AO153" s="46">
        <f t="shared" si="165"/>
        <v>1688780.17</v>
      </c>
      <c r="AP153" s="46">
        <f t="shared" si="165"/>
        <v>69676805.489999995</v>
      </c>
      <c r="AQ153" s="46">
        <f t="shared" si="165"/>
        <v>0</v>
      </c>
      <c r="AR153" s="46">
        <f t="shared" si="165"/>
        <v>0</v>
      </c>
      <c r="AS153" s="46">
        <f t="shared" si="165"/>
        <v>0</v>
      </c>
      <c r="AT153" s="46">
        <f t="shared" si="165"/>
        <v>0</v>
      </c>
      <c r="AU153" s="46">
        <f t="shared" si="165"/>
        <v>0</v>
      </c>
      <c r="AV153" s="46">
        <f t="shared" si="165"/>
        <v>0</v>
      </c>
      <c r="AW153" s="46">
        <f t="shared" si="165"/>
        <v>0</v>
      </c>
      <c r="AX153" s="46">
        <f t="shared" si="165"/>
        <v>0</v>
      </c>
      <c r="AY153" s="46">
        <f t="shared" si="165"/>
        <v>216242.24</v>
      </c>
      <c r="AZ153" s="46">
        <f t="shared" si="165"/>
        <v>8068410.0099999998</v>
      </c>
      <c r="BA153" s="46">
        <f t="shared" si="165"/>
        <v>0</v>
      </c>
      <c r="BB153" s="46">
        <f t="shared" si="165"/>
        <v>0</v>
      </c>
      <c r="BC153" s="46">
        <f t="shared" si="165"/>
        <v>13776908.630000001</v>
      </c>
      <c r="BD153" s="46">
        <f t="shared" si="165"/>
        <v>0</v>
      </c>
      <c r="BE153" s="46">
        <f t="shared" si="165"/>
        <v>0</v>
      </c>
      <c r="BF153" s="46">
        <f t="shared" si="165"/>
        <v>0</v>
      </c>
      <c r="BG153" s="46">
        <f t="shared" si="165"/>
        <v>537795.43999999994</v>
      </c>
      <c r="BH153" s="46">
        <f t="shared" si="165"/>
        <v>0</v>
      </c>
      <c r="BI153" s="46">
        <f t="shared" si="165"/>
        <v>0</v>
      </c>
      <c r="BJ153" s="46">
        <f t="shared" si="165"/>
        <v>0</v>
      </c>
      <c r="BK153" s="46">
        <f t="shared" si="165"/>
        <v>0</v>
      </c>
      <c r="BL153" s="46">
        <f t="shared" si="165"/>
        <v>0</v>
      </c>
      <c r="BM153" s="46">
        <f t="shared" si="165"/>
        <v>0</v>
      </c>
      <c r="BN153" s="46">
        <f t="shared" si="165"/>
        <v>1500427.52</v>
      </c>
      <c r="BO153" s="46">
        <f t="shared" ref="BO153:DZ153" si="166">ROUND(IF((AND((BO96&lt;=459),(BO132&lt;=BO12)))=TRUE(),0,+BO149+BO151),2)</f>
        <v>596144.43999999994</v>
      </c>
      <c r="BP153" s="46">
        <f t="shared" si="166"/>
        <v>0</v>
      </c>
      <c r="BQ153" s="46">
        <f t="shared" si="166"/>
        <v>0</v>
      </c>
      <c r="BR153" s="46">
        <f t="shared" si="166"/>
        <v>1834610.52</v>
      </c>
      <c r="BS153" s="46">
        <f t="shared" si="166"/>
        <v>386560.27</v>
      </c>
      <c r="BT153" s="46">
        <f t="shared" si="166"/>
        <v>0</v>
      </c>
      <c r="BU153" s="46">
        <f t="shared" si="166"/>
        <v>0</v>
      </c>
      <c r="BV153" s="46">
        <f t="shared" si="166"/>
        <v>0</v>
      </c>
      <c r="BW153" s="46">
        <f t="shared" si="166"/>
        <v>0</v>
      </c>
      <c r="BX153" s="46">
        <f t="shared" si="166"/>
        <v>0</v>
      </c>
      <c r="BY153" s="46">
        <f t="shared" si="166"/>
        <v>462771.77</v>
      </c>
      <c r="BZ153" s="46">
        <f t="shared" si="166"/>
        <v>0</v>
      </c>
      <c r="CA153" s="46">
        <f t="shared" si="166"/>
        <v>0</v>
      </c>
      <c r="CB153" s="46">
        <f t="shared" si="166"/>
        <v>0</v>
      </c>
      <c r="CC153" s="46">
        <f t="shared" si="166"/>
        <v>0</v>
      </c>
      <c r="CD153" s="46">
        <f t="shared" si="166"/>
        <v>0</v>
      </c>
      <c r="CE153" s="46">
        <f t="shared" si="166"/>
        <v>0</v>
      </c>
      <c r="CF153" s="46">
        <f t="shared" si="166"/>
        <v>0</v>
      </c>
      <c r="CG153" s="46">
        <f t="shared" si="166"/>
        <v>0</v>
      </c>
      <c r="CH153" s="46">
        <f t="shared" si="166"/>
        <v>0</v>
      </c>
      <c r="CI153" s="46">
        <f t="shared" si="166"/>
        <v>262861.14</v>
      </c>
      <c r="CJ153" s="46">
        <f t="shared" si="166"/>
        <v>730558.86</v>
      </c>
      <c r="CK153" s="46">
        <f t="shared" si="166"/>
        <v>0</v>
      </c>
      <c r="CL153" s="46">
        <f t="shared" si="166"/>
        <v>0</v>
      </c>
      <c r="CM153" s="46">
        <f t="shared" si="166"/>
        <v>298692.93</v>
      </c>
      <c r="CN153" s="46">
        <f t="shared" si="166"/>
        <v>0</v>
      </c>
      <c r="CO153" s="46">
        <f t="shared" si="166"/>
        <v>0</v>
      </c>
      <c r="CP153" s="46">
        <f t="shared" si="166"/>
        <v>0</v>
      </c>
      <c r="CQ153" s="46">
        <f t="shared" si="166"/>
        <v>663304.28</v>
      </c>
      <c r="CR153" s="46">
        <f t="shared" si="166"/>
        <v>0</v>
      </c>
      <c r="CS153" s="46">
        <f t="shared" si="166"/>
        <v>0</v>
      </c>
      <c r="CT153" s="46">
        <f t="shared" si="166"/>
        <v>0</v>
      </c>
      <c r="CU153" s="46">
        <f t="shared" si="166"/>
        <v>0</v>
      </c>
      <c r="CV153" s="46">
        <f t="shared" si="166"/>
        <v>0</v>
      </c>
      <c r="CW153" s="46">
        <f t="shared" si="166"/>
        <v>0</v>
      </c>
      <c r="CX153" s="46">
        <f t="shared" si="166"/>
        <v>0</v>
      </c>
      <c r="CY153" s="46">
        <f t="shared" si="166"/>
        <v>0</v>
      </c>
      <c r="CZ153" s="46">
        <f t="shared" si="166"/>
        <v>830536.17</v>
      </c>
      <c r="DA153" s="46">
        <f t="shared" si="166"/>
        <v>0</v>
      </c>
      <c r="DB153" s="46">
        <f t="shared" si="166"/>
        <v>0</v>
      </c>
      <c r="DC153" s="46">
        <f t="shared" si="166"/>
        <v>0</v>
      </c>
      <c r="DD153" s="46">
        <f t="shared" si="166"/>
        <v>0</v>
      </c>
      <c r="DE153" s="46">
        <f t="shared" si="166"/>
        <v>0</v>
      </c>
      <c r="DF153" s="46">
        <f t="shared" si="166"/>
        <v>6832721.6299999999</v>
      </c>
      <c r="DG153" s="46">
        <f t="shared" si="166"/>
        <v>0</v>
      </c>
      <c r="DH153" s="46">
        <f t="shared" si="166"/>
        <v>684643.95</v>
      </c>
      <c r="DI153" s="46">
        <f t="shared" si="166"/>
        <v>1456592.87</v>
      </c>
      <c r="DJ153" s="46">
        <f t="shared" si="166"/>
        <v>0</v>
      </c>
      <c r="DK153" s="46">
        <f t="shared" si="166"/>
        <v>0</v>
      </c>
      <c r="DL153" s="46">
        <f t="shared" si="166"/>
        <v>2814575.69</v>
      </c>
      <c r="DM153" s="46">
        <f t="shared" si="166"/>
        <v>0</v>
      </c>
      <c r="DN153" s="46">
        <f t="shared" si="166"/>
        <v>628385.77</v>
      </c>
      <c r="DO153" s="46">
        <f t="shared" si="166"/>
        <v>1954565.33</v>
      </c>
      <c r="DP153" s="46">
        <f t="shared" si="166"/>
        <v>0</v>
      </c>
      <c r="DQ153" s="46">
        <f t="shared" si="166"/>
        <v>200355.23</v>
      </c>
      <c r="DR153" s="46">
        <f t="shared" si="166"/>
        <v>1138603.1599999999</v>
      </c>
      <c r="DS153" s="46">
        <f t="shared" si="166"/>
        <v>739055.58</v>
      </c>
      <c r="DT153" s="46">
        <f t="shared" si="166"/>
        <v>0</v>
      </c>
      <c r="DU153" s="46">
        <f t="shared" si="166"/>
        <v>0</v>
      </c>
      <c r="DV153" s="46">
        <f t="shared" si="166"/>
        <v>0</v>
      </c>
      <c r="DW153" s="46">
        <f t="shared" si="166"/>
        <v>0</v>
      </c>
      <c r="DX153" s="46">
        <f t="shared" si="166"/>
        <v>0</v>
      </c>
      <c r="DY153" s="46">
        <f t="shared" si="166"/>
        <v>0</v>
      </c>
      <c r="DZ153" s="46">
        <f t="shared" si="166"/>
        <v>0</v>
      </c>
      <c r="EA153" s="46">
        <f t="shared" ref="EA153:FX153" si="167">ROUND(IF((AND((EA96&lt;=459),(EA132&lt;=EA12)))=TRUE(),0,+EA149+EA151),2)</f>
        <v>227219.3</v>
      </c>
      <c r="EB153" s="46">
        <f t="shared" si="167"/>
        <v>0</v>
      </c>
      <c r="EC153" s="46">
        <f t="shared" si="167"/>
        <v>0</v>
      </c>
      <c r="ED153" s="46">
        <f t="shared" si="167"/>
        <v>0</v>
      </c>
      <c r="EE153" s="46">
        <f t="shared" si="167"/>
        <v>0</v>
      </c>
      <c r="EF153" s="46">
        <f t="shared" si="167"/>
        <v>953662.64</v>
      </c>
      <c r="EG153" s="46">
        <f t="shared" si="167"/>
        <v>0</v>
      </c>
      <c r="EH153" s="46">
        <f t="shared" si="167"/>
        <v>0</v>
      </c>
      <c r="EI153" s="46">
        <f t="shared" si="167"/>
        <v>11971241.07</v>
      </c>
      <c r="EJ153" s="46">
        <f t="shared" si="167"/>
        <v>0</v>
      </c>
      <c r="EK153" s="46">
        <f t="shared" si="167"/>
        <v>0</v>
      </c>
      <c r="EL153" s="46">
        <f t="shared" si="167"/>
        <v>0</v>
      </c>
      <c r="EM153" s="46">
        <f t="shared" si="167"/>
        <v>295202.77</v>
      </c>
      <c r="EN153" s="46">
        <f t="shared" si="167"/>
        <v>753255.75</v>
      </c>
      <c r="EO153" s="46">
        <f t="shared" si="167"/>
        <v>0</v>
      </c>
      <c r="EP153" s="46">
        <f t="shared" si="167"/>
        <v>0</v>
      </c>
      <c r="EQ153" s="46">
        <f t="shared" si="167"/>
        <v>0</v>
      </c>
      <c r="ER153" s="46">
        <f t="shared" si="167"/>
        <v>0</v>
      </c>
      <c r="ES153" s="46">
        <f t="shared" si="167"/>
        <v>0</v>
      </c>
      <c r="ET153" s="46">
        <f t="shared" si="167"/>
        <v>0</v>
      </c>
      <c r="EU153" s="46">
        <f t="shared" si="167"/>
        <v>847980.22</v>
      </c>
      <c r="EV153" s="46">
        <f t="shared" si="167"/>
        <v>0</v>
      </c>
      <c r="EW153" s="46">
        <f t="shared" si="167"/>
        <v>0</v>
      </c>
      <c r="EX153" s="46">
        <f t="shared" si="167"/>
        <v>0</v>
      </c>
      <c r="EY153" s="46">
        <f t="shared" si="167"/>
        <v>410000.34</v>
      </c>
      <c r="EZ153" s="46">
        <f t="shared" si="167"/>
        <v>0</v>
      </c>
      <c r="FA153" s="46">
        <f t="shared" si="167"/>
        <v>0</v>
      </c>
      <c r="FB153" s="46">
        <f t="shared" si="167"/>
        <v>0</v>
      </c>
      <c r="FC153" s="46">
        <f t="shared" si="167"/>
        <v>0</v>
      </c>
      <c r="FD153" s="46">
        <f t="shared" si="167"/>
        <v>0</v>
      </c>
      <c r="FE153" s="46">
        <f t="shared" si="167"/>
        <v>0</v>
      </c>
      <c r="FF153" s="46">
        <f t="shared" si="167"/>
        <v>0</v>
      </c>
      <c r="FG153" s="46">
        <f t="shared" si="167"/>
        <v>0</v>
      </c>
      <c r="FH153" s="46">
        <f t="shared" si="167"/>
        <v>0</v>
      </c>
      <c r="FI153" s="46">
        <f t="shared" si="167"/>
        <v>768219.3</v>
      </c>
      <c r="FJ153" s="46">
        <f t="shared" si="167"/>
        <v>0</v>
      </c>
      <c r="FK153" s="46">
        <f t="shared" si="167"/>
        <v>823289.66</v>
      </c>
      <c r="FL153" s="46">
        <f t="shared" si="167"/>
        <v>0</v>
      </c>
      <c r="FM153" s="46">
        <f t="shared" si="167"/>
        <v>0</v>
      </c>
      <c r="FN153" s="46">
        <f t="shared" si="167"/>
        <v>12978700.359999999</v>
      </c>
      <c r="FO153" s="46">
        <f t="shared" si="167"/>
        <v>385549.14</v>
      </c>
      <c r="FP153" s="46">
        <f t="shared" si="167"/>
        <v>1438506.98</v>
      </c>
      <c r="FQ153" s="46">
        <f t="shared" si="167"/>
        <v>351442.38</v>
      </c>
      <c r="FR153" s="46">
        <f t="shared" si="167"/>
        <v>0</v>
      </c>
      <c r="FS153" s="46">
        <f t="shared" si="167"/>
        <v>0</v>
      </c>
      <c r="FT153" s="47">
        <f t="shared" si="167"/>
        <v>0</v>
      </c>
      <c r="FU153" s="46">
        <f t="shared" si="167"/>
        <v>527084.25</v>
      </c>
      <c r="FV153" s="46">
        <f t="shared" si="167"/>
        <v>308767.69</v>
      </c>
      <c r="FW153" s="46">
        <f t="shared" si="167"/>
        <v>0</v>
      </c>
      <c r="FX153" s="46">
        <f t="shared" si="167"/>
        <v>0</v>
      </c>
      <c r="FY153" s="46"/>
      <c r="FZ153" s="46"/>
      <c r="GA153" s="46"/>
      <c r="GB153" s="46"/>
      <c r="GC153" s="46"/>
      <c r="GD153" s="46"/>
      <c r="GE153" s="6"/>
      <c r="GF153" s="6"/>
      <c r="GG153" s="6"/>
      <c r="GH153" s="6"/>
      <c r="GI153" s="6"/>
      <c r="GJ153" s="6"/>
      <c r="GK153" s="6"/>
      <c r="GL153" s="6"/>
      <c r="GM153" s="6"/>
    </row>
    <row r="154" spans="1:195" x14ac:dyDescent="0.2">
      <c r="A154" s="9"/>
      <c r="B154" s="2" t="s">
        <v>457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7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7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6"/>
      <c r="GF154" s="6"/>
      <c r="GG154" s="6"/>
      <c r="GH154" s="6"/>
      <c r="GI154" s="6"/>
      <c r="GJ154" s="6"/>
      <c r="GK154" s="6"/>
      <c r="GL154" s="6"/>
      <c r="GM154" s="6"/>
    </row>
    <row r="155" spans="1:195" x14ac:dyDescent="0.2">
      <c r="A155" s="3" t="s">
        <v>458</v>
      </c>
      <c r="B155" s="2" t="s">
        <v>459</v>
      </c>
      <c r="C155" s="46">
        <f>MAX(C143,C145,C153)</f>
        <v>5105456.72</v>
      </c>
      <c r="D155" s="46">
        <f t="shared" ref="D155:BO155" si="168">MAX(D143,D145,D153)</f>
        <v>13760601.949999999</v>
      </c>
      <c r="E155" s="46">
        <f t="shared" si="168"/>
        <v>8380399.9400000004</v>
      </c>
      <c r="F155" s="46">
        <f t="shared" si="168"/>
        <v>5134118.8600000003</v>
      </c>
      <c r="G155" s="46">
        <f t="shared" si="168"/>
        <v>282791.67</v>
      </c>
      <c r="H155" s="46">
        <f t="shared" si="168"/>
        <v>192178.77</v>
      </c>
      <c r="I155" s="46">
        <f t="shared" si="168"/>
        <v>9405929.9499999993</v>
      </c>
      <c r="J155" s="46">
        <f t="shared" si="168"/>
        <v>1406971.66</v>
      </c>
      <c r="K155" s="46">
        <f t="shared" si="168"/>
        <v>182282.11</v>
      </c>
      <c r="L155" s="46">
        <f t="shared" si="168"/>
        <v>1578928.81</v>
      </c>
      <c r="M155" s="46">
        <f t="shared" si="168"/>
        <v>1931960.16</v>
      </c>
      <c r="N155" s="46">
        <f t="shared" si="168"/>
        <v>10734567.5</v>
      </c>
      <c r="O155" s="46">
        <f t="shared" si="168"/>
        <v>2520134.61</v>
      </c>
      <c r="P155" s="46">
        <f t="shared" si="168"/>
        <v>144113.04</v>
      </c>
      <c r="Q155" s="46">
        <f t="shared" si="168"/>
        <v>28939504.780000001</v>
      </c>
      <c r="R155" s="46">
        <f t="shared" si="168"/>
        <v>213909.63</v>
      </c>
      <c r="S155" s="46">
        <f t="shared" si="168"/>
        <v>527402.30000000005</v>
      </c>
      <c r="T155" s="46">
        <f t="shared" si="168"/>
        <v>74228.850000000006</v>
      </c>
      <c r="U155" s="46">
        <f t="shared" si="168"/>
        <v>42530.77</v>
      </c>
      <c r="V155" s="46">
        <f t="shared" si="168"/>
        <v>168757.38</v>
      </c>
      <c r="W155" s="47">
        <f t="shared" si="168"/>
        <v>113300.42</v>
      </c>
      <c r="X155" s="46">
        <f t="shared" si="168"/>
        <v>35306.01</v>
      </c>
      <c r="Y155" s="46">
        <f t="shared" si="168"/>
        <v>393854.08</v>
      </c>
      <c r="Z155" s="46">
        <f t="shared" si="168"/>
        <v>170084.75</v>
      </c>
      <c r="AA155" s="46">
        <f t="shared" si="168"/>
        <v>8813982.7899999991</v>
      </c>
      <c r="AB155" s="46">
        <f t="shared" si="168"/>
        <v>4911539.03</v>
      </c>
      <c r="AC155" s="46">
        <f t="shared" si="168"/>
        <v>271571.65999999997</v>
      </c>
      <c r="AD155" s="46">
        <f t="shared" si="168"/>
        <v>322663.05</v>
      </c>
      <c r="AE155" s="46">
        <f t="shared" si="168"/>
        <v>56958.06</v>
      </c>
      <c r="AF155" s="46">
        <f t="shared" si="168"/>
        <v>103537.78</v>
      </c>
      <c r="AG155" s="46">
        <f t="shared" si="168"/>
        <v>207799.9</v>
      </c>
      <c r="AH155" s="46">
        <f t="shared" si="168"/>
        <v>470844.24</v>
      </c>
      <c r="AI155" s="46">
        <f t="shared" si="168"/>
        <v>160867.29</v>
      </c>
      <c r="AJ155" s="46">
        <f t="shared" si="168"/>
        <v>194285.51</v>
      </c>
      <c r="AK155" s="46">
        <f t="shared" si="168"/>
        <v>218086.15</v>
      </c>
      <c r="AL155" s="46">
        <f t="shared" si="168"/>
        <v>228427.45</v>
      </c>
      <c r="AM155" s="46">
        <f t="shared" si="168"/>
        <v>318615.88</v>
      </c>
      <c r="AN155" s="46">
        <f t="shared" si="168"/>
        <v>154187.75</v>
      </c>
      <c r="AO155" s="46">
        <f t="shared" si="168"/>
        <v>1688780.17</v>
      </c>
      <c r="AP155" s="46">
        <f t="shared" si="168"/>
        <v>69676805.489999995</v>
      </c>
      <c r="AQ155" s="46">
        <f t="shared" si="168"/>
        <v>114563.75</v>
      </c>
      <c r="AR155" s="46">
        <f t="shared" si="168"/>
        <v>6083024.4800000004</v>
      </c>
      <c r="AS155" s="46">
        <f t="shared" si="168"/>
        <v>2146680.21</v>
      </c>
      <c r="AT155" s="46">
        <f t="shared" si="168"/>
        <v>346055.61</v>
      </c>
      <c r="AU155" s="46">
        <f t="shared" si="168"/>
        <v>124894.07</v>
      </c>
      <c r="AV155" s="46">
        <f t="shared" si="168"/>
        <v>137490.20000000001</v>
      </c>
      <c r="AW155" s="46">
        <f t="shared" si="168"/>
        <v>47571.18</v>
      </c>
      <c r="AX155" s="46">
        <f t="shared" si="168"/>
        <v>23986.22</v>
      </c>
      <c r="AY155" s="46">
        <f t="shared" si="168"/>
        <v>216242.24</v>
      </c>
      <c r="AZ155" s="46">
        <f t="shared" si="168"/>
        <v>8068410.0099999998</v>
      </c>
      <c r="BA155" s="46">
        <f t="shared" si="168"/>
        <v>2367501.02</v>
      </c>
      <c r="BB155" s="46">
        <f t="shared" si="168"/>
        <v>2278721.67</v>
      </c>
      <c r="BC155" s="46">
        <f t="shared" si="168"/>
        <v>13776908.630000001</v>
      </c>
      <c r="BD155" s="46">
        <f t="shared" si="168"/>
        <v>580753.79</v>
      </c>
      <c r="BE155" s="46">
        <f t="shared" si="168"/>
        <v>366933.74</v>
      </c>
      <c r="BF155" s="46">
        <f t="shared" si="168"/>
        <v>2274482.16</v>
      </c>
      <c r="BG155" s="46">
        <f t="shared" si="168"/>
        <v>537795.43999999994</v>
      </c>
      <c r="BH155" s="46">
        <f t="shared" si="168"/>
        <v>149030.07999999999</v>
      </c>
      <c r="BI155" s="46">
        <f t="shared" si="168"/>
        <v>191312.64000000001</v>
      </c>
      <c r="BJ155" s="46">
        <f t="shared" si="168"/>
        <v>431737.52</v>
      </c>
      <c r="BK155" s="46">
        <f t="shared" si="168"/>
        <v>3941161.18</v>
      </c>
      <c r="BL155" s="46">
        <f t="shared" si="168"/>
        <v>134057.44</v>
      </c>
      <c r="BM155" s="46">
        <f t="shared" si="168"/>
        <v>209660.43</v>
      </c>
      <c r="BN155" s="46">
        <f t="shared" si="168"/>
        <v>1500427.52</v>
      </c>
      <c r="BO155" s="46">
        <f t="shared" si="168"/>
        <v>596144.43999999994</v>
      </c>
      <c r="BP155" s="46">
        <f t="shared" ref="BP155:EA155" si="169">MAX(BP143,BP145,BP153)</f>
        <v>125701.48</v>
      </c>
      <c r="BQ155" s="46">
        <f t="shared" si="169"/>
        <v>1948030.27</v>
      </c>
      <c r="BR155" s="46">
        <f t="shared" si="169"/>
        <v>1834610.52</v>
      </c>
      <c r="BS155" s="46">
        <f t="shared" si="169"/>
        <v>386560.27</v>
      </c>
      <c r="BT155" s="46">
        <f t="shared" si="169"/>
        <v>103861.91</v>
      </c>
      <c r="BU155" s="46">
        <f t="shared" si="169"/>
        <v>133657.1</v>
      </c>
      <c r="BV155" s="46">
        <f t="shared" si="169"/>
        <v>312497.62</v>
      </c>
      <c r="BW155" s="46">
        <f t="shared" si="169"/>
        <v>386431.14</v>
      </c>
      <c r="BX155" s="46">
        <f t="shared" si="169"/>
        <v>25780.35</v>
      </c>
      <c r="BY155" s="46">
        <f t="shared" si="169"/>
        <v>462771.77</v>
      </c>
      <c r="BZ155" s="46">
        <f t="shared" si="169"/>
        <v>129959.57</v>
      </c>
      <c r="CA155" s="46">
        <f t="shared" si="169"/>
        <v>133871.81</v>
      </c>
      <c r="CB155" s="46">
        <f t="shared" si="169"/>
        <v>20509099.27</v>
      </c>
      <c r="CC155" s="46">
        <f t="shared" si="169"/>
        <v>87871.87</v>
      </c>
      <c r="CD155" s="46">
        <f t="shared" si="169"/>
        <v>42004.01</v>
      </c>
      <c r="CE155" s="46">
        <f t="shared" si="169"/>
        <v>91791.77</v>
      </c>
      <c r="CF155" s="46">
        <f t="shared" si="169"/>
        <v>61637.45</v>
      </c>
      <c r="CG155" s="46">
        <f t="shared" si="169"/>
        <v>75507.5</v>
      </c>
      <c r="CH155" s="46">
        <f t="shared" si="169"/>
        <v>121247.37</v>
      </c>
      <c r="CI155" s="46">
        <f t="shared" si="169"/>
        <v>262861.14</v>
      </c>
      <c r="CJ155" s="46">
        <f t="shared" si="169"/>
        <v>730558.86</v>
      </c>
      <c r="CK155" s="46">
        <f t="shared" si="169"/>
        <v>1159477.07</v>
      </c>
      <c r="CL155" s="46">
        <f t="shared" si="169"/>
        <v>259054.18</v>
      </c>
      <c r="CM155" s="46">
        <f t="shared" si="169"/>
        <v>298692.93</v>
      </c>
      <c r="CN155" s="46">
        <f t="shared" si="169"/>
        <v>6216820.6900000004</v>
      </c>
      <c r="CO155" s="46">
        <f t="shared" si="169"/>
        <v>4233446.99</v>
      </c>
      <c r="CP155" s="46">
        <f t="shared" si="169"/>
        <v>379153.14</v>
      </c>
      <c r="CQ155" s="46">
        <f t="shared" si="169"/>
        <v>663304.28</v>
      </c>
      <c r="CR155" s="46">
        <f t="shared" si="169"/>
        <v>107374.76</v>
      </c>
      <c r="CS155" s="46">
        <f t="shared" si="169"/>
        <v>122895.18</v>
      </c>
      <c r="CT155" s="46">
        <f t="shared" si="169"/>
        <v>41485.050000000003</v>
      </c>
      <c r="CU155" s="46">
        <f t="shared" si="169"/>
        <v>68815.14</v>
      </c>
      <c r="CV155" s="46">
        <f t="shared" si="169"/>
        <v>31954.2</v>
      </c>
      <c r="CW155" s="46">
        <f t="shared" si="169"/>
        <v>96115.39</v>
      </c>
      <c r="CX155" s="46">
        <f t="shared" si="169"/>
        <v>171382.82</v>
      </c>
      <c r="CY155" s="46">
        <f t="shared" si="169"/>
        <v>50042.01</v>
      </c>
      <c r="CZ155" s="46">
        <f t="shared" si="169"/>
        <v>830536.17</v>
      </c>
      <c r="DA155" s="46">
        <f t="shared" si="169"/>
        <v>73359.679999999993</v>
      </c>
      <c r="DB155" s="46">
        <f t="shared" si="169"/>
        <v>70812.639999999999</v>
      </c>
      <c r="DC155" s="46">
        <f t="shared" si="169"/>
        <v>60060.62</v>
      </c>
      <c r="DD155" s="46">
        <f t="shared" si="169"/>
        <v>75672.19</v>
      </c>
      <c r="DE155" s="46">
        <f t="shared" si="169"/>
        <v>118777.85</v>
      </c>
      <c r="DF155" s="46">
        <f t="shared" si="169"/>
        <v>6832721.6299999999</v>
      </c>
      <c r="DG155" s="46">
        <f t="shared" si="169"/>
        <v>59863.38</v>
      </c>
      <c r="DH155" s="46">
        <f t="shared" si="169"/>
        <v>684643.95</v>
      </c>
      <c r="DI155" s="46">
        <f t="shared" si="169"/>
        <v>1456592.87</v>
      </c>
      <c r="DJ155" s="46">
        <f t="shared" si="169"/>
        <v>251268</v>
      </c>
      <c r="DK155" s="46">
        <f t="shared" si="169"/>
        <v>177111.22</v>
      </c>
      <c r="DL155" s="46">
        <f t="shared" si="169"/>
        <v>2814575.69</v>
      </c>
      <c r="DM155" s="46">
        <f t="shared" si="169"/>
        <v>132206.15</v>
      </c>
      <c r="DN155" s="46">
        <f t="shared" si="169"/>
        <v>628385.77</v>
      </c>
      <c r="DO155" s="46">
        <f t="shared" si="169"/>
        <v>1954565.33</v>
      </c>
      <c r="DP155" s="46">
        <f t="shared" si="169"/>
        <v>80763.570000000007</v>
      </c>
      <c r="DQ155" s="46">
        <f t="shared" si="169"/>
        <v>200355.23</v>
      </c>
      <c r="DR155" s="46">
        <f t="shared" si="169"/>
        <v>1138603.1599999999</v>
      </c>
      <c r="DS155" s="46">
        <f t="shared" si="169"/>
        <v>739055.58</v>
      </c>
      <c r="DT155" s="46">
        <f t="shared" si="169"/>
        <v>137616.98000000001</v>
      </c>
      <c r="DU155" s="46">
        <f t="shared" si="169"/>
        <v>157641.94</v>
      </c>
      <c r="DV155" s="46">
        <f t="shared" si="169"/>
        <v>122406.48</v>
      </c>
      <c r="DW155" s="46">
        <f t="shared" si="169"/>
        <v>145883.76999999999</v>
      </c>
      <c r="DX155" s="46">
        <f t="shared" si="169"/>
        <v>71065.210000000006</v>
      </c>
      <c r="DY155" s="46">
        <f t="shared" si="169"/>
        <v>95616.36</v>
      </c>
      <c r="DZ155" s="46">
        <f t="shared" si="169"/>
        <v>261413.12</v>
      </c>
      <c r="EA155" s="46">
        <f t="shared" si="169"/>
        <v>227219.3</v>
      </c>
      <c r="EB155" s="46">
        <f t="shared" ref="EB155:FX155" si="170">MAX(EB143,EB145,EB153)</f>
        <v>201892.41</v>
      </c>
      <c r="EC155" s="46">
        <f t="shared" si="170"/>
        <v>107416.91</v>
      </c>
      <c r="ED155" s="46">
        <f t="shared" si="170"/>
        <v>118338.51</v>
      </c>
      <c r="EE155" s="46">
        <f t="shared" si="170"/>
        <v>153657.75</v>
      </c>
      <c r="EF155" s="46">
        <f t="shared" si="170"/>
        <v>953662.64</v>
      </c>
      <c r="EG155" s="46">
        <f t="shared" si="170"/>
        <v>181270.47</v>
      </c>
      <c r="EH155" s="46">
        <f t="shared" si="170"/>
        <v>119018.79</v>
      </c>
      <c r="EI155" s="46">
        <f t="shared" si="170"/>
        <v>11971241.07</v>
      </c>
      <c r="EJ155" s="46">
        <f t="shared" si="170"/>
        <v>2688479.04</v>
      </c>
      <c r="EK155" s="46">
        <f t="shared" si="170"/>
        <v>173989.14</v>
      </c>
      <c r="EL155" s="46">
        <f t="shared" si="170"/>
        <v>125531.97</v>
      </c>
      <c r="EM155" s="46">
        <f t="shared" si="170"/>
        <v>295202.77</v>
      </c>
      <c r="EN155" s="46">
        <f t="shared" si="170"/>
        <v>753255.75</v>
      </c>
      <c r="EO155" s="46">
        <f t="shared" si="170"/>
        <v>118258.6</v>
      </c>
      <c r="EP155" s="46">
        <f t="shared" si="170"/>
        <v>132773.82999999999</v>
      </c>
      <c r="EQ155" s="46">
        <f t="shared" si="170"/>
        <v>312133.21999999997</v>
      </c>
      <c r="ER155" s="46">
        <f t="shared" si="170"/>
        <v>127087.03999999999</v>
      </c>
      <c r="ES155" s="46">
        <f t="shared" si="170"/>
        <v>131045.03</v>
      </c>
      <c r="ET155" s="46">
        <f t="shared" si="170"/>
        <v>153393.75</v>
      </c>
      <c r="EU155" s="46">
        <f t="shared" si="170"/>
        <v>847980.22</v>
      </c>
      <c r="EV155" s="46">
        <f t="shared" si="170"/>
        <v>48761.3</v>
      </c>
      <c r="EW155" s="46">
        <f t="shared" si="170"/>
        <v>215447.5</v>
      </c>
      <c r="EX155" s="46">
        <f t="shared" si="170"/>
        <v>162544.31</v>
      </c>
      <c r="EY155" s="46">
        <f t="shared" si="170"/>
        <v>410000.34</v>
      </c>
      <c r="EZ155" s="46">
        <f t="shared" si="170"/>
        <v>77723.25</v>
      </c>
      <c r="FA155" s="46">
        <f t="shared" si="170"/>
        <v>895994.17</v>
      </c>
      <c r="FB155" s="46">
        <f t="shared" si="170"/>
        <v>214420.08</v>
      </c>
      <c r="FC155" s="46">
        <f t="shared" si="170"/>
        <v>656253.46</v>
      </c>
      <c r="FD155" s="46">
        <f t="shared" si="170"/>
        <v>120713.39</v>
      </c>
      <c r="FE155" s="46">
        <f t="shared" si="170"/>
        <v>74678.02</v>
      </c>
      <c r="FF155" s="46">
        <f t="shared" si="170"/>
        <v>85960.56</v>
      </c>
      <c r="FG155" s="46">
        <f t="shared" si="170"/>
        <v>63461.93</v>
      </c>
      <c r="FH155" s="46">
        <f t="shared" si="170"/>
        <v>41265.03</v>
      </c>
      <c r="FI155" s="46">
        <f t="shared" si="170"/>
        <v>768219.3</v>
      </c>
      <c r="FJ155" s="46">
        <f t="shared" si="170"/>
        <v>467547.22</v>
      </c>
      <c r="FK155" s="46">
        <f t="shared" si="170"/>
        <v>823289.66</v>
      </c>
      <c r="FL155" s="46">
        <f t="shared" si="170"/>
        <v>558645.09</v>
      </c>
      <c r="FM155" s="46">
        <f t="shared" si="170"/>
        <v>731905.32</v>
      </c>
      <c r="FN155" s="46">
        <f t="shared" si="170"/>
        <v>12978700.359999999</v>
      </c>
      <c r="FO155" s="46">
        <f t="shared" si="170"/>
        <v>385549.14</v>
      </c>
      <c r="FP155" s="46">
        <f t="shared" si="170"/>
        <v>1438506.98</v>
      </c>
      <c r="FQ155" s="46">
        <f t="shared" si="170"/>
        <v>351442.38</v>
      </c>
      <c r="FR155" s="46">
        <f t="shared" si="170"/>
        <v>67476.61</v>
      </c>
      <c r="FS155" s="46">
        <f t="shared" si="170"/>
        <v>32276.2</v>
      </c>
      <c r="FT155" s="47">
        <f t="shared" si="170"/>
        <v>59361.02</v>
      </c>
      <c r="FU155" s="46">
        <f t="shared" si="170"/>
        <v>527084.25</v>
      </c>
      <c r="FV155" s="46">
        <f t="shared" si="170"/>
        <v>308767.69</v>
      </c>
      <c r="FW155" s="46">
        <f t="shared" si="170"/>
        <v>98507.92</v>
      </c>
      <c r="FX155" s="46">
        <f t="shared" si="170"/>
        <v>21609.11</v>
      </c>
      <c r="FY155" s="46"/>
      <c r="FZ155" s="46">
        <f>SUM(C155:FX155)</f>
        <v>329700673.81000012</v>
      </c>
      <c r="GA155" s="46"/>
      <c r="GB155" s="46"/>
      <c r="GC155" s="46"/>
      <c r="GD155" s="46"/>
      <c r="GE155" s="6"/>
      <c r="GF155" s="6"/>
      <c r="GG155" s="6"/>
      <c r="GH155" s="6"/>
      <c r="GI155" s="6"/>
      <c r="GJ155" s="6"/>
      <c r="GK155" s="6"/>
      <c r="GL155" s="6"/>
      <c r="GM155" s="6"/>
    </row>
    <row r="156" spans="1:195" x14ac:dyDescent="0.2">
      <c r="A156" s="9"/>
      <c r="B156" s="2" t="s">
        <v>460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9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9"/>
      <c r="FU156" s="118"/>
      <c r="FV156" s="118"/>
      <c r="FW156" s="118"/>
      <c r="FX156" s="118"/>
      <c r="FY156" s="46"/>
      <c r="FZ156" s="46"/>
      <c r="GA156" s="46"/>
      <c r="GB156" s="46"/>
      <c r="GC156" s="46"/>
      <c r="GD156" s="46"/>
      <c r="GE156" s="6"/>
      <c r="GF156" s="6"/>
      <c r="GG156" s="6"/>
      <c r="GH156" s="6"/>
      <c r="GI156" s="6"/>
      <c r="GJ156" s="6"/>
      <c r="GK156" s="6"/>
      <c r="GL156" s="6"/>
      <c r="GM156" s="6"/>
    </row>
    <row r="157" spans="1:195" x14ac:dyDescent="0.2">
      <c r="A157" s="3" t="s">
        <v>384</v>
      </c>
      <c r="B157" s="2" t="s">
        <v>384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46"/>
      <c r="FZ157" s="46"/>
      <c r="GA157" s="46"/>
      <c r="GB157" s="46"/>
      <c r="GC157" s="46"/>
      <c r="GD157" s="46"/>
      <c r="GE157" s="6"/>
      <c r="GF157" s="6"/>
      <c r="GG157" s="6"/>
      <c r="GH157" s="6"/>
      <c r="GI157" s="6"/>
      <c r="GJ157" s="6"/>
      <c r="GK157" s="6"/>
      <c r="GL157" s="6"/>
      <c r="GM157" s="6"/>
    </row>
    <row r="158" spans="1:195" ht="15.75" x14ac:dyDescent="0.25">
      <c r="A158" s="3"/>
      <c r="B158" s="44" t="s">
        <v>461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0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20"/>
      <c r="FU158" s="6"/>
      <c r="FV158" s="6"/>
      <c r="FW158" s="6"/>
      <c r="FX158" s="6"/>
      <c r="FY158" s="112"/>
      <c r="FZ158" s="14"/>
      <c r="GA158" s="14"/>
      <c r="GB158" s="46"/>
      <c r="GC158" s="46"/>
      <c r="GD158" s="46"/>
      <c r="GE158" s="6"/>
      <c r="GF158" s="6"/>
      <c r="GG158" s="6"/>
      <c r="GH158" s="6"/>
      <c r="GI158" s="6"/>
      <c r="GJ158" s="6"/>
      <c r="GK158" s="6"/>
      <c r="GL158" s="6"/>
      <c r="GM158" s="6"/>
    </row>
    <row r="159" spans="1:195" x14ac:dyDescent="0.2">
      <c r="A159" s="3" t="s">
        <v>462</v>
      </c>
      <c r="B159" s="2" t="s">
        <v>463</v>
      </c>
      <c r="C159" s="25">
        <f t="shared" ref="C159:BN159" si="171">C7+C26</f>
        <v>2154.8200000000002</v>
      </c>
      <c r="D159" s="25">
        <f t="shared" si="171"/>
        <v>2560.5</v>
      </c>
      <c r="E159" s="25">
        <f t="shared" si="171"/>
        <v>0</v>
      </c>
      <c r="F159" s="25">
        <f t="shared" si="171"/>
        <v>0</v>
      </c>
      <c r="G159" s="25">
        <f t="shared" si="171"/>
        <v>0</v>
      </c>
      <c r="H159" s="25">
        <f t="shared" si="171"/>
        <v>0</v>
      </c>
      <c r="I159" s="25">
        <f t="shared" si="171"/>
        <v>0</v>
      </c>
      <c r="J159" s="25">
        <f t="shared" si="171"/>
        <v>0</v>
      </c>
      <c r="K159" s="25">
        <f t="shared" si="171"/>
        <v>0</v>
      </c>
      <c r="L159" s="25">
        <f t="shared" si="171"/>
        <v>0</v>
      </c>
      <c r="M159" s="25">
        <f t="shared" si="171"/>
        <v>0</v>
      </c>
      <c r="N159" s="25">
        <f t="shared" si="171"/>
        <v>0</v>
      </c>
      <c r="O159" s="25">
        <f t="shared" si="171"/>
        <v>0</v>
      </c>
      <c r="P159" s="25">
        <f t="shared" si="171"/>
        <v>0</v>
      </c>
      <c r="Q159" s="25">
        <f t="shared" si="171"/>
        <v>0</v>
      </c>
      <c r="R159" s="25">
        <f t="shared" si="171"/>
        <v>127</v>
      </c>
      <c r="S159" s="25">
        <f t="shared" si="171"/>
        <v>3</v>
      </c>
      <c r="T159" s="25">
        <f t="shared" si="171"/>
        <v>0</v>
      </c>
      <c r="U159" s="25">
        <f t="shared" si="171"/>
        <v>0</v>
      </c>
      <c r="V159" s="25">
        <f t="shared" si="171"/>
        <v>0</v>
      </c>
      <c r="W159" s="120">
        <f t="shared" si="171"/>
        <v>71</v>
      </c>
      <c r="X159" s="25">
        <f t="shared" si="171"/>
        <v>0</v>
      </c>
      <c r="Y159" s="25">
        <f t="shared" si="171"/>
        <v>0</v>
      </c>
      <c r="Z159" s="25">
        <f t="shared" si="171"/>
        <v>0</v>
      </c>
      <c r="AA159" s="25">
        <f t="shared" si="171"/>
        <v>0</v>
      </c>
      <c r="AB159" s="25">
        <f t="shared" si="171"/>
        <v>119</v>
      </c>
      <c r="AC159" s="25">
        <f t="shared" si="171"/>
        <v>0</v>
      </c>
      <c r="AD159" s="25">
        <f t="shared" si="171"/>
        <v>0</v>
      </c>
      <c r="AE159" s="25">
        <f t="shared" si="171"/>
        <v>0</v>
      </c>
      <c r="AF159" s="25">
        <f t="shared" si="171"/>
        <v>0</v>
      </c>
      <c r="AG159" s="25">
        <f t="shared" si="171"/>
        <v>0</v>
      </c>
      <c r="AH159" s="25">
        <f t="shared" si="171"/>
        <v>0</v>
      </c>
      <c r="AI159" s="25">
        <f t="shared" si="171"/>
        <v>0</v>
      </c>
      <c r="AJ159" s="25">
        <f t="shared" si="171"/>
        <v>0</v>
      </c>
      <c r="AK159" s="25">
        <f t="shared" si="171"/>
        <v>0</v>
      </c>
      <c r="AL159" s="25">
        <f t="shared" si="171"/>
        <v>0</v>
      </c>
      <c r="AM159" s="25">
        <f t="shared" si="171"/>
        <v>0</v>
      </c>
      <c r="AN159" s="25">
        <f t="shared" si="171"/>
        <v>0</v>
      </c>
      <c r="AO159" s="25">
        <f t="shared" si="171"/>
        <v>0</v>
      </c>
      <c r="AP159" s="25">
        <f t="shared" si="171"/>
        <v>125.5</v>
      </c>
      <c r="AQ159" s="25">
        <f t="shared" si="171"/>
        <v>0</v>
      </c>
      <c r="AR159" s="25">
        <f t="shared" si="171"/>
        <v>3148.5</v>
      </c>
      <c r="AS159" s="25">
        <f t="shared" si="171"/>
        <v>0</v>
      </c>
      <c r="AT159" s="25">
        <f t="shared" si="171"/>
        <v>0</v>
      </c>
      <c r="AU159" s="25">
        <f t="shared" si="171"/>
        <v>0</v>
      </c>
      <c r="AV159" s="25">
        <f t="shared" si="171"/>
        <v>0</v>
      </c>
      <c r="AW159" s="25">
        <f t="shared" si="171"/>
        <v>0</v>
      </c>
      <c r="AX159" s="25">
        <f t="shared" si="171"/>
        <v>0</v>
      </c>
      <c r="AY159" s="25">
        <f t="shared" si="171"/>
        <v>0</v>
      </c>
      <c r="AZ159" s="25">
        <f t="shared" si="171"/>
        <v>0</v>
      </c>
      <c r="BA159" s="25">
        <f t="shared" si="171"/>
        <v>0</v>
      </c>
      <c r="BB159" s="25">
        <f t="shared" si="171"/>
        <v>0</v>
      </c>
      <c r="BC159" s="25">
        <f t="shared" si="171"/>
        <v>229</v>
      </c>
      <c r="BD159" s="25">
        <f t="shared" si="171"/>
        <v>0</v>
      </c>
      <c r="BE159" s="25">
        <f t="shared" si="171"/>
        <v>0</v>
      </c>
      <c r="BF159" s="25">
        <f t="shared" si="171"/>
        <v>293.5</v>
      </c>
      <c r="BG159" s="25">
        <f t="shared" si="171"/>
        <v>0</v>
      </c>
      <c r="BH159" s="25">
        <f t="shared" si="171"/>
        <v>0</v>
      </c>
      <c r="BI159" s="25">
        <f t="shared" si="171"/>
        <v>0</v>
      </c>
      <c r="BJ159" s="25">
        <f t="shared" si="171"/>
        <v>0</v>
      </c>
      <c r="BK159" s="25">
        <f t="shared" si="171"/>
        <v>4208.4750000000004</v>
      </c>
      <c r="BL159" s="25">
        <f t="shared" si="171"/>
        <v>2.5</v>
      </c>
      <c r="BM159" s="25">
        <f t="shared" si="171"/>
        <v>0</v>
      </c>
      <c r="BN159" s="25">
        <f t="shared" si="171"/>
        <v>0</v>
      </c>
      <c r="BO159" s="25">
        <f t="shared" ref="BO159:DZ159" si="172">BO7+BO26</f>
        <v>0</v>
      </c>
      <c r="BP159" s="25">
        <f t="shared" si="172"/>
        <v>0</v>
      </c>
      <c r="BQ159" s="25">
        <f t="shared" si="172"/>
        <v>0</v>
      </c>
      <c r="BR159" s="25">
        <f t="shared" si="172"/>
        <v>0</v>
      </c>
      <c r="BS159" s="25">
        <f t="shared" si="172"/>
        <v>0</v>
      </c>
      <c r="BT159" s="25">
        <f t="shared" si="172"/>
        <v>0</v>
      </c>
      <c r="BU159" s="25">
        <f t="shared" si="172"/>
        <v>0</v>
      </c>
      <c r="BV159" s="25">
        <f t="shared" si="172"/>
        <v>0</v>
      </c>
      <c r="BW159" s="25">
        <f t="shared" si="172"/>
        <v>0</v>
      </c>
      <c r="BX159" s="25">
        <f t="shared" si="172"/>
        <v>0</v>
      </c>
      <c r="BY159" s="25">
        <f t="shared" si="172"/>
        <v>0</v>
      </c>
      <c r="BZ159" s="25">
        <f t="shared" si="172"/>
        <v>0</v>
      </c>
      <c r="CA159" s="25">
        <f t="shared" si="172"/>
        <v>0</v>
      </c>
      <c r="CB159" s="25">
        <f t="shared" si="172"/>
        <v>304</v>
      </c>
      <c r="CC159" s="25">
        <f t="shared" si="172"/>
        <v>0</v>
      </c>
      <c r="CD159" s="25">
        <f t="shared" si="172"/>
        <v>0</v>
      </c>
      <c r="CE159" s="25">
        <f t="shared" si="172"/>
        <v>0</v>
      </c>
      <c r="CF159" s="25">
        <f t="shared" si="172"/>
        <v>0</v>
      </c>
      <c r="CG159" s="25">
        <f t="shared" si="172"/>
        <v>0</v>
      </c>
      <c r="CH159" s="25">
        <f t="shared" si="172"/>
        <v>0</v>
      </c>
      <c r="CI159" s="25">
        <f t="shared" si="172"/>
        <v>0</v>
      </c>
      <c r="CJ159" s="25">
        <f t="shared" si="172"/>
        <v>0</v>
      </c>
      <c r="CK159" s="25">
        <f t="shared" si="172"/>
        <v>11.5</v>
      </c>
      <c r="CL159" s="25">
        <f t="shared" si="172"/>
        <v>2</v>
      </c>
      <c r="CM159" s="25">
        <f t="shared" si="172"/>
        <v>3</v>
      </c>
      <c r="CN159" s="25">
        <f t="shared" si="172"/>
        <v>647.5</v>
      </c>
      <c r="CO159" s="25">
        <f t="shared" si="172"/>
        <v>59.5</v>
      </c>
      <c r="CP159" s="25">
        <f t="shared" si="172"/>
        <v>0</v>
      </c>
      <c r="CQ159" s="25">
        <f t="shared" si="172"/>
        <v>0</v>
      </c>
      <c r="CR159" s="25">
        <f t="shared" si="172"/>
        <v>0</v>
      </c>
      <c r="CS159" s="25">
        <f t="shared" si="172"/>
        <v>0</v>
      </c>
      <c r="CT159" s="25">
        <f t="shared" si="172"/>
        <v>0</v>
      </c>
      <c r="CU159" s="25">
        <f t="shared" si="172"/>
        <v>426</v>
      </c>
      <c r="CV159" s="25">
        <f t="shared" si="172"/>
        <v>0</v>
      </c>
      <c r="CW159" s="25">
        <f t="shared" si="172"/>
        <v>0</v>
      </c>
      <c r="CX159" s="25">
        <f t="shared" si="172"/>
        <v>0</v>
      </c>
      <c r="CY159" s="25">
        <f t="shared" si="172"/>
        <v>66.5</v>
      </c>
      <c r="CZ159" s="25">
        <f t="shared" si="172"/>
        <v>0</v>
      </c>
      <c r="DA159" s="25">
        <f t="shared" si="172"/>
        <v>0</v>
      </c>
      <c r="DB159" s="25">
        <f t="shared" si="172"/>
        <v>0</v>
      </c>
      <c r="DC159" s="25">
        <f t="shared" si="172"/>
        <v>0</v>
      </c>
      <c r="DD159" s="25">
        <f t="shared" si="172"/>
        <v>0</v>
      </c>
      <c r="DE159" s="25">
        <f t="shared" si="172"/>
        <v>0</v>
      </c>
      <c r="DF159" s="25">
        <f t="shared" si="172"/>
        <v>0</v>
      </c>
      <c r="DG159" s="25">
        <f t="shared" si="172"/>
        <v>0</v>
      </c>
      <c r="DH159" s="25">
        <f t="shared" si="172"/>
        <v>0</v>
      </c>
      <c r="DI159" s="25">
        <f t="shared" si="172"/>
        <v>7.5</v>
      </c>
      <c r="DJ159" s="25">
        <f t="shared" si="172"/>
        <v>12</v>
      </c>
      <c r="DK159" s="25">
        <f t="shared" si="172"/>
        <v>2</v>
      </c>
      <c r="DL159" s="25">
        <f t="shared" si="172"/>
        <v>0</v>
      </c>
      <c r="DM159" s="25">
        <f t="shared" si="172"/>
        <v>0</v>
      </c>
      <c r="DN159" s="25">
        <f t="shared" si="172"/>
        <v>0</v>
      </c>
      <c r="DO159" s="25">
        <f t="shared" si="172"/>
        <v>0</v>
      </c>
      <c r="DP159" s="25">
        <f t="shared" si="172"/>
        <v>0</v>
      </c>
      <c r="DQ159" s="25">
        <f t="shared" si="172"/>
        <v>0</v>
      </c>
      <c r="DR159" s="25">
        <f t="shared" si="172"/>
        <v>0</v>
      </c>
      <c r="DS159" s="25">
        <f t="shared" si="172"/>
        <v>0</v>
      </c>
      <c r="DT159" s="25">
        <f t="shared" si="172"/>
        <v>0</v>
      </c>
      <c r="DU159" s="25">
        <f t="shared" si="172"/>
        <v>0</v>
      </c>
      <c r="DV159" s="25">
        <f t="shared" si="172"/>
        <v>0</v>
      </c>
      <c r="DW159" s="25">
        <f t="shared" si="172"/>
        <v>0</v>
      </c>
      <c r="DX159" s="25">
        <f t="shared" si="172"/>
        <v>0</v>
      </c>
      <c r="DY159" s="25">
        <f t="shared" si="172"/>
        <v>0</v>
      </c>
      <c r="DZ159" s="25">
        <f t="shared" si="172"/>
        <v>0</v>
      </c>
      <c r="EA159" s="25">
        <f t="shared" ref="EA159:FX159" si="173">EA7+EA26</f>
        <v>0</v>
      </c>
      <c r="EB159" s="25">
        <f t="shared" si="173"/>
        <v>0</v>
      </c>
      <c r="EC159" s="25">
        <f t="shared" si="173"/>
        <v>0</v>
      </c>
      <c r="ED159" s="25">
        <f t="shared" si="173"/>
        <v>0</v>
      </c>
      <c r="EE159" s="25">
        <f t="shared" si="173"/>
        <v>0</v>
      </c>
      <c r="EF159" s="25">
        <f t="shared" si="173"/>
        <v>0</v>
      </c>
      <c r="EG159" s="25">
        <f t="shared" si="173"/>
        <v>0</v>
      </c>
      <c r="EH159" s="25">
        <f t="shared" si="173"/>
        <v>0</v>
      </c>
      <c r="EI159" s="25">
        <f t="shared" si="173"/>
        <v>0</v>
      </c>
      <c r="EJ159" s="25">
        <f t="shared" si="173"/>
        <v>0</v>
      </c>
      <c r="EK159" s="25">
        <f t="shared" si="173"/>
        <v>0</v>
      </c>
      <c r="EL159" s="25">
        <f t="shared" si="173"/>
        <v>0</v>
      </c>
      <c r="EM159" s="25">
        <f t="shared" si="173"/>
        <v>0</v>
      </c>
      <c r="EN159" s="25">
        <f t="shared" si="173"/>
        <v>75</v>
      </c>
      <c r="EO159" s="25">
        <f t="shared" si="173"/>
        <v>0</v>
      </c>
      <c r="EP159" s="25">
        <f t="shared" si="173"/>
        <v>0</v>
      </c>
      <c r="EQ159" s="25">
        <f t="shared" si="173"/>
        <v>0</v>
      </c>
      <c r="ER159" s="25">
        <f t="shared" si="173"/>
        <v>0</v>
      </c>
      <c r="ES159" s="25">
        <f t="shared" si="173"/>
        <v>0</v>
      </c>
      <c r="ET159" s="25">
        <f t="shared" si="173"/>
        <v>0</v>
      </c>
      <c r="EU159" s="25">
        <f t="shared" si="173"/>
        <v>0</v>
      </c>
      <c r="EV159" s="25">
        <f t="shared" si="173"/>
        <v>0</v>
      </c>
      <c r="EW159" s="25">
        <f t="shared" si="173"/>
        <v>0</v>
      </c>
      <c r="EX159" s="25">
        <f t="shared" si="173"/>
        <v>0</v>
      </c>
      <c r="EY159" s="25">
        <f t="shared" si="173"/>
        <v>669</v>
      </c>
      <c r="EZ159" s="25">
        <f t="shared" si="173"/>
        <v>0</v>
      </c>
      <c r="FA159" s="25">
        <f t="shared" si="173"/>
        <v>0</v>
      </c>
      <c r="FB159" s="25">
        <f t="shared" si="173"/>
        <v>0</v>
      </c>
      <c r="FC159" s="25">
        <f t="shared" si="173"/>
        <v>0</v>
      </c>
      <c r="FD159" s="25">
        <f t="shared" si="173"/>
        <v>0</v>
      </c>
      <c r="FE159" s="25">
        <f t="shared" si="173"/>
        <v>0</v>
      </c>
      <c r="FF159" s="25">
        <f t="shared" si="173"/>
        <v>0</v>
      </c>
      <c r="FG159" s="25">
        <f t="shared" si="173"/>
        <v>0</v>
      </c>
      <c r="FH159" s="25">
        <f t="shared" si="173"/>
        <v>0</v>
      </c>
      <c r="FI159" s="25">
        <f t="shared" si="173"/>
        <v>0</v>
      </c>
      <c r="FJ159" s="25">
        <f t="shared" si="173"/>
        <v>0</v>
      </c>
      <c r="FK159" s="25">
        <f t="shared" si="173"/>
        <v>0</v>
      </c>
      <c r="FL159" s="25">
        <f t="shared" si="173"/>
        <v>0</v>
      </c>
      <c r="FM159" s="25">
        <f t="shared" si="173"/>
        <v>0</v>
      </c>
      <c r="FN159" s="25">
        <f t="shared" si="173"/>
        <v>96</v>
      </c>
      <c r="FO159" s="25">
        <f t="shared" si="173"/>
        <v>0</v>
      </c>
      <c r="FP159" s="25">
        <f t="shared" si="173"/>
        <v>0</v>
      </c>
      <c r="FQ159" s="25">
        <f t="shared" si="173"/>
        <v>0</v>
      </c>
      <c r="FR159" s="25">
        <f t="shared" si="173"/>
        <v>0</v>
      </c>
      <c r="FS159" s="25">
        <f t="shared" si="173"/>
        <v>0</v>
      </c>
      <c r="FT159" s="120">
        <f t="shared" si="173"/>
        <v>0</v>
      </c>
      <c r="FU159" s="25">
        <f t="shared" si="173"/>
        <v>0</v>
      </c>
      <c r="FV159" s="25">
        <f t="shared" si="173"/>
        <v>0</v>
      </c>
      <c r="FW159" s="25">
        <f t="shared" si="173"/>
        <v>0</v>
      </c>
      <c r="FX159" s="25">
        <f t="shared" si="173"/>
        <v>0</v>
      </c>
      <c r="FY159" s="121"/>
      <c r="FZ159" s="46">
        <f>SUM(C159:FX159)</f>
        <v>15424.295</v>
      </c>
      <c r="GA159" s="46"/>
      <c r="GB159" s="46"/>
      <c r="GC159" s="46"/>
      <c r="GD159" s="46"/>
      <c r="GE159" s="6"/>
      <c r="GF159" s="6"/>
      <c r="GG159" s="6"/>
      <c r="GH159" s="6"/>
      <c r="GI159" s="6"/>
      <c r="GJ159" s="6"/>
      <c r="GK159" s="6"/>
      <c r="GL159" s="6"/>
      <c r="GM159" s="6"/>
    </row>
    <row r="160" spans="1:195" x14ac:dyDescent="0.2">
      <c r="A160" s="3" t="s">
        <v>464</v>
      </c>
      <c r="B160" s="2" t="s">
        <v>465</v>
      </c>
      <c r="C160" s="6">
        <f t="shared" ref="C160:BN160" si="174">C33</f>
        <v>7381</v>
      </c>
      <c r="D160" s="6">
        <f t="shared" si="174"/>
        <v>7381</v>
      </c>
      <c r="E160" s="6">
        <f t="shared" si="174"/>
        <v>7381</v>
      </c>
      <c r="F160" s="6">
        <f t="shared" si="174"/>
        <v>7381</v>
      </c>
      <c r="G160" s="6">
        <f t="shared" si="174"/>
        <v>7381</v>
      </c>
      <c r="H160" s="6">
        <f t="shared" si="174"/>
        <v>7381</v>
      </c>
      <c r="I160" s="6">
        <f t="shared" si="174"/>
        <v>7381</v>
      </c>
      <c r="J160" s="6">
        <f t="shared" si="174"/>
        <v>7381</v>
      </c>
      <c r="K160" s="6">
        <f t="shared" si="174"/>
        <v>7381</v>
      </c>
      <c r="L160" s="6">
        <f t="shared" si="174"/>
        <v>7381</v>
      </c>
      <c r="M160" s="6">
        <f t="shared" si="174"/>
        <v>7381</v>
      </c>
      <c r="N160" s="6">
        <f t="shared" si="174"/>
        <v>7381</v>
      </c>
      <c r="O160" s="6">
        <f t="shared" si="174"/>
        <v>7381</v>
      </c>
      <c r="P160" s="6">
        <f t="shared" si="174"/>
        <v>7381</v>
      </c>
      <c r="Q160" s="6">
        <f t="shared" si="174"/>
        <v>7381</v>
      </c>
      <c r="R160" s="6">
        <f t="shared" si="174"/>
        <v>7381</v>
      </c>
      <c r="S160" s="6">
        <f t="shared" si="174"/>
        <v>7381</v>
      </c>
      <c r="T160" s="6">
        <f t="shared" si="174"/>
        <v>7381</v>
      </c>
      <c r="U160" s="6">
        <f t="shared" si="174"/>
        <v>7381</v>
      </c>
      <c r="V160" s="6">
        <f t="shared" si="174"/>
        <v>7381</v>
      </c>
      <c r="W160" s="6">
        <f t="shared" si="174"/>
        <v>7381</v>
      </c>
      <c r="X160" s="6">
        <f t="shared" si="174"/>
        <v>7381</v>
      </c>
      <c r="Y160" s="6">
        <f t="shared" si="174"/>
        <v>7381</v>
      </c>
      <c r="Z160" s="6">
        <f t="shared" si="174"/>
        <v>7381</v>
      </c>
      <c r="AA160" s="6">
        <f t="shared" si="174"/>
        <v>7381</v>
      </c>
      <c r="AB160" s="6">
        <f t="shared" si="174"/>
        <v>7381</v>
      </c>
      <c r="AC160" s="6">
        <f t="shared" si="174"/>
        <v>7381</v>
      </c>
      <c r="AD160" s="6">
        <f t="shared" si="174"/>
        <v>7381</v>
      </c>
      <c r="AE160" s="6">
        <f t="shared" si="174"/>
        <v>7381</v>
      </c>
      <c r="AF160" s="6">
        <f t="shared" si="174"/>
        <v>7381</v>
      </c>
      <c r="AG160" s="6">
        <f t="shared" si="174"/>
        <v>7381</v>
      </c>
      <c r="AH160" s="6">
        <f t="shared" si="174"/>
        <v>7381</v>
      </c>
      <c r="AI160" s="6">
        <f t="shared" si="174"/>
        <v>7381</v>
      </c>
      <c r="AJ160" s="6">
        <f t="shared" si="174"/>
        <v>7381</v>
      </c>
      <c r="AK160" s="6">
        <f t="shared" si="174"/>
        <v>7381</v>
      </c>
      <c r="AL160" s="6">
        <f t="shared" si="174"/>
        <v>7381</v>
      </c>
      <c r="AM160" s="6">
        <f t="shared" si="174"/>
        <v>7381</v>
      </c>
      <c r="AN160" s="6">
        <f t="shared" si="174"/>
        <v>7381</v>
      </c>
      <c r="AO160" s="6">
        <f t="shared" si="174"/>
        <v>7381</v>
      </c>
      <c r="AP160" s="6">
        <f t="shared" si="174"/>
        <v>7381</v>
      </c>
      <c r="AQ160" s="6">
        <f t="shared" si="174"/>
        <v>7381</v>
      </c>
      <c r="AR160" s="6">
        <f t="shared" si="174"/>
        <v>7381</v>
      </c>
      <c r="AS160" s="6">
        <f t="shared" si="174"/>
        <v>7381</v>
      </c>
      <c r="AT160" s="6">
        <f t="shared" si="174"/>
        <v>7381</v>
      </c>
      <c r="AU160" s="6">
        <f t="shared" si="174"/>
        <v>7381</v>
      </c>
      <c r="AV160" s="6">
        <f t="shared" si="174"/>
        <v>7381</v>
      </c>
      <c r="AW160" s="6">
        <f t="shared" si="174"/>
        <v>7381</v>
      </c>
      <c r="AX160" s="6">
        <f t="shared" si="174"/>
        <v>7381</v>
      </c>
      <c r="AY160" s="6">
        <f t="shared" si="174"/>
        <v>7381</v>
      </c>
      <c r="AZ160" s="6">
        <f t="shared" si="174"/>
        <v>7381</v>
      </c>
      <c r="BA160" s="6">
        <f t="shared" si="174"/>
        <v>7381</v>
      </c>
      <c r="BB160" s="6">
        <f t="shared" si="174"/>
        <v>7381</v>
      </c>
      <c r="BC160" s="6">
        <f t="shared" si="174"/>
        <v>7381</v>
      </c>
      <c r="BD160" s="6">
        <f t="shared" si="174"/>
        <v>7381</v>
      </c>
      <c r="BE160" s="6">
        <f t="shared" si="174"/>
        <v>7381</v>
      </c>
      <c r="BF160" s="6">
        <f t="shared" si="174"/>
        <v>7381</v>
      </c>
      <c r="BG160" s="6">
        <f t="shared" si="174"/>
        <v>7381</v>
      </c>
      <c r="BH160" s="6">
        <f t="shared" si="174"/>
        <v>7381</v>
      </c>
      <c r="BI160" s="6">
        <f t="shared" si="174"/>
        <v>7381</v>
      </c>
      <c r="BJ160" s="6">
        <f t="shared" si="174"/>
        <v>7381</v>
      </c>
      <c r="BK160" s="6">
        <f t="shared" si="174"/>
        <v>7381</v>
      </c>
      <c r="BL160" s="6">
        <f t="shared" si="174"/>
        <v>7381</v>
      </c>
      <c r="BM160" s="6">
        <f t="shared" si="174"/>
        <v>7381</v>
      </c>
      <c r="BN160" s="6">
        <f t="shared" si="174"/>
        <v>7381</v>
      </c>
      <c r="BO160" s="6">
        <f t="shared" ref="BO160:DZ160" si="175">BO33</f>
        <v>7381</v>
      </c>
      <c r="BP160" s="6">
        <f t="shared" si="175"/>
        <v>7381</v>
      </c>
      <c r="BQ160" s="6">
        <f t="shared" si="175"/>
        <v>7381</v>
      </c>
      <c r="BR160" s="6">
        <f t="shared" si="175"/>
        <v>7381</v>
      </c>
      <c r="BS160" s="6">
        <f t="shared" si="175"/>
        <v>7381</v>
      </c>
      <c r="BT160" s="6">
        <f t="shared" si="175"/>
        <v>7381</v>
      </c>
      <c r="BU160" s="6">
        <f t="shared" si="175"/>
        <v>7381</v>
      </c>
      <c r="BV160" s="6">
        <f t="shared" si="175"/>
        <v>7381</v>
      </c>
      <c r="BW160" s="6">
        <f t="shared" si="175"/>
        <v>7381</v>
      </c>
      <c r="BX160" s="6">
        <f t="shared" si="175"/>
        <v>7381</v>
      </c>
      <c r="BY160" s="6">
        <f t="shared" si="175"/>
        <v>7381</v>
      </c>
      <c r="BZ160" s="6">
        <f t="shared" si="175"/>
        <v>7381</v>
      </c>
      <c r="CA160" s="6">
        <f t="shared" si="175"/>
        <v>7381</v>
      </c>
      <c r="CB160" s="6">
        <f t="shared" si="175"/>
        <v>7381</v>
      </c>
      <c r="CC160" s="6">
        <f t="shared" si="175"/>
        <v>7381</v>
      </c>
      <c r="CD160" s="6">
        <f t="shared" si="175"/>
        <v>7381</v>
      </c>
      <c r="CE160" s="6">
        <f t="shared" si="175"/>
        <v>7381</v>
      </c>
      <c r="CF160" s="6">
        <f t="shared" si="175"/>
        <v>7381</v>
      </c>
      <c r="CG160" s="6">
        <f t="shared" si="175"/>
        <v>7381</v>
      </c>
      <c r="CH160" s="6">
        <f t="shared" si="175"/>
        <v>7381</v>
      </c>
      <c r="CI160" s="6">
        <f t="shared" si="175"/>
        <v>7381</v>
      </c>
      <c r="CJ160" s="6">
        <f t="shared" si="175"/>
        <v>7381</v>
      </c>
      <c r="CK160" s="6">
        <f t="shared" si="175"/>
        <v>7381</v>
      </c>
      <c r="CL160" s="6">
        <f t="shared" si="175"/>
        <v>7381</v>
      </c>
      <c r="CM160" s="6">
        <f t="shared" si="175"/>
        <v>7381</v>
      </c>
      <c r="CN160" s="6">
        <f t="shared" si="175"/>
        <v>7381</v>
      </c>
      <c r="CO160" s="6">
        <f t="shared" si="175"/>
        <v>7381</v>
      </c>
      <c r="CP160" s="6">
        <f t="shared" si="175"/>
        <v>7381</v>
      </c>
      <c r="CQ160" s="6">
        <f t="shared" si="175"/>
        <v>7381</v>
      </c>
      <c r="CR160" s="6">
        <f t="shared" si="175"/>
        <v>7381</v>
      </c>
      <c r="CS160" s="6">
        <f t="shared" si="175"/>
        <v>7381</v>
      </c>
      <c r="CT160" s="6">
        <f t="shared" si="175"/>
        <v>7381</v>
      </c>
      <c r="CU160" s="6">
        <f t="shared" si="175"/>
        <v>7381</v>
      </c>
      <c r="CV160" s="6">
        <f t="shared" si="175"/>
        <v>7381</v>
      </c>
      <c r="CW160" s="6">
        <f t="shared" si="175"/>
        <v>7381</v>
      </c>
      <c r="CX160" s="6">
        <f t="shared" si="175"/>
        <v>7381</v>
      </c>
      <c r="CY160" s="6">
        <f t="shared" si="175"/>
        <v>7381</v>
      </c>
      <c r="CZ160" s="6">
        <f t="shared" si="175"/>
        <v>7381</v>
      </c>
      <c r="DA160" s="6">
        <f t="shared" si="175"/>
        <v>7381</v>
      </c>
      <c r="DB160" s="6">
        <f t="shared" si="175"/>
        <v>7381</v>
      </c>
      <c r="DC160" s="6">
        <f t="shared" si="175"/>
        <v>7381</v>
      </c>
      <c r="DD160" s="6">
        <f t="shared" si="175"/>
        <v>7381</v>
      </c>
      <c r="DE160" s="6">
        <f t="shared" si="175"/>
        <v>7381</v>
      </c>
      <c r="DF160" s="6">
        <f t="shared" si="175"/>
        <v>7381</v>
      </c>
      <c r="DG160" s="6">
        <f t="shared" si="175"/>
        <v>7381</v>
      </c>
      <c r="DH160" s="6">
        <f t="shared" si="175"/>
        <v>7381</v>
      </c>
      <c r="DI160" s="6">
        <f t="shared" si="175"/>
        <v>7381</v>
      </c>
      <c r="DJ160" s="6">
        <f t="shared" si="175"/>
        <v>7381</v>
      </c>
      <c r="DK160" s="6">
        <f t="shared" si="175"/>
        <v>7381</v>
      </c>
      <c r="DL160" s="6">
        <f t="shared" si="175"/>
        <v>7381</v>
      </c>
      <c r="DM160" s="6">
        <f t="shared" si="175"/>
        <v>7381</v>
      </c>
      <c r="DN160" s="6">
        <f t="shared" si="175"/>
        <v>7381</v>
      </c>
      <c r="DO160" s="6">
        <f t="shared" si="175"/>
        <v>7381</v>
      </c>
      <c r="DP160" s="6">
        <f t="shared" si="175"/>
        <v>7381</v>
      </c>
      <c r="DQ160" s="6">
        <f t="shared" si="175"/>
        <v>7381</v>
      </c>
      <c r="DR160" s="6">
        <f t="shared" si="175"/>
        <v>7381</v>
      </c>
      <c r="DS160" s="6">
        <f t="shared" si="175"/>
        <v>7381</v>
      </c>
      <c r="DT160" s="6">
        <f t="shared" si="175"/>
        <v>7381</v>
      </c>
      <c r="DU160" s="6">
        <f t="shared" si="175"/>
        <v>7381</v>
      </c>
      <c r="DV160" s="6">
        <f t="shared" si="175"/>
        <v>7381</v>
      </c>
      <c r="DW160" s="6">
        <f t="shared" si="175"/>
        <v>7381</v>
      </c>
      <c r="DX160" s="6">
        <f t="shared" si="175"/>
        <v>7381</v>
      </c>
      <c r="DY160" s="6">
        <f t="shared" si="175"/>
        <v>7381</v>
      </c>
      <c r="DZ160" s="6">
        <f t="shared" si="175"/>
        <v>7381</v>
      </c>
      <c r="EA160" s="6">
        <f t="shared" ref="EA160:FX160" si="176">EA33</f>
        <v>7381</v>
      </c>
      <c r="EB160" s="6">
        <f t="shared" si="176"/>
        <v>7381</v>
      </c>
      <c r="EC160" s="6">
        <f t="shared" si="176"/>
        <v>7381</v>
      </c>
      <c r="ED160" s="6">
        <f t="shared" si="176"/>
        <v>7381</v>
      </c>
      <c r="EE160" s="6">
        <f t="shared" si="176"/>
        <v>7381</v>
      </c>
      <c r="EF160" s="6">
        <f t="shared" si="176"/>
        <v>7381</v>
      </c>
      <c r="EG160" s="6">
        <f t="shared" si="176"/>
        <v>7381</v>
      </c>
      <c r="EH160" s="6">
        <f t="shared" si="176"/>
        <v>7381</v>
      </c>
      <c r="EI160" s="6">
        <f t="shared" si="176"/>
        <v>7381</v>
      </c>
      <c r="EJ160" s="6">
        <f t="shared" si="176"/>
        <v>7381</v>
      </c>
      <c r="EK160" s="6">
        <f t="shared" si="176"/>
        <v>7381</v>
      </c>
      <c r="EL160" s="6">
        <f t="shared" si="176"/>
        <v>7381</v>
      </c>
      <c r="EM160" s="6">
        <f t="shared" si="176"/>
        <v>7381</v>
      </c>
      <c r="EN160" s="6">
        <f t="shared" si="176"/>
        <v>7381</v>
      </c>
      <c r="EO160" s="6">
        <f t="shared" si="176"/>
        <v>7381</v>
      </c>
      <c r="EP160" s="6">
        <f t="shared" si="176"/>
        <v>7381</v>
      </c>
      <c r="EQ160" s="6">
        <f t="shared" si="176"/>
        <v>7381</v>
      </c>
      <c r="ER160" s="6">
        <f t="shared" si="176"/>
        <v>7381</v>
      </c>
      <c r="ES160" s="6">
        <f t="shared" si="176"/>
        <v>7381</v>
      </c>
      <c r="ET160" s="6">
        <f t="shared" si="176"/>
        <v>7381</v>
      </c>
      <c r="EU160" s="6">
        <f t="shared" si="176"/>
        <v>7381</v>
      </c>
      <c r="EV160" s="6">
        <f t="shared" si="176"/>
        <v>7381</v>
      </c>
      <c r="EW160" s="6">
        <f t="shared" si="176"/>
        <v>7381</v>
      </c>
      <c r="EX160" s="6">
        <f t="shared" si="176"/>
        <v>7381</v>
      </c>
      <c r="EY160" s="6">
        <f t="shared" si="176"/>
        <v>7381</v>
      </c>
      <c r="EZ160" s="6">
        <f t="shared" si="176"/>
        <v>7381</v>
      </c>
      <c r="FA160" s="6">
        <f t="shared" si="176"/>
        <v>7381</v>
      </c>
      <c r="FB160" s="6">
        <f t="shared" si="176"/>
        <v>7381</v>
      </c>
      <c r="FC160" s="6">
        <f t="shared" si="176"/>
        <v>7381</v>
      </c>
      <c r="FD160" s="6">
        <f t="shared" si="176"/>
        <v>7381</v>
      </c>
      <c r="FE160" s="6">
        <f t="shared" si="176"/>
        <v>7381</v>
      </c>
      <c r="FF160" s="6">
        <f t="shared" si="176"/>
        <v>7381</v>
      </c>
      <c r="FG160" s="6">
        <f t="shared" si="176"/>
        <v>7381</v>
      </c>
      <c r="FH160" s="6">
        <f t="shared" si="176"/>
        <v>7381</v>
      </c>
      <c r="FI160" s="6">
        <f t="shared" si="176"/>
        <v>7381</v>
      </c>
      <c r="FJ160" s="6">
        <f t="shared" si="176"/>
        <v>7381</v>
      </c>
      <c r="FK160" s="6">
        <f t="shared" si="176"/>
        <v>7381</v>
      </c>
      <c r="FL160" s="6">
        <f t="shared" si="176"/>
        <v>7381</v>
      </c>
      <c r="FM160" s="6">
        <f t="shared" si="176"/>
        <v>7381</v>
      </c>
      <c r="FN160" s="6">
        <f t="shared" si="176"/>
        <v>7381</v>
      </c>
      <c r="FO160" s="6">
        <f t="shared" si="176"/>
        <v>7381</v>
      </c>
      <c r="FP160" s="6">
        <f t="shared" si="176"/>
        <v>7381</v>
      </c>
      <c r="FQ160" s="6">
        <f t="shared" si="176"/>
        <v>7381</v>
      </c>
      <c r="FR160" s="6">
        <f t="shared" si="176"/>
        <v>7381</v>
      </c>
      <c r="FS160" s="6">
        <f t="shared" si="176"/>
        <v>7381</v>
      </c>
      <c r="FT160" s="20">
        <f t="shared" si="176"/>
        <v>7381</v>
      </c>
      <c r="FU160" s="6">
        <f t="shared" si="176"/>
        <v>7381</v>
      </c>
      <c r="FV160" s="6">
        <f t="shared" si="176"/>
        <v>7381</v>
      </c>
      <c r="FW160" s="6">
        <f t="shared" si="176"/>
        <v>7381</v>
      </c>
      <c r="FX160" s="6">
        <f t="shared" si="176"/>
        <v>7381</v>
      </c>
      <c r="FY160" s="6"/>
      <c r="FZ160" s="6">
        <f>FZ32</f>
        <v>0</v>
      </c>
      <c r="GA160" s="6"/>
      <c r="GB160" s="14"/>
      <c r="GC160" s="14"/>
      <c r="GD160" s="14"/>
      <c r="GE160" s="39"/>
      <c r="GF160" s="39"/>
      <c r="GG160" s="6"/>
      <c r="GH160" s="6"/>
      <c r="GI160" s="6"/>
      <c r="GJ160" s="6"/>
      <c r="GK160" s="6"/>
      <c r="GL160" s="6"/>
      <c r="GM160" s="6"/>
    </row>
    <row r="161" spans="1:217" x14ac:dyDescent="0.2">
      <c r="A161" s="3" t="s">
        <v>466</v>
      </c>
      <c r="B161" s="2" t="s">
        <v>467</v>
      </c>
      <c r="C161" s="6">
        <f>ROUND(C160*C159,2)</f>
        <v>15904726.42</v>
      </c>
      <c r="D161" s="6">
        <f t="shared" ref="D161:BO161" si="177">ROUND(D160*D159,2)</f>
        <v>18899050.5</v>
      </c>
      <c r="E161" s="6">
        <f t="shared" si="177"/>
        <v>0</v>
      </c>
      <c r="F161" s="6">
        <f t="shared" si="177"/>
        <v>0</v>
      </c>
      <c r="G161" s="6">
        <f t="shared" si="177"/>
        <v>0</v>
      </c>
      <c r="H161" s="6">
        <f t="shared" si="177"/>
        <v>0</v>
      </c>
      <c r="I161" s="6">
        <f t="shared" si="177"/>
        <v>0</v>
      </c>
      <c r="J161" s="6">
        <f t="shared" si="177"/>
        <v>0</v>
      </c>
      <c r="K161" s="6">
        <f t="shared" si="177"/>
        <v>0</v>
      </c>
      <c r="L161" s="6">
        <f t="shared" si="177"/>
        <v>0</v>
      </c>
      <c r="M161" s="6">
        <f t="shared" si="177"/>
        <v>0</v>
      </c>
      <c r="N161" s="6">
        <f t="shared" si="177"/>
        <v>0</v>
      </c>
      <c r="O161" s="6">
        <f t="shared" si="177"/>
        <v>0</v>
      </c>
      <c r="P161" s="6">
        <f t="shared" si="177"/>
        <v>0</v>
      </c>
      <c r="Q161" s="6">
        <f t="shared" si="177"/>
        <v>0</v>
      </c>
      <c r="R161" s="6">
        <f t="shared" si="177"/>
        <v>937387</v>
      </c>
      <c r="S161" s="6">
        <f t="shared" si="177"/>
        <v>22143</v>
      </c>
      <c r="T161" s="6">
        <f t="shared" si="177"/>
        <v>0</v>
      </c>
      <c r="U161" s="6">
        <f t="shared" si="177"/>
        <v>0</v>
      </c>
      <c r="V161" s="6">
        <f t="shared" si="177"/>
        <v>0</v>
      </c>
      <c r="W161" s="20">
        <f t="shared" si="177"/>
        <v>524051</v>
      </c>
      <c r="X161" s="6">
        <f t="shared" si="177"/>
        <v>0</v>
      </c>
      <c r="Y161" s="6">
        <f t="shared" si="177"/>
        <v>0</v>
      </c>
      <c r="Z161" s="6">
        <f t="shared" si="177"/>
        <v>0</v>
      </c>
      <c r="AA161" s="6">
        <f t="shared" si="177"/>
        <v>0</v>
      </c>
      <c r="AB161" s="6">
        <f t="shared" si="177"/>
        <v>878339</v>
      </c>
      <c r="AC161" s="6">
        <f t="shared" si="177"/>
        <v>0</v>
      </c>
      <c r="AD161" s="6">
        <f t="shared" si="177"/>
        <v>0</v>
      </c>
      <c r="AE161" s="6">
        <f t="shared" si="177"/>
        <v>0</v>
      </c>
      <c r="AF161" s="6">
        <f t="shared" si="177"/>
        <v>0</v>
      </c>
      <c r="AG161" s="6">
        <f t="shared" si="177"/>
        <v>0</v>
      </c>
      <c r="AH161" s="6">
        <f t="shared" si="177"/>
        <v>0</v>
      </c>
      <c r="AI161" s="6">
        <f t="shared" si="177"/>
        <v>0</v>
      </c>
      <c r="AJ161" s="6">
        <f t="shared" si="177"/>
        <v>0</v>
      </c>
      <c r="AK161" s="6">
        <f t="shared" si="177"/>
        <v>0</v>
      </c>
      <c r="AL161" s="6">
        <f t="shared" si="177"/>
        <v>0</v>
      </c>
      <c r="AM161" s="6">
        <f t="shared" si="177"/>
        <v>0</v>
      </c>
      <c r="AN161" s="6">
        <f t="shared" si="177"/>
        <v>0</v>
      </c>
      <c r="AO161" s="6">
        <f t="shared" si="177"/>
        <v>0</v>
      </c>
      <c r="AP161" s="6">
        <f t="shared" si="177"/>
        <v>926315.5</v>
      </c>
      <c r="AQ161" s="6">
        <f t="shared" si="177"/>
        <v>0</v>
      </c>
      <c r="AR161" s="6">
        <f t="shared" si="177"/>
        <v>23239078.5</v>
      </c>
      <c r="AS161" s="6">
        <f t="shared" si="177"/>
        <v>0</v>
      </c>
      <c r="AT161" s="6">
        <f t="shared" si="177"/>
        <v>0</v>
      </c>
      <c r="AU161" s="6">
        <f t="shared" si="177"/>
        <v>0</v>
      </c>
      <c r="AV161" s="6">
        <f t="shared" si="177"/>
        <v>0</v>
      </c>
      <c r="AW161" s="6">
        <f t="shared" si="177"/>
        <v>0</v>
      </c>
      <c r="AX161" s="6">
        <f t="shared" si="177"/>
        <v>0</v>
      </c>
      <c r="AY161" s="6">
        <f t="shared" si="177"/>
        <v>0</v>
      </c>
      <c r="AZ161" s="6">
        <f t="shared" si="177"/>
        <v>0</v>
      </c>
      <c r="BA161" s="6">
        <f t="shared" si="177"/>
        <v>0</v>
      </c>
      <c r="BB161" s="6">
        <f t="shared" si="177"/>
        <v>0</v>
      </c>
      <c r="BC161" s="6">
        <f t="shared" si="177"/>
        <v>1690249</v>
      </c>
      <c r="BD161" s="6">
        <f t="shared" si="177"/>
        <v>0</v>
      </c>
      <c r="BE161" s="6">
        <f t="shared" si="177"/>
        <v>0</v>
      </c>
      <c r="BF161" s="6">
        <f t="shared" si="177"/>
        <v>2166323.5</v>
      </c>
      <c r="BG161" s="6">
        <f t="shared" si="177"/>
        <v>0</v>
      </c>
      <c r="BH161" s="6">
        <f t="shared" si="177"/>
        <v>0</v>
      </c>
      <c r="BI161" s="6">
        <f t="shared" si="177"/>
        <v>0</v>
      </c>
      <c r="BJ161" s="6">
        <f t="shared" si="177"/>
        <v>0</v>
      </c>
      <c r="BK161" s="6">
        <f t="shared" si="177"/>
        <v>31062753.98</v>
      </c>
      <c r="BL161" s="6">
        <f t="shared" si="177"/>
        <v>18452.5</v>
      </c>
      <c r="BM161" s="6">
        <f t="shared" si="177"/>
        <v>0</v>
      </c>
      <c r="BN161" s="6">
        <f t="shared" si="177"/>
        <v>0</v>
      </c>
      <c r="BO161" s="6">
        <f t="shared" si="177"/>
        <v>0</v>
      </c>
      <c r="BP161" s="6">
        <f t="shared" ref="BP161:EA161" si="178">ROUND(BP160*BP159,2)</f>
        <v>0</v>
      </c>
      <c r="BQ161" s="6">
        <f t="shared" si="178"/>
        <v>0</v>
      </c>
      <c r="BR161" s="6">
        <f t="shared" si="178"/>
        <v>0</v>
      </c>
      <c r="BS161" s="6">
        <f t="shared" si="178"/>
        <v>0</v>
      </c>
      <c r="BT161" s="6">
        <f t="shared" si="178"/>
        <v>0</v>
      </c>
      <c r="BU161" s="6">
        <f t="shared" si="178"/>
        <v>0</v>
      </c>
      <c r="BV161" s="6">
        <f t="shared" si="178"/>
        <v>0</v>
      </c>
      <c r="BW161" s="6">
        <f t="shared" si="178"/>
        <v>0</v>
      </c>
      <c r="BX161" s="6">
        <f t="shared" si="178"/>
        <v>0</v>
      </c>
      <c r="BY161" s="6">
        <f t="shared" si="178"/>
        <v>0</v>
      </c>
      <c r="BZ161" s="6">
        <f t="shared" si="178"/>
        <v>0</v>
      </c>
      <c r="CA161" s="6">
        <f t="shared" si="178"/>
        <v>0</v>
      </c>
      <c r="CB161" s="6">
        <f t="shared" si="178"/>
        <v>2243824</v>
      </c>
      <c r="CC161" s="6">
        <f t="shared" si="178"/>
        <v>0</v>
      </c>
      <c r="CD161" s="6">
        <f t="shared" si="178"/>
        <v>0</v>
      </c>
      <c r="CE161" s="6">
        <f t="shared" si="178"/>
        <v>0</v>
      </c>
      <c r="CF161" s="6">
        <f t="shared" si="178"/>
        <v>0</v>
      </c>
      <c r="CG161" s="6">
        <f t="shared" si="178"/>
        <v>0</v>
      </c>
      <c r="CH161" s="6">
        <f t="shared" si="178"/>
        <v>0</v>
      </c>
      <c r="CI161" s="6">
        <f t="shared" si="178"/>
        <v>0</v>
      </c>
      <c r="CJ161" s="6">
        <f t="shared" si="178"/>
        <v>0</v>
      </c>
      <c r="CK161" s="6">
        <f t="shared" si="178"/>
        <v>84881.5</v>
      </c>
      <c r="CL161" s="6">
        <f t="shared" si="178"/>
        <v>14762</v>
      </c>
      <c r="CM161" s="6">
        <f t="shared" si="178"/>
        <v>22143</v>
      </c>
      <c r="CN161" s="6">
        <f t="shared" si="178"/>
        <v>4779197.5</v>
      </c>
      <c r="CO161" s="6">
        <f t="shared" si="178"/>
        <v>439169.5</v>
      </c>
      <c r="CP161" s="6">
        <f t="shared" si="178"/>
        <v>0</v>
      </c>
      <c r="CQ161" s="6">
        <f t="shared" si="178"/>
        <v>0</v>
      </c>
      <c r="CR161" s="6">
        <f t="shared" si="178"/>
        <v>0</v>
      </c>
      <c r="CS161" s="6">
        <f t="shared" si="178"/>
        <v>0</v>
      </c>
      <c r="CT161" s="6">
        <f t="shared" si="178"/>
        <v>0</v>
      </c>
      <c r="CU161" s="6">
        <f t="shared" si="178"/>
        <v>3144306</v>
      </c>
      <c r="CV161" s="6">
        <f t="shared" si="178"/>
        <v>0</v>
      </c>
      <c r="CW161" s="6">
        <f t="shared" si="178"/>
        <v>0</v>
      </c>
      <c r="CX161" s="6">
        <f t="shared" si="178"/>
        <v>0</v>
      </c>
      <c r="CY161" s="6">
        <f t="shared" si="178"/>
        <v>490836.5</v>
      </c>
      <c r="CZ161" s="6">
        <f t="shared" si="178"/>
        <v>0</v>
      </c>
      <c r="DA161" s="6">
        <f t="shared" si="178"/>
        <v>0</v>
      </c>
      <c r="DB161" s="6">
        <f t="shared" si="178"/>
        <v>0</v>
      </c>
      <c r="DC161" s="6">
        <f t="shared" si="178"/>
        <v>0</v>
      </c>
      <c r="DD161" s="6">
        <f t="shared" si="178"/>
        <v>0</v>
      </c>
      <c r="DE161" s="6">
        <f t="shared" si="178"/>
        <v>0</v>
      </c>
      <c r="DF161" s="6">
        <f t="shared" si="178"/>
        <v>0</v>
      </c>
      <c r="DG161" s="6">
        <f t="shared" si="178"/>
        <v>0</v>
      </c>
      <c r="DH161" s="6">
        <f t="shared" si="178"/>
        <v>0</v>
      </c>
      <c r="DI161" s="6">
        <f t="shared" si="178"/>
        <v>55357.5</v>
      </c>
      <c r="DJ161" s="6">
        <f t="shared" si="178"/>
        <v>88572</v>
      </c>
      <c r="DK161" s="6">
        <f t="shared" si="178"/>
        <v>14762</v>
      </c>
      <c r="DL161" s="6">
        <f t="shared" si="178"/>
        <v>0</v>
      </c>
      <c r="DM161" s="6">
        <f t="shared" si="178"/>
        <v>0</v>
      </c>
      <c r="DN161" s="6">
        <f t="shared" si="178"/>
        <v>0</v>
      </c>
      <c r="DO161" s="6">
        <f t="shared" si="178"/>
        <v>0</v>
      </c>
      <c r="DP161" s="6">
        <f t="shared" si="178"/>
        <v>0</v>
      </c>
      <c r="DQ161" s="6">
        <f t="shared" si="178"/>
        <v>0</v>
      </c>
      <c r="DR161" s="6">
        <f t="shared" si="178"/>
        <v>0</v>
      </c>
      <c r="DS161" s="6">
        <f t="shared" si="178"/>
        <v>0</v>
      </c>
      <c r="DT161" s="6">
        <f t="shared" si="178"/>
        <v>0</v>
      </c>
      <c r="DU161" s="6">
        <f t="shared" si="178"/>
        <v>0</v>
      </c>
      <c r="DV161" s="6">
        <f t="shared" si="178"/>
        <v>0</v>
      </c>
      <c r="DW161" s="6">
        <f t="shared" si="178"/>
        <v>0</v>
      </c>
      <c r="DX161" s="6">
        <f t="shared" si="178"/>
        <v>0</v>
      </c>
      <c r="DY161" s="6">
        <f t="shared" si="178"/>
        <v>0</v>
      </c>
      <c r="DZ161" s="6">
        <f t="shared" si="178"/>
        <v>0</v>
      </c>
      <c r="EA161" s="6">
        <f t="shared" si="178"/>
        <v>0</v>
      </c>
      <c r="EB161" s="6">
        <f t="shared" ref="EB161:FX161" si="179">ROUND(EB160*EB159,2)</f>
        <v>0</v>
      </c>
      <c r="EC161" s="6">
        <f t="shared" si="179"/>
        <v>0</v>
      </c>
      <c r="ED161" s="6">
        <f t="shared" si="179"/>
        <v>0</v>
      </c>
      <c r="EE161" s="6">
        <f t="shared" si="179"/>
        <v>0</v>
      </c>
      <c r="EF161" s="6">
        <f t="shared" si="179"/>
        <v>0</v>
      </c>
      <c r="EG161" s="6">
        <f t="shared" si="179"/>
        <v>0</v>
      </c>
      <c r="EH161" s="6">
        <f t="shared" si="179"/>
        <v>0</v>
      </c>
      <c r="EI161" s="6">
        <f t="shared" si="179"/>
        <v>0</v>
      </c>
      <c r="EJ161" s="6">
        <f t="shared" si="179"/>
        <v>0</v>
      </c>
      <c r="EK161" s="6">
        <f t="shared" si="179"/>
        <v>0</v>
      </c>
      <c r="EL161" s="6">
        <f t="shared" si="179"/>
        <v>0</v>
      </c>
      <c r="EM161" s="6">
        <f t="shared" si="179"/>
        <v>0</v>
      </c>
      <c r="EN161" s="6">
        <f t="shared" si="179"/>
        <v>553575</v>
      </c>
      <c r="EO161" s="6">
        <f t="shared" si="179"/>
        <v>0</v>
      </c>
      <c r="EP161" s="6">
        <f t="shared" si="179"/>
        <v>0</v>
      </c>
      <c r="EQ161" s="6">
        <f t="shared" si="179"/>
        <v>0</v>
      </c>
      <c r="ER161" s="6">
        <f t="shared" si="179"/>
        <v>0</v>
      </c>
      <c r="ES161" s="6">
        <f t="shared" si="179"/>
        <v>0</v>
      </c>
      <c r="ET161" s="6">
        <f t="shared" si="179"/>
        <v>0</v>
      </c>
      <c r="EU161" s="6">
        <f t="shared" si="179"/>
        <v>0</v>
      </c>
      <c r="EV161" s="6">
        <f t="shared" si="179"/>
        <v>0</v>
      </c>
      <c r="EW161" s="6">
        <f t="shared" si="179"/>
        <v>0</v>
      </c>
      <c r="EX161" s="6">
        <f t="shared" si="179"/>
        <v>0</v>
      </c>
      <c r="EY161" s="6">
        <f t="shared" si="179"/>
        <v>4937889</v>
      </c>
      <c r="EZ161" s="6">
        <f t="shared" si="179"/>
        <v>0</v>
      </c>
      <c r="FA161" s="6">
        <f t="shared" si="179"/>
        <v>0</v>
      </c>
      <c r="FB161" s="6">
        <f t="shared" si="179"/>
        <v>0</v>
      </c>
      <c r="FC161" s="6">
        <f t="shared" si="179"/>
        <v>0</v>
      </c>
      <c r="FD161" s="6">
        <f t="shared" si="179"/>
        <v>0</v>
      </c>
      <c r="FE161" s="6">
        <f t="shared" si="179"/>
        <v>0</v>
      </c>
      <c r="FF161" s="6">
        <f t="shared" si="179"/>
        <v>0</v>
      </c>
      <c r="FG161" s="6">
        <f t="shared" si="179"/>
        <v>0</v>
      </c>
      <c r="FH161" s="6">
        <f t="shared" si="179"/>
        <v>0</v>
      </c>
      <c r="FI161" s="6">
        <f t="shared" si="179"/>
        <v>0</v>
      </c>
      <c r="FJ161" s="6">
        <f t="shared" si="179"/>
        <v>0</v>
      </c>
      <c r="FK161" s="6">
        <f t="shared" si="179"/>
        <v>0</v>
      </c>
      <c r="FL161" s="6">
        <f t="shared" si="179"/>
        <v>0</v>
      </c>
      <c r="FM161" s="6">
        <f t="shared" si="179"/>
        <v>0</v>
      </c>
      <c r="FN161" s="6">
        <f t="shared" si="179"/>
        <v>708576</v>
      </c>
      <c r="FO161" s="6">
        <f t="shared" si="179"/>
        <v>0</v>
      </c>
      <c r="FP161" s="6">
        <f t="shared" si="179"/>
        <v>0</v>
      </c>
      <c r="FQ161" s="6">
        <f t="shared" si="179"/>
        <v>0</v>
      </c>
      <c r="FR161" s="6">
        <f t="shared" si="179"/>
        <v>0</v>
      </c>
      <c r="FS161" s="6">
        <f t="shared" si="179"/>
        <v>0</v>
      </c>
      <c r="FT161" s="20">
        <f t="shared" si="179"/>
        <v>0</v>
      </c>
      <c r="FU161" s="6">
        <f t="shared" si="179"/>
        <v>0</v>
      </c>
      <c r="FV161" s="6">
        <f t="shared" si="179"/>
        <v>0</v>
      </c>
      <c r="FW161" s="6">
        <f t="shared" si="179"/>
        <v>0</v>
      </c>
      <c r="FX161" s="6">
        <f t="shared" si="179"/>
        <v>0</v>
      </c>
      <c r="FY161" s="25">
        <v>0</v>
      </c>
      <c r="FZ161" s="46">
        <f>SUM(C161:FX161)</f>
        <v>113846721.40000001</v>
      </c>
      <c r="GA161" s="46"/>
      <c r="GB161" s="122"/>
      <c r="GC161" s="122"/>
      <c r="GD161" s="122"/>
      <c r="GE161" s="121"/>
      <c r="GF161" s="121"/>
      <c r="GG161" s="6"/>
      <c r="GH161" s="6"/>
      <c r="GI161" s="6"/>
      <c r="GJ161" s="6"/>
      <c r="GK161" s="6"/>
      <c r="GL161" s="6"/>
      <c r="GM161" s="6"/>
    </row>
    <row r="162" spans="1:217" x14ac:dyDescent="0.2">
      <c r="A162" s="3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20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20"/>
      <c r="FU162" s="6"/>
      <c r="FV162" s="6"/>
      <c r="FW162" s="6"/>
      <c r="FX162" s="6"/>
      <c r="FY162" s="6">
        <f>FY33</f>
        <v>0</v>
      </c>
      <c r="FZ162" s="46"/>
      <c r="GA162" s="46"/>
      <c r="GB162" s="46"/>
      <c r="GC162" s="46"/>
      <c r="GD162" s="46"/>
      <c r="GE162" s="6"/>
      <c r="GF162" s="6"/>
      <c r="GG162" s="6"/>
      <c r="GH162" s="6"/>
      <c r="GI162" s="6"/>
      <c r="GJ162" s="6"/>
      <c r="GK162" s="6"/>
      <c r="GL162" s="6"/>
      <c r="GM162" s="6"/>
    </row>
    <row r="163" spans="1:217" x14ac:dyDescent="0.2">
      <c r="A163" s="3" t="s">
        <v>468</v>
      </c>
      <c r="B163" s="2" t="s">
        <v>469</v>
      </c>
      <c r="C163" s="6">
        <f t="shared" ref="C163:BN163" si="180">C8+C28</f>
        <v>11</v>
      </c>
      <c r="D163" s="6">
        <f t="shared" si="180"/>
        <v>0</v>
      </c>
      <c r="E163" s="6">
        <f t="shared" si="180"/>
        <v>8</v>
      </c>
      <c r="F163" s="6">
        <f t="shared" si="180"/>
        <v>0</v>
      </c>
      <c r="G163" s="6">
        <f t="shared" si="180"/>
        <v>0</v>
      </c>
      <c r="H163" s="6">
        <f t="shared" si="180"/>
        <v>11</v>
      </c>
      <c r="I163" s="6">
        <f t="shared" si="180"/>
        <v>2</v>
      </c>
      <c r="J163" s="6">
        <f t="shared" si="180"/>
        <v>0</v>
      </c>
      <c r="K163" s="6">
        <f t="shared" si="180"/>
        <v>0</v>
      </c>
      <c r="L163" s="6">
        <f t="shared" si="180"/>
        <v>0</v>
      </c>
      <c r="M163" s="6">
        <f t="shared" si="180"/>
        <v>2</v>
      </c>
      <c r="N163" s="6">
        <f t="shared" si="180"/>
        <v>17</v>
      </c>
      <c r="O163" s="6">
        <f t="shared" si="180"/>
        <v>0</v>
      </c>
      <c r="P163" s="6">
        <f t="shared" si="180"/>
        <v>0</v>
      </c>
      <c r="Q163" s="6">
        <f t="shared" si="180"/>
        <v>165</v>
      </c>
      <c r="R163" s="6">
        <f t="shared" si="180"/>
        <v>0</v>
      </c>
      <c r="S163" s="6">
        <f t="shared" si="180"/>
        <v>0</v>
      </c>
      <c r="T163" s="6">
        <f t="shared" si="180"/>
        <v>0</v>
      </c>
      <c r="U163" s="6">
        <f t="shared" si="180"/>
        <v>0</v>
      </c>
      <c r="V163" s="6">
        <f t="shared" si="180"/>
        <v>0</v>
      </c>
      <c r="W163" s="6">
        <f t="shared" si="180"/>
        <v>0</v>
      </c>
      <c r="X163" s="6">
        <f t="shared" si="180"/>
        <v>0</v>
      </c>
      <c r="Y163" s="6">
        <f t="shared" si="180"/>
        <v>0</v>
      </c>
      <c r="Z163" s="6">
        <f t="shared" si="180"/>
        <v>0</v>
      </c>
      <c r="AA163" s="6">
        <f t="shared" si="180"/>
        <v>0</v>
      </c>
      <c r="AB163" s="6">
        <f t="shared" si="180"/>
        <v>4</v>
      </c>
      <c r="AC163" s="6">
        <f t="shared" si="180"/>
        <v>11</v>
      </c>
      <c r="AD163" s="6">
        <f t="shared" si="180"/>
        <v>0</v>
      </c>
      <c r="AE163" s="6">
        <f t="shared" si="180"/>
        <v>0</v>
      </c>
      <c r="AF163" s="6">
        <f t="shared" si="180"/>
        <v>0</v>
      </c>
      <c r="AG163" s="6">
        <f t="shared" si="180"/>
        <v>0</v>
      </c>
      <c r="AH163" s="6">
        <f t="shared" si="180"/>
        <v>0</v>
      </c>
      <c r="AI163" s="6">
        <f t="shared" si="180"/>
        <v>0</v>
      </c>
      <c r="AJ163" s="6">
        <f t="shared" si="180"/>
        <v>0</v>
      </c>
      <c r="AK163" s="6">
        <f t="shared" si="180"/>
        <v>0</v>
      </c>
      <c r="AL163" s="6">
        <f t="shared" si="180"/>
        <v>0</v>
      </c>
      <c r="AM163" s="6">
        <f t="shared" si="180"/>
        <v>0</v>
      </c>
      <c r="AN163" s="6">
        <f t="shared" si="180"/>
        <v>0</v>
      </c>
      <c r="AO163" s="6">
        <f t="shared" si="180"/>
        <v>19</v>
      </c>
      <c r="AP163" s="6">
        <f t="shared" si="180"/>
        <v>145</v>
      </c>
      <c r="AQ163" s="6">
        <f t="shared" si="180"/>
        <v>2</v>
      </c>
      <c r="AR163" s="6">
        <f t="shared" si="180"/>
        <v>0</v>
      </c>
      <c r="AS163" s="6">
        <f t="shared" si="180"/>
        <v>16</v>
      </c>
      <c r="AT163" s="6">
        <f t="shared" si="180"/>
        <v>10</v>
      </c>
      <c r="AU163" s="6">
        <f t="shared" si="180"/>
        <v>0</v>
      </c>
      <c r="AV163" s="6">
        <f t="shared" si="180"/>
        <v>0</v>
      </c>
      <c r="AW163" s="6">
        <f t="shared" si="180"/>
        <v>0</v>
      </c>
      <c r="AX163" s="6">
        <f t="shared" si="180"/>
        <v>0</v>
      </c>
      <c r="AY163" s="6">
        <f t="shared" si="180"/>
        <v>0</v>
      </c>
      <c r="AZ163" s="6">
        <f t="shared" si="180"/>
        <v>4</v>
      </c>
      <c r="BA163" s="6">
        <f t="shared" si="180"/>
        <v>11</v>
      </c>
      <c r="BB163" s="6">
        <f t="shared" si="180"/>
        <v>0</v>
      </c>
      <c r="BC163" s="6">
        <f t="shared" si="180"/>
        <v>24</v>
      </c>
      <c r="BD163" s="6">
        <f t="shared" si="180"/>
        <v>0</v>
      </c>
      <c r="BE163" s="6">
        <f t="shared" si="180"/>
        <v>0</v>
      </c>
      <c r="BF163" s="6">
        <f t="shared" si="180"/>
        <v>10</v>
      </c>
      <c r="BG163" s="6">
        <f t="shared" si="180"/>
        <v>0</v>
      </c>
      <c r="BH163" s="6">
        <f t="shared" si="180"/>
        <v>0</v>
      </c>
      <c r="BI163" s="6">
        <f t="shared" si="180"/>
        <v>0</v>
      </c>
      <c r="BJ163" s="6">
        <f t="shared" si="180"/>
        <v>0</v>
      </c>
      <c r="BK163" s="6">
        <f t="shared" si="180"/>
        <v>28</v>
      </c>
      <c r="BL163" s="6">
        <f t="shared" si="180"/>
        <v>12</v>
      </c>
      <c r="BM163" s="6">
        <f t="shared" si="180"/>
        <v>0</v>
      </c>
      <c r="BN163" s="6">
        <f t="shared" si="180"/>
        <v>0</v>
      </c>
      <c r="BO163" s="6">
        <f t="shared" ref="BO163:DZ163" si="181">BO8+BO28</f>
        <v>0</v>
      </c>
      <c r="BP163" s="6">
        <f t="shared" si="181"/>
        <v>0</v>
      </c>
      <c r="BQ163" s="6">
        <f t="shared" si="181"/>
        <v>0</v>
      </c>
      <c r="BR163" s="6">
        <f t="shared" si="181"/>
        <v>0</v>
      </c>
      <c r="BS163" s="6">
        <f t="shared" si="181"/>
        <v>0</v>
      </c>
      <c r="BT163" s="6">
        <f t="shared" si="181"/>
        <v>2</v>
      </c>
      <c r="BU163" s="6">
        <f t="shared" si="181"/>
        <v>0</v>
      </c>
      <c r="BV163" s="6">
        <f t="shared" si="181"/>
        <v>0</v>
      </c>
      <c r="BW163" s="6">
        <f t="shared" si="181"/>
        <v>0</v>
      </c>
      <c r="BX163" s="6">
        <f t="shared" si="181"/>
        <v>0</v>
      </c>
      <c r="BY163" s="6">
        <f t="shared" si="181"/>
        <v>0</v>
      </c>
      <c r="BZ163" s="6">
        <f t="shared" si="181"/>
        <v>0</v>
      </c>
      <c r="CA163" s="6">
        <f t="shared" si="181"/>
        <v>0</v>
      </c>
      <c r="CB163" s="6">
        <f t="shared" si="181"/>
        <v>50</v>
      </c>
      <c r="CC163" s="6">
        <f t="shared" si="181"/>
        <v>0</v>
      </c>
      <c r="CD163" s="6">
        <f t="shared" si="181"/>
        <v>0</v>
      </c>
      <c r="CE163" s="6">
        <f t="shared" si="181"/>
        <v>0</v>
      </c>
      <c r="CF163" s="6">
        <f t="shared" si="181"/>
        <v>0</v>
      </c>
      <c r="CG163" s="6">
        <f t="shared" si="181"/>
        <v>0</v>
      </c>
      <c r="CH163" s="6">
        <f t="shared" si="181"/>
        <v>0</v>
      </c>
      <c r="CI163" s="6">
        <f t="shared" si="181"/>
        <v>0</v>
      </c>
      <c r="CJ163" s="6">
        <f t="shared" si="181"/>
        <v>2</v>
      </c>
      <c r="CK163" s="6">
        <f t="shared" si="181"/>
        <v>0</v>
      </c>
      <c r="CL163" s="6">
        <f t="shared" si="181"/>
        <v>0</v>
      </c>
      <c r="CM163" s="6">
        <f t="shared" si="181"/>
        <v>0</v>
      </c>
      <c r="CN163" s="6">
        <f t="shared" si="181"/>
        <v>33</v>
      </c>
      <c r="CO163" s="6">
        <f t="shared" si="181"/>
        <v>27</v>
      </c>
      <c r="CP163" s="6">
        <f t="shared" si="181"/>
        <v>0</v>
      </c>
      <c r="CQ163" s="6">
        <f t="shared" si="181"/>
        <v>0</v>
      </c>
      <c r="CR163" s="6">
        <f t="shared" si="181"/>
        <v>0</v>
      </c>
      <c r="CS163" s="6">
        <f t="shared" si="181"/>
        <v>0</v>
      </c>
      <c r="CT163" s="6">
        <f t="shared" si="181"/>
        <v>0</v>
      </c>
      <c r="CU163" s="6">
        <f t="shared" si="181"/>
        <v>4</v>
      </c>
      <c r="CV163" s="6">
        <f t="shared" si="181"/>
        <v>0</v>
      </c>
      <c r="CW163" s="6">
        <f t="shared" si="181"/>
        <v>0</v>
      </c>
      <c r="CX163" s="6">
        <f t="shared" si="181"/>
        <v>0</v>
      </c>
      <c r="CY163" s="6">
        <f t="shared" si="181"/>
        <v>0</v>
      </c>
      <c r="CZ163" s="6">
        <f t="shared" si="181"/>
        <v>0</v>
      </c>
      <c r="DA163" s="6">
        <f t="shared" si="181"/>
        <v>0</v>
      </c>
      <c r="DB163" s="6">
        <f t="shared" si="181"/>
        <v>0</v>
      </c>
      <c r="DC163" s="6">
        <f t="shared" si="181"/>
        <v>0</v>
      </c>
      <c r="DD163" s="6">
        <f t="shared" si="181"/>
        <v>0</v>
      </c>
      <c r="DE163" s="6">
        <f t="shared" si="181"/>
        <v>0</v>
      </c>
      <c r="DF163" s="6">
        <f t="shared" si="181"/>
        <v>21</v>
      </c>
      <c r="DG163" s="6">
        <f t="shared" si="181"/>
        <v>0</v>
      </c>
      <c r="DH163" s="6">
        <f t="shared" si="181"/>
        <v>0</v>
      </c>
      <c r="DI163" s="6">
        <f t="shared" si="181"/>
        <v>2</v>
      </c>
      <c r="DJ163" s="6">
        <f t="shared" si="181"/>
        <v>0</v>
      </c>
      <c r="DK163" s="6">
        <f t="shared" si="181"/>
        <v>0</v>
      </c>
      <c r="DL163" s="6">
        <f t="shared" si="181"/>
        <v>2</v>
      </c>
      <c r="DM163" s="6">
        <f t="shared" si="181"/>
        <v>0</v>
      </c>
      <c r="DN163" s="6">
        <f t="shared" si="181"/>
        <v>0</v>
      </c>
      <c r="DO163" s="6">
        <f t="shared" si="181"/>
        <v>0</v>
      </c>
      <c r="DP163" s="6">
        <f t="shared" si="181"/>
        <v>0</v>
      </c>
      <c r="DQ163" s="6">
        <f t="shared" si="181"/>
        <v>0</v>
      </c>
      <c r="DR163" s="6">
        <f t="shared" si="181"/>
        <v>0</v>
      </c>
      <c r="DS163" s="6">
        <f t="shared" si="181"/>
        <v>0</v>
      </c>
      <c r="DT163" s="6">
        <f t="shared" si="181"/>
        <v>0</v>
      </c>
      <c r="DU163" s="6">
        <f t="shared" si="181"/>
        <v>0</v>
      </c>
      <c r="DV163" s="6">
        <f t="shared" si="181"/>
        <v>0</v>
      </c>
      <c r="DW163" s="6">
        <f t="shared" si="181"/>
        <v>0</v>
      </c>
      <c r="DX163" s="6">
        <f t="shared" si="181"/>
        <v>0</v>
      </c>
      <c r="DY163" s="6">
        <f t="shared" si="181"/>
        <v>0</v>
      </c>
      <c r="DZ163" s="6">
        <f t="shared" si="181"/>
        <v>9</v>
      </c>
      <c r="EA163" s="6">
        <f t="shared" ref="EA163:FX163" si="182">EA8+EA28</f>
        <v>2</v>
      </c>
      <c r="EB163" s="6">
        <f t="shared" si="182"/>
        <v>0</v>
      </c>
      <c r="EC163" s="6">
        <f t="shared" si="182"/>
        <v>0</v>
      </c>
      <c r="ED163" s="6">
        <f t="shared" si="182"/>
        <v>0</v>
      </c>
      <c r="EE163" s="6">
        <f t="shared" si="182"/>
        <v>10</v>
      </c>
      <c r="EF163" s="6">
        <f t="shared" si="182"/>
        <v>7</v>
      </c>
      <c r="EG163" s="6">
        <f t="shared" si="182"/>
        <v>0</v>
      </c>
      <c r="EH163" s="6">
        <f t="shared" si="182"/>
        <v>4</v>
      </c>
      <c r="EI163" s="6">
        <f t="shared" si="182"/>
        <v>8</v>
      </c>
      <c r="EJ163" s="6">
        <f t="shared" si="182"/>
        <v>0</v>
      </c>
      <c r="EK163" s="6">
        <f t="shared" si="182"/>
        <v>0</v>
      </c>
      <c r="EL163" s="6">
        <f t="shared" si="182"/>
        <v>0</v>
      </c>
      <c r="EM163" s="6">
        <f t="shared" si="182"/>
        <v>0</v>
      </c>
      <c r="EN163" s="6">
        <f t="shared" si="182"/>
        <v>0</v>
      </c>
      <c r="EO163" s="6">
        <f t="shared" si="182"/>
        <v>0</v>
      </c>
      <c r="EP163" s="6">
        <f t="shared" si="182"/>
        <v>0</v>
      </c>
      <c r="EQ163" s="6">
        <f t="shared" si="182"/>
        <v>0</v>
      </c>
      <c r="ER163" s="6">
        <f t="shared" si="182"/>
        <v>0</v>
      </c>
      <c r="ES163" s="6">
        <f t="shared" si="182"/>
        <v>0</v>
      </c>
      <c r="ET163" s="6">
        <f t="shared" si="182"/>
        <v>0</v>
      </c>
      <c r="EU163" s="6">
        <f t="shared" si="182"/>
        <v>0</v>
      </c>
      <c r="EV163" s="6">
        <f t="shared" si="182"/>
        <v>0</v>
      </c>
      <c r="EW163" s="6">
        <f t="shared" si="182"/>
        <v>0</v>
      </c>
      <c r="EX163" s="6">
        <f t="shared" si="182"/>
        <v>2</v>
      </c>
      <c r="EY163" s="6">
        <f t="shared" si="182"/>
        <v>0</v>
      </c>
      <c r="EZ163" s="6">
        <f t="shared" si="182"/>
        <v>0</v>
      </c>
      <c r="FA163" s="6">
        <f t="shared" si="182"/>
        <v>0</v>
      </c>
      <c r="FB163" s="6">
        <f t="shared" si="182"/>
        <v>0</v>
      </c>
      <c r="FC163" s="6">
        <f t="shared" si="182"/>
        <v>0</v>
      </c>
      <c r="FD163" s="6">
        <f t="shared" si="182"/>
        <v>0</v>
      </c>
      <c r="FE163" s="6">
        <f t="shared" si="182"/>
        <v>0</v>
      </c>
      <c r="FF163" s="6">
        <f t="shared" si="182"/>
        <v>0</v>
      </c>
      <c r="FG163" s="6">
        <f t="shared" si="182"/>
        <v>0</v>
      </c>
      <c r="FH163" s="6">
        <f t="shared" si="182"/>
        <v>0</v>
      </c>
      <c r="FI163" s="6">
        <f t="shared" si="182"/>
        <v>2</v>
      </c>
      <c r="FJ163" s="6">
        <f t="shared" si="182"/>
        <v>0</v>
      </c>
      <c r="FK163" s="6">
        <f t="shared" si="182"/>
        <v>0</v>
      </c>
      <c r="FL163" s="6">
        <f t="shared" si="182"/>
        <v>0</v>
      </c>
      <c r="FM163" s="6">
        <f t="shared" si="182"/>
        <v>0</v>
      </c>
      <c r="FN163" s="6">
        <f t="shared" si="182"/>
        <v>9</v>
      </c>
      <c r="FO163" s="6">
        <f t="shared" si="182"/>
        <v>0</v>
      </c>
      <c r="FP163" s="6">
        <f t="shared" si="182"/>
        <v>0</v>
      </c>
      <c r="FQ163" s="6">
        <f t="shared" si="182"/>
        <v>0</v>
      </c>
      <c r="FR163" s="6">
        <f t="shared" si="182"/>
        <v>0</v>
      </c>
      <c r="FS163" s="6">
        <f t="shared" si="182"/>
        <v>0</v>
      </c>
      <c r="FT163" s="20">
        <f t="shared" si="182"/>
        <v>0</v>
      </c>
      <c r="FU163" s="6">
        <f t="shared" si="182"/>
        <v>0</v>
      </c>
      <c r="FV163" s="6">
        <f t="shared" si="182"/>
        <v>0</v>
      </c>
      <c r="FW163" s="6">
        <f t="shared" si="182"/>
        <v>0</v>
      </c>
      <c r="FX163" s="6">
        <f t="shared" si="182"/>
        <v>0</v>
      </c>
      <c r="FY163" s="6">
        <f>ROUND(FY162*FY161,2)</f>
        <v>0</v>
      </c>
      <c r="FZ163" s="46">
        <f>SUM(C163:FX163)</f>
        <v>708</v>
      </c>
      <c r="GA163" s="46"/>
      <c r="GB163" s="46"/>
      <c r="GC163" s="46"/>
      <c r="GD163" s="46"/>
      <c r="GE163" s="6"/>
      <c r="GF163" s="6"/>
      <c r="GG163" s="6"/>
      <c r="GH163" s="6"/>
      <c r="GI163" s="6"/>
      <c r="GJ163" s="6"/>
      <c r="GK163" s="6"/>
      <c r="GL163" s="6"/>
      <c r="GM163" s="6"/>
    </row>
    <row r="164" spans="1:217" x14ac:dyDescent="0.2">
      <c r="A164" s="3" t="s">
        <v>470</v>
      </c>
      <c r="B164" s="2" t="s">
        <v>471</v>
      </c>
      <c r="C164" s="6">
        <f>C163*C160</f>
        <v>81191</v>
      </c>
      <c r="D164" s="6">
        <f t="shared" ref="D164:BO164" si="183">D163*D160</f>
        <v>0</v>
      </c>
      <c r="E164" s="6">
        <f t="shared" si="183"/>
        <v>59048</v>
      </c>
      <c r="F164" s="6">
        <f t="shared" si="183"/>
        <v>0</v>
      </c>
      <c r="G164" s="6">
        <f t="shared" si="183"/>
        <v>0</v>
      </c>
      <c r="H164" s="6">
        <f t="shared" si="183"/>
        <v>81191</v>
      </c>
      <c r="I164" s="6">
        <f t="shared" si="183"/>
        <v>14762</v>
      </c>
      <c r="J164" s="6">
        <f t="shared" si="183"/>
        <v>0</v>
      </c>
      <c r="K164" s="6">
        <f t="shared" si="183"/>
        <v>0</v>
      </c>
      <c r="L164" s="6">
        <f t="shared" si="183"/>
        <v>0</v>
      </c>
      <c r="M164" s="6">
        <f t="shared" si="183"/>
        <v>14762</v>
      </c>
      <c r="N164" s="6">
        <f t="shared" si="183"/>
        <v>125477</v>
      </c>
      <c r="O164" s="6">
        <f t="shared" si="183"/>
        <v>0</v>
      </c>
      <c r="P164" s="6">
        <f t="shared" si="183"/>
        <v>0</v>
      </c>
      <c r="Q164" s="6">
        <f t="shared" si="183"/>
        <v>1217865</v>
      </c>
      <c r="R164" s="6">
        <f t="shared" si="183"/>
        <v>0</v>
      </c>
      <c r="S164" s="6">
        <f t="shared" si="183"/>
        <v>0</v>
      </c>
      <c r="T164" s="6">
        <f t="shared" si="183"/>
        <v>0</v>
      </c>
      <c r="U164" s="6">
        <f t="shared" si="183"/>
        <v>0</v>
      </c>
      <c r="V164" s="6">
        <f t="shared" si="183"/>
        <v>0</v>
      </c>
      <c r="W164" s="6">
        <f t="shared" si="183"/>
        <v>0</v>
      </c>
      <c r="X164" s="6">
        <f t="shared" si="183"/>
        <v>0</v>
      </c>
      <c r="Y164" s="6">
        <f t="shared" si="183"/>
        <v>0</v>
      </c>
      <c r="Z164" s="6">
        <f t="shared" si="183"/>
        <v>0</v>
      </c>
      <c r="AA164" s="6">
        <f t="shared" si="183"/>
        <v>0</v>
      </c>
      <c r="AB164" s="6">
        <f t="shared" si="183"/>
        <v>29524</v>
      </c>
      <c r="AC164" s="6">
        <f t="shared" si="183"/>
        <v>81191</v>
      </c>
      <c r="AD164" s="6">
        <f t="shared" si="183"/>
        <v>0</v>
      </c>
      <c r="AE164" s="6">
        <f t="shared" si="183"/>
        <v>0</v>
      </c>
      <c r="AF164" s="6">
        <f t="shared" si="183"/>
        <v>0</v>
      </c>
      <c r="AG164" s="6">
        <f t="shared" si="183"/>
        <v>0</v>
      </c>
      <c r="AH164" s="6">
        <f t="shared" si="183"/>
        <v>0</v>
      </c>
      <c r="AI164" s="6">
        <f t="shared" si="183"/>
        <v>0</v>
      </c>
      <c r="AJ164" s="6">
        <f t="shared" si="183"/>
        <v>0</v>
      </c>
      <c r="AK164" s="6">
        <f t="shared" si="183"/>
        <v>0</v>
      </c>
      <c r="AL164" s="6">
        <f t="shared" si="183"/>
        <v>0</v>
      </c>
      <c r="AM164" s="6">
        <f t="shared" si="183"/>
        <v>0</v>
      </c>
      <c r="AN164" s="6">
        <f t="shared" si="183"/>
        <v>0</v>
      </c>
      <c r="AO164" s="6">
        <f t="shared" si="183"/>
        <v>140239</v>
      </c>
      <c r="AP164" s="6">
        <f t="shared" si="183"/>
        <v>1070245</v>
      </c>
      <c r="AQ164" s="6">
        <f t="shared" si="183"/>
        <v>14762</v>
      </c>
      <c r="AR164" s="6">
        <f t="shared" si="183"/>
        <v>0</v>
      </c>
      <c r="AS164" s="6">
        <f t="shared" si="183"/>
        <v>118096</v>
      </c>
      <c r="AT164" s="6">
        <f t="shared" si="183"/>
        <v>73810</v>
      </c>
      <c r="AU164" s="6">
        <f t="shared" si="183"/>
        <v>0</v>
      </c>
      <c r="AV164" s="6">
        <f t="shared" si="183"/>
        <v>0</v>
      </c>
      <c r="AW164" s="6">
        <f t="shared" si="183"/>
        <v>0</v>
      </c>
      <c r="AX164" s="6">
        <f t="shared" si="183"/>
        <v>0</v>
      </c>
      <c r="AY164" s="6">
        <f t="shared" si="183"/>
        <v>0</v>
      </c>
      <c r="AZ164" s="6">
        <f t="shared" si="183"/>
        <v>29524</v>
      </c>
      <c r="BA164" s="6">
        <f t="shared" si="183"/>
        <v>81191</v>
      </c>
      <c r="BB164" s="6">
        <f t="shared" si="183"/>
        <v>0</v>
      </c>
      <c r="BC164" s="6">
        <f t="shared" si="183"/>
        <v>177144</v>
      </c>
      <c r="BD164" s="6">
        <f t="shared" si="183"/>
        <v>0</v>
      </c>
      <c r="BE164" s="6">
        <f t="shared" si="183"/>
        <v>0</v>
      </c>
      <c r="BF164" s="6">
        <f t="shared" si="183"/>
        <v>73810</v>
      </c>
      <c r="BG164" s="6">
        <f t="shared" si="183"/>
        <v>0</v>
      </c>
      <c r="BH164" s="6">
        <f t="shared" si="183"/>
        <v>0</v>
      </c>
      <c r="BI164" s="6">
        <f t="shared" si="183"/>
        <v>0</v>
      </c>
      <c r="BJ164" s="6">
        <f t="shared" si="183"/>
        <v>0</v>
      </c>
      <c r="BK164" s="6">
        <f t="shared" si="183"/>
        <v>206668</v>
      </c>
      <c r="BL164" s="6">
        <f t="shared" si="183"/>
        <v>88572</v>
      </c>
      <c r="BM164" s="6">
        <f t="shared" si="183"/>
        <v>0</v>
      </c>
      <c r="BN164" s="6">
        <f t="shared" si="183"/>
        <v>0</v>
      </c>
      <c r="BO164" s="6">
        <f t="shared" si="183"/>
        <v>0</v>
      </c>
      <c r="BP164" s="6">
        <f t="shared" ref="BP164:EA164" si="184">BP163*BP160</f>
        <v>0</v>
      </c>
      <c r="BQ164" s="6">
        <f t="shared" si="184"/>
        <v>0</v>
      </c>
      <c r="BR164" s="6">
        <f t="shared" si="184"/>
        <v>0</v>
      </c>
      <c r="BS164" s="6">
        <f t="shared" si="184"/>
        <v>0</v>
      </c>
      <c r="BT164" s="6">
        <f t="shared" si="184"/>
        <v>14762</v>
      </c>
      <c r="BU164" s="6">
        <f t="shared" si="184"/>
        <v>0</v>
      </c>
      <c r="BV164" s="6">
        <f t="shared" si="184"/>
        <v>0</v>
      </c>
      <c r="BW164" s="6">
        <f t="shared" si="184"/>
        <v>0</v>
      </c>
      <c r="BX164" s="6">
        <f t="shared" si="184"/>
        <v>0</v>
      </c>
      <c r="BY164" s="6">
        <f t="shared" si="184"/>
        <v>0</v>
      </c>
      <c r="BZ164" s="6">
        <f t="shared" si="184"/>
        <v>0</v>
      </c>
      <c r="CA164" s="6">
        <f t="shared" si="184"/>
        <v>0</v>
      </c>
      <c r="CB164" s="6">
        <f t="shared" si="184"/>
        <v>369050</v>
      </c>
      <c r="CC164" s="6">
        <f t="shared" si="184"/>
        <v>0</v>
      </c>
      <c r="CD164" s="6">
        <f t="shared" si="184"/>
        <v>0</v>
      </c>
      <c r="CE164" s="6">
        <f t="shared" si="184"/>
        <v>0</v>
      </c>
      <c r="CF164" s="6">
        <f t="shared" si="184"/>
        <v>0</v>
      </c>
      <c r="CG164" s="6">
        <f t="shared" si="184"/>
        <v>0</v>
      </c>
      <c r="CH164" s="6">
        <f t="shared" si="184"/>
        <v>0</v>
      </c>
      <c r="CI164" s="6">
        <f t="shared" si="184"/>
        <v>0</v>
      </c>
      <c r="CJ164" s="6">
        <f t="shared" si="184"/>
        <v>14762</v>
      </c>
      <c r="CK164" s="6">
        <f t="shared" si="184"/>
        <v>0</v>
      </c>
      <c r="CL164" s="6">
        <f t="shared" si="184"/>
        <v>0</v>
      </c>
      <c r="CM164" s="6">
        <f t="shared" si="184"/>
        <v>0</v>
      </c>
      <c r="CN164" s="6">
        <f t="shared" si="184"/>
        <v>243573</v>
      </c>
      <c r="CO164" s="6">
        <f t="shared" si="184"/>
        <v>199287</v>
      </c>
      <c r="CP164" s="6">
        <f t="shared" si="184"/>
        <v>0</v>
      </c>
      <c r="CQ164" s="6">
        <f t="shared" si="184"/>
        <v>0</v>
      </c>
      <c r="CR164" s="6">
        <f t="shared" si="184"/>
        <v>0</v>
      </c>
      <c r="CS164" s="6">
        <f t="shared" si="184"/>
        <v>0</v>
      </c>
      <c r="CT164" s="6">
        <f t="shared" si="184"/>
        <v>0</v>
      </c>
      <c r="CU164" s="6">
        <f t="shared" si="184"/>
        <v>29524</v>
      </c>
      <c r="CV164" s="6">
        <f t="shared" si="184"/>
        <v>0</v>
      </c>
      <c r="CW164" s="6">
        <f t="shared" si="184"/>
        <v>0</v>
      </c>
      <c r="CX164" s="6">
        <f t="shared" si="184"/>
        <v>0</v>
      </c>
      <c r="CY164" s="6">
        <f t="shared" si="184"/>
        <v>0</v>
      </c>
      <c r="CZ164" s="6">
        <f t="shared" si="184"/>
        <v>0</v>
      </c>
      <c r="DA164" s="6">
        <f t="shared" si="184"/>
        <v>0</v>
      </c>
      <c r="DB164" s="6">
        <f t="shared" si="184"/>
        <v>0</v>
      </c>
      <c r="DC164" s="6">
        <f t="shared" si="184"/>
        <v>0</v>
      </c>
      <c r="DD164" s="6">
        <f t="shared" si="184"/>
        <v>0</v>
      </c>
      <c r="DE164" s="6">
        <f t="shared" si="184"/>
        <v>0</v>
      </c>
      <c r="DF164" s="6">
        <f t="shared" si="184"/>
        <v>155001</v>
      </c>
      <c r="DG164" s="6">
        <f t="shared" si="184"/>
        <v>0</v>
      </c>
      <c r="DH164" s="6">
        <f t="shared" si="184"/>
        <v>0</v>
      </c>
      <c r="DI164" s="6">
        <f t="shared" si="184"/>
        <v>14762</v>
      </c>
      <c r="DJ164" s="6">
        <f t="shared" si="184"/>
        <v>0</v>
      </c>
      <c r="DK164" s="6">
        <f t="shared" si="184"/>
        <v>0</v>
      </c>
      <c r="DL164" s="6">
        <f t="shared" si="184"/>
        <v>14762</v>
      </c>
      <c r="DM164" s="6">
        <f t="shared" si="184"/>
        <v>0</v>
      </c>
      <c r="DN164" s="6">
        <f t="shared" si="184"/>
        <v>0</v>
      </c>
      <c r="DO164" s="6">
        <f t="shared" si="184"/>
        <v>0</v>
      </c>
      <c r="DP164" s="6">
        <f t="shared" si="184"/>
        <v>0</v>
      </c>
      <c r="DQ164" s="6">
        <f t="shared" si="184"/>
        <v>0</v>
      </c>
      <c r="DR164" s="6">
        <f t="shared" si="184"/>
        <v>0</v>
      </c>
      <c r="DS164" s="6">
        <f t="shared" si="184"/>
        <v>0</v>
      </c>
      <c r="DT164" s="6">
        <f t="shared" si="184"/>
        <v>0</v>
      </c>
      <c r="DU164" s="6">
        <f t="shared" si="184"/>
        <v>0</v>
      </c>
      <c r="DV164" s="6">
        <f t="shared" si="184"/>
        <v>0</v>
      </c>
      <c r="DW164" s="6">
        <f t="shared" si="184"/>
        <v>0</v>
      </c>
      <c r="DX164" s="6">
        <f t="shared" si="184"/>
        <v>0</v>
      </c>
      <c r="DY164" s="6">
        <f t="shared" si="184"/>
        <v>0</v>
      </c>
      <c r="DZ164" s="6">
        <f t="shared" si="184"/>
        <v>66429</v>
      </c>
      <c r="EA164" s="6">
        <f t="shared" si="184"/>
        <v>14762</v>
      </c>
      <c r="EB164" s="6">
        <f t="shared" ref="EB164:FX164" si="185">EB163*EB160</f>
        <v>0</v>
      </c>
      <c r="EC164" s="6">
        <f t="shared" si="185"/>
        <v>0</v>
      </c>
      <c r="ED164" s="6">
        <f t="shared" si="185"/>
        <v>0</v>
      </c>
      <c r="EE164" s="6">
        <f t="shared" si="185"/>
        <v>73810</v>
      </c>
      <c r="EF164" s="6">
        <f t="shared" si="185"/>
        <v>51667</v>
      </c>
      <c r="EG164" s="6">
        <f t="shared" si="185"/>
        <v>0</v>
      </c>
      <c r="EH164" s="6">
        <f t="shared" si="185"/>
        <v>29524</v>
      </c>
      <c r="EI164" s="6">
        <f t="shared" si="185"/>
        <v>59048</v>
      </c>
      <c r="EJ164" s="6">
        <f t="shared" si="185"/>
        <v>0</v>
      </c>
      <c r="EK164" s="6">
        <f t="shared" si="185"/>
        <v>0</v>
      </c>
      <c r="EL164" s="6">
        <f t="shared" si="185"/>
        <v>0</v>
      </c>
      <c r="EM164" s="6">
        <f t="shared" si="185"/>
        <v>0</v>
      </c>
      <c r="EN164" s="6">
        <f t="shared" si="185"/>
        <v>0</v>
      </c>
      <c r="EO164" s="6">
        <f t="shared" si="185"/>
        <v>0</v>
      </c>
      <c r="EP164" s="6">
        <f t="shared" si="185"/>
        <v>0</v>
      </c>
      <c r="EQ164" s="6">
        <f t="shared" si="185"/>
        <v>0</v>
      </c>
      <c r="ER164" s="6">
        <f t="shared" si="185"/>
        <v>0</v>
      </c>
      <c r="ES164" s="6">
        <f t="shared" si="185"/>
        <v>0</v>
      </c>
      <c r="ET164" s="6">
        <f t="shared" si="185"/>
        <v>0</v>
      </c>
      <c r="EU164" s="6">
        <f t="shared" si="185"/>
        <v>0</v>
      </c>
      <c r="EV164" s="6">
        <f t="shared" si="185"/>
        <v>0</v>
      </c>
      <c r="EW164" s="6">
        <f t="shared" si="185"/>
        <v>0</v>
      </c>
      <c r="EX164" s="6">
        <f t="shared" si="185"/>
        <v>14762</v>
      </c>
      <c r="EY164" s="6">
        <f t="shared" si="185"/>
        <v>0</v>
      </c>
      <c r="EZ164" s="6">
        <f t="shared" si="185"/>
        <v>0</v>
      </c>
      <c r="FA164" s="6">
        <f t="shared" si="185"/>
        <v>0</v>
      </c>
      <c r="FB164" s="6">
        <f t="shared" si="185"/>
        <v>0</v>
      </c>
      <c r="FC164" s="6">
        <f t="shared" si="185"/>
        <v>0</v>
      </c>
      <c r="FD164" s="6">
        <f t="shared" si="185"/>
        <v>0</v>
      </c>
      <c r="FE164" s="6">
        <f t="shared" si="185"/>
        <v>0</v>
      </c>
      <c r="FF164" s="6">
        <f t="shared" si="185"/>
        <v>0</v>
      </c>
      <c r="FG164" s="6">
        <f t="shared" si="185"/>
        <v>0</v>
      </c>
      <c r="FH164" s="6">
        <f t="shared" si="185"/>
        <v>0</v>
      </c>
      <c r="FI164" s="6">
        <f t="shared" si="185"/>
        <v>14762</v>
      </c>
      <c r="FJ164" s="6">
        <f t="shared" si="185"/>
        <v>0</v>
      </c>
      <c r="FK164" s="6">
        <f t="shared" si="185"/>
        <v>0</v>
      </c>
      <c r="FL164" s="6">
        <f t="shared" si="185"/>
        <v>0</v>
      </c>
      <c r="FM164" s="6">
        <f t="shared" si="185"/>
        <v>0</v>
      </c>
      <c r="FN164" s="6">
        <f t="shared" si="185"/>
        <v>66429</v>
      </c>
      <c r="FO164" s="6">
        <f t="shared" si="185"/>
        <v>0</v>
      </c>
      <c r="FP164" s="6">
        <f t="shared" si="185"/>
        <v>0</v>
      </c>
      <c r="FQ164" s="6">
        <f t="shared" si="185"/>
        <v>0</v>
      </c>
      <c r="FR164" s="6">
        <f t="shared" si="185"/>
        <v>0</v>
      </c>
      <c r="FS164" s="6">
        <f t="shared" si="185"/>
        <v>0</v>
      </c>
      <c r="FT164" s="20">
        <f t="shared" si="185"/>
        <v>0</v>
      </c>
      <c r="FU164" s="6">
        <f t="shared" si="185"/>
        <v>0</v>
      </c>
      <c r="FV164" s="6">
        <f t="shared" si="185"/>
        <v>0</v>
      </c>
      <c r="FW164" s="6">
        <f t="shared" si="185"/>
        <v>0</v>
      </c>
      <c r="FX164" s="6">
        <f t="shared" si="185"/>
        <v>0</v>
      </c>
      <c r="FY164" s="6"/>
      <c r="FZ164" s="46">
        <f>SUM(C164:FX164)</f>
        <v>5225748</v>
      </c>
      <c r="GA164" s="4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</row>
    <row r="165" spans="1:217" x14ac:dyDescent="0.2">
      <c r="A165" s="3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20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20"/>
      <c r="FU165" s="6"/>
      <c r="FV165" s="6"/>
      <c r="FW165" s="6"/>
      <c r="FX165" s="6"/>
      <c r="FY165" s="6"/>
      <c r="FZ165" s="46"/>
      <c r="GA165" s="46"/>
      <c r="GB165" s="46"/>
      <c r="GC165" s="46"/>
      <c r="GD165" s="46"/>
      <c r="GE165" s="6"/>
      <c r="GF165" s="6"/>
      <c r="GG165" s="6"/>
      <c r="GH165" s="6"/>
      <c r="GI165" s="6"/>
      <c r="GJ165" s="6"/>
      <c r="GK165" s="6"/>
      <c r="GL165" s="6"/>
      <c r="GM165" s="6"/>
    </row>
    <row r="166" spans="1:217" x14ac:dyDescent="0.2">
      <c r="A166" s="3" t="s">
        <v>472</v>
      </c>
      <c r="B166" s="2" t="s">
        <v>473</v>
      </c>
      <c r="C166" s="6">
        <f>C161+C164</f>
        <v>15985917.42</v>
      </c>
      <c r="D166" s="6">
        <f t="shared" ref="D166:BO166" si="186">D161+D164</f>
        <v>18899050.5</v>
      </c>
      <c r="E166" s="6">
        <f t="shared" si="186"/>
        <v>59048</v>
      </c>
      <c r="F166" s="6">
        <f t="shared" si="186"/>
        <v>0</v>
      </c>
      <c r="G166" s="6">
        <f t="shared" si="186"/>
        <v>0</v>
      </c>
      <c r="H166" s="6">
        <f t="shared" si="186"/>
        <v>81191</v>
      </c>
      <c r="I166" s="6">
        <f t="shared" si="186"/>
        <v>14762</v>
      </c>
      <c r="J166" s="6">
        <f t="shared" si="186"/>
        <v>0</v>
      </c>
      <c r="K166" s="6">
        <f t="shared" si="186"/>
        <v>0</v>
      </c>
      <c r="L166" s="6">
        <f t="shared" si="186"/>
        <v>0</v>
      </c>
      <c r="M166" s="6">
        <f t="shared" si="186"/>
        <v>14762</v>
      </c>
      <c r="N166" s="6">
        <f t="shared" si="186"/>
        <v>125477</v>
      </c>
      <c r="O166" s="6">
        <f t="shared" si="186"/>
        <v>0</v>
      </c>
      <c r="P166" s="6">
        <f t="shared" si="186"/>
        <v>0</v>
      </c>
      <c r="Q166" s="6">
        <f t="shared" si="186"/>
        <v>1217865</v>
      </c>
      <c r="R166" s="6">
        <f t="shared" si="186"/>
        <v>937387</v>
      </c>
      <c r="S166" s="6">
        <f t="shared" si="186"/>
        <v>22143</v>
      </c>
      <c r="T166" s="6">
        <f t="shared" si="186"/>
        <v>0</v>
      </c>
      <c r="U166" s="6">
        <f t="shared" si="186"/>
        <v>0</v>
      </c>
      <c r="V166" s="6">
        <f t="shared" si="186"/>
        <v>0</v>
      </c>
      <c r="W166" s="6">
        <f t="shared" si="186"/>
        <v>524051</v>
      </c>
      <c r="X166" s="6">
        <f t="shared" si="186"/>
        <v>0</v>
      </c>
      <c r="Y166" s="6">
        <f t="shared" si="186"/>
        <v>0</v>
      </c>
      <c r="Z166" s="6">
        <f t="shared" si="186"/>
        <v>0</v>
      </c>
      <c r="AA166" s="6">
        <f t="shared" si="186"/>
        <v>0</v>
      </c>
      <c r="AB166" s="6">
        <f t="shared" si="186"/>
        <v>907863</v>
      </c>
      <c r="AC166" s="6">
        <f t="shared" si="186"/>
        <v>81191</v>
      </c>
      <c r="AD166" s="6">
        <f t="shared" si="186"/>
        <v>0</v>
      </c>
      <c r="AE166" s="6">
        <f t="shared" si="186"/>
        <v>0</v>
      </c>
      <c r="AF166" s="6">
        <f t="shared" si="186"/>
        <v>0</v>
      </c>
      <c r="AG166" s="6">
        <f t="shared" si="186"/>
        <v>0</v>
      </c>
      <c r="AH166" s="6">
        <f t="shared" si="186"/>
        <v>0</v>
      </c>
      <c r="AI166" s="6">
        <f t="shared" si="186"/>
        <v>0</v>
      </c>
      <c r="AJ166" s="6">
        <f t="shared" si="186"/>
        <v>0</v>
      </c>
      <c r="AK166" s="6">
        <f t="shared" si="186"/>
        <v>0</v>
      </c>
      <c r="AL166" s="6">
        <f t="shared" si="186"/>
        <v>0</v>
      </c>
      <c r="AM166" s="6">
        <f t="shared" si="186"/>
        <v>0</v>
      </c>
      <c r="AN166" s="6">
        <f t="shared" si="186"/>
        <v>0</v>
      </c>
      <c r="AO166" s="6">
        <f t="shared" si="186"/>
        <v>140239</v>
      </c>
      <c r="AP166" s="6">
        <f t="shared" si="186"/>
        <v>1996560.5</v>
      </c>
      <c r="AQ166" s="6">
        <f t="shared" si="186"/>
        <v>14762</v>
      </c>
      <c r="AR166" s="6">
        <f t="shared" si="186"/>
        <v>23239078.5</v>
      </c>
      <c r="AS166" s="6">
        <f t="shared" si="186"/>
        <v>118096</v>
      </c>
      <c r="AT166" s="6">
        <f t="shared" si="186"/>
        <v>73810</v>
      </c>
      <c r="AU166" s="6">
        <f t="shared" si="186"/>
        <v>0</v>
      </c>
      <c r="AV166" s="6">
        <f t="shared" si="186"/>
        <v>0</v>
      </c>
      <c r="AW166" s="6">
        <f t="shared" si="186"/>
        <v>0</v>
      </c>
      <c r="AX166" s="6">
        <f t="shared" si="186"/>
        <v>0</v>
      </c>
      <c r="AY166" s="6">
        <f t="shared" si="186"/>
        <v>0</v>
      </c>
      <c r="AZ166" s="6">
        <f t="shared" si="186"/>
        <v>29524</v>
      </c>
      <c r="BA166" s="6">
        <f t="shared" si="186"/>
        <v>81191</v>
      </c>
      <c r="BB166" s="6">
        <f t="shared" si="186"/>
        <v>0</v>
      </c>
      <c r="BC166" s="6">
        <f t="shared" si="186"/>
        <v>1867393</v>
      </c>
      <c r="BD166" s="6">
        <f t="shared" si="186"/>
        <v>0</v>
      </c>
      <c r="BE166" s="6">
        <f t="shared" si="186"/>
        <v>0</v>
      </c>
      <c r="BF166" s="6">
        <f t="shared" si="186"/>
        <v>2240133.5</v>
      </c>
      <c r="BG166" s="6">
        <f t="shared" si="186"/>
        <v>0</v>
      </c>
      <c r="BH166" s="6">
        <f t="shared" si="186"/>
        <v>0</v>
      </c>
      <c r="BI166" s="6">
        <f t="shared" si="186"/>
        <v>0</v>
      </c>
      <c r="BJ166" s="6">
        <f t="shared" si="186"/>
        <v>0</v>
      </c>
      <c r="BK166" s="6">
        <f t="shared" si="186"/>
        <v>31269421.98</v>
      </c>
      <c r="BL166" s="6">
        <f t="shared" si="186"/>
        <v>107024.5</v>
      </c>
      <c r="BM166" s="6">
        <f t="shared" si="186"/>
        <v>0</v>
      </c>
      <c r="BN166" s="6">
        <f t="shared" si="186"/>
        <v>0</v>
      </c>
      <c r="BO166" s="6">
        <f t="shared" si="186"/>
        <v>0</v>
      </c>
      <c r="BP166" s="6">
        <f t="shared" ref="BP166:EA166" si="187">BP161+BP164</f>
        <v>0</v>
      </c>
      <c r="BQ166" s="6">
        <f t="shared" si="187"/>
        <v>0</v>
      </c>
      <c r="BR166" s="6">
        <f t="shared" si="187"/>
        <v>0</v>
      </c>
      <c r="BS166" s="6">
        <f t="shared" si="187"/>
        <v>0</v>
      </c>
      <c r="BT166" s="6">
        <f t="shared" si="187"/>
        <v>14762</v>
      </c>
      <c r="BU166" s="6">
        <f t="shared" si="187"/>
        <v>0</v>
      </c>
      <c r="BV166" s="6">
        <f t="shared" si="187"/>
        <v>0</v>
      </c>
      <c r="BW166" s="6">
        <f t="shared" si="187"/>
        <v>0</v>
      </c>
      <c r="BX166" s="6">
        <f t="shared" si="187"/>
        <v>0</v>
      </c>
      <c r="BY166" s="6">
        <f t="shared" si="187"/>
        <v>0</v>
      </c>
      <c r="BZ166" s="6">
        <f t="shared" si="187"/>
        <v>0</v>
      </c>
      <c r="CA166" s="6">
        <f t="shared" si="187"/>
        <v>0</v>
      </c>
      <c r="CB166" s="6">
        <f t="shared" si="187"/>
        <v>2612874</v>
      </c>
      <c r="CC166" s="6">
        <f t="shared" si="187"/>
        <v>0</v>
      </c>
      <c r="CD166" s="6">
        <f t="shared" si="187"/>
        <v>0</v>
      </c>
      <c r="CE166" s="6">
        <f t="shared" si="187"/>
        <v>0</v>
      </c>
      <c r="CF166" s="6">
        <f t="shared" si="187"/>
        <v>0</v>
      </c>
      <c r="CG166" s="6">
        <f t="shared" si="187"/>
        <v>0</v>
      </c>
      <c r="CH166" s="6">
        <f t="shared" si="187"/>
        <v>0</v>
      </c>
      <c r="CI166" s="6">
        <f t="shared" si="187"/>
        <v>0</v>
      </c>
      <c r="CJ166" s="6">
        <f t="shared" si="187"/>
        <v>14762</v>
      </c>
      <c r="CK166" s="6">
        <f t="shared" si="187"/>
        <v>84881.5</v>
      </c>
      <c r="CL166" s="6">
        <f t="shared" si="187"/>
        <v>14762</v>
      </c>
      <c r="CM166" s="6">
        <f t="shared" si="187"/>
        <v>22143</v>
      </c>
      <c r="CN166" s="6">
        <f t="shared" si="187"/>
        <v>5022770.5</v>
      </c>
      <c r="CO166" s="6">
        <f t="shared" si="187"/>
        <v>638456.5</v>
      </c>
      <c r="CP166" s="6">
        <f t="shared" si="187"/>
        <v>0</v>
      </c>
      <c r="CQ166" s="6">
        <f t="shared" si="187"/>
        <v>0</v>
      </c>
      <c r="CR166" s="6">
        <f t="shared" si="187"/>
        <v>0</v>
      </c>
      <c r="CS166" s="6">
        <f t="shared" si="187"/>
        <v>0</v>
      </c>
      <c r="CT166" s="6">
        <f t="shared" si="187"/>
        <v>0</v>
      </c>
      <c r="CU166" s="6">
        <f t="shared" si="187"/>
        <v>3173830</v>
      </c>
      <c r="CV166" s="6">
        <f t="shared" si="187"/>
        <v>0</v>
      </c>
      <c r="CW166" s="6">
        <f t="shared" si="187"/>
        <v>0</v>
      </c>
      <c r="CX166" s="6">
        <f t="shared" si="187"/>
        <v>0</v>
      </c>
      <c r="CY166" s="6">
        <f t="shared" si="187"/>
        <v>490836.5</v>
      </c>
      <c r="CZ166" s="6">
        <f t="shared" si="187"/>
        <v>0</v>
      </c>
      <c r="DA166" s="6">
        <f t="shared" si="187"/>
        <v>0</v>
      </c>
      <c r="DB166" s="6">
        <f t="shared" si="187"/>
        <v>0</v>
      </c>
      <c r="DC166" s="6">
        <f t="shared" si="187"/>
        <v>0</v>
      </c>
      <c r="DD166" s="6">
        <f t="shared" si="187"/>
        <v>0</v>
      </c>
      <c r="DE166" s="6">
        <f t="shared" si="187"/>
        <v>0</v>
      </c>
      <c r="DF166" s="6">
        <f t="shared" si="187"/>
        <v>155001</v>
      </c>
      <c r="DG166" s="6">
        <f t="shared" si="187"/>
        <v>0</v>
      </c>
      <c r="DH166" s="6">
        <f t="shared" si="187"/>
        <v>0</v>
      </c>
      <c r="DI166" s="6">
        <f t="shared" si="187"/>
        <v>70119.5</v>
      </c>
      <c r="DJ166" s="6">
        <f t="shared" si="187"/>
        <v>88572</v>
      </c>
      <c r="DK166" s="6">
        <f t="shared" si="187"/>
        <v>14762</v>
      </c>
      <c r="DL166" s="6">
        <f t="shared" si="187"/>
        <v>14762</v>
      </c>
      <c r="DM166" s="6">
        <f t="shared" si="187"/>
        <v>0</v>
      </c>
      <c r="DN166" s="6">
        <f t="shared" si="187"/>
        <v>0</v>
      </c>
      <c r="DO166" s="6">
        <f t="shared" si="187"/>
        <v>0</v>
      </c>
      <c r="DP166" s="6">
        <f t="shared" si="187"/>
        <v>0</v>
      </c>
      <c r="DQ166" s="6">
        <f t="shared" si="187"/>
        <v>0</v>
      </c>
      <c r="DR166" s="6">
        <f t="shared" si="187"/>
        <v>0</v>
      </c>
      <c r="DS166" s="6">
        <f t="shared" si="187"/>
        <v>0</v>
      </c>
      <c r="DT166" s="6">
        <f t="shared" si="187"/>
        <v>0</v>
      </c>
      <c r="DU166" s="6">
        <f t="shared" si="187"/>
        <v>0</v>
      </c>
      <c r="DV166" s="6">
        <f t="shared" si="187"/>
        <v>0</v>
      </c>
      <c r="DW166" s="6">
        <f t="shared" si="187"/>
        <v>0</v>
      </c>
      <c r="DX166" s="6">
        <f t="shared" si="187"/>
        <v>0</v>
      </c>
      <c r="DY166" s="6">
        <f t="shared" si="187"/>
        <v>0</v>
      </c>
      <c r="DZ166" s="6">
        <f t="shared" si="187"/>
        <v>66429</v>
      </c>
      <c r="EA166" s="6">
        <f t="shared" si="187"/>
        <v>14762</v>
      </c>
      <c r="EB166" s="6">
        <f t="shared" ref="EB166:FX166" si="188">EB161+EB164</f>
        <v>0</v>
      </c>
      <c r="EC166" s="6">
        <f t="shared" si="188"/>
        <v>0</v>
      </c>
      <c r="ED166" s="6">
        <f t="shared" si="188"/>
        <v>0</v>
      </c>
      <c r="EE166" s="6">
        <f t="shared" si="188"/>
        <v>73810</v>
      </c>
      <c r="EF166" s="6">
        <f t="shared" si="188"/>
        <v>51667</v>
      </c>
      <c r="EG166" s="6">
        <f t="shared" si="188"/>
        <v>0</v>
      </c>
      <c r="EH166" s="6">
        <f t="shared" si="188"/>
        <v>29524</v>
      </c>
      <c r="EI166" s="6">
        <f t="shared" si="188"/>
        <v>59048</v>
      </c>
      <c r="EJ166" s="6">
        <f t="shared" si="188"/>
        <v>0</v>
      </c>
      <c r="EK166" s="6">
        <f t="shared" si="188"/>
        <v>0</v>
      </c>
      <c r="EL166" s="6">
        <f t="shared" si="188"/>
        <v>0</v>
      </c>
      <c r="EM166" s="6">
        <f t="shared" si="188"/>
        <v>0</v>
      </c>
      <c r="EN166" s="6">
        <f t="shared" si="188"/>
        <v>553575</v>
      </c>
      <c r="EO166" s="6">
        <f t="shared" si="188"/>
        <v>0</v>
      </c>
      <c r="EP166" s="6">
        <f t="shared" si="188"/>
        <v>0</v>
      </c>
      <c r="EQ166" s="6">
        <f t="shared" si="188"/>
        <v>0</v>
      </c>
      <c r="ER166" s="6">
        <f t="shared" si="188"/>
        <v>0</v>
      </c>
      <c r="ES166" s="6">
        <f t="shared" si="188"/>
        <v>0</v>
      </c>
      <c r="ET166" s="6">
        <f t="shared" si="188"/>
        <v>0</v>
      </c>
      <c r="EU166" s="6">
        <f t="shared" si="188"/>
        <v>0</v>
      </c>
      <c r="EV166" s="6">
        <f t="shared" si="188"/>
        <v>0</v>
      </c>
      <c r="EW166" s="6">
        <f t="shared" si="188"/>
        <v>0</v>
      </c>
      <c r="EX166" s="6">
        <f t="shared" si="188"/>
        <v>14762</v>
      </c>
      <c r="EY166" s="6">
        <f t="shared" si="188"/>
        <v>4937889</v>
      </c>
      <c r="EZ166" s="6">
        <f t="shared" si="188"/>
        <v>0</v>
      </c>
      <c r="FA166" s="6">
        <f t="shared" si="188"/>
        <v>0</v>
      </c>
      <c r="FB166" s="6">
        <f t="shared" si="188"/>
        <v>0</v>
      </c>
      <c r="FC166" s="6">
        <f t="shared" si="188"/>
        <v>0</v>
      </c>
      <c r="FD166" s="6">
        <f t="shared" si="188"/>
        <v>0</v>
      </c>
      <c r="FE166" s="6">
        <f t="shared" si="188"/>
        <v>0</v>
      </c>
      <c r="FF166" s="6">
        <f t="shared" si="188"/>
        <v>0</v>
      </c>
      <c r="FG166" s="6">
        <f t="shared" si="188"/>
        <v>0</v>
      </c>
      <c r="FH166" s="6">
        <f t="shared" si="188"/>
        <v>0</v>
      </c>
      <c r="FI166" s="6">
        <f t="shared" si="188"/>
        <v>14762</v>
      </c>
      <c r="FJ166" s="6">
        <f t="shared" si="188"/>
        <v>0</v>
      </c>
      <c r="FK166" s="6">
        <f t="shared" si="188"/>
        <v>0</v>
      </c>
      <c r="FL166" s="6">
        <f t="shared" si="188"/>
        <v>0</v>
      </c>
      <c r="FM166" s="6">
        <f t="shared" si="188"/>
        <v>0</v>
      </c>
      <c r="FN166" s="6">
        <f t="shared" si="188"/>
        <v>775005</v>
      </c>
      <c r="FO166" s="6">
        <f t="shared" si="188"/>
        <v>0</v>
      </c>
      <c r="FP166" s="6">
        <f t="shared" si="188"/>
        <v>0</v>
      </c>
      <c r="FQ166" s="6">
        <f t="shared" si="188"/>
        <v>0</v>
      </c>
      <c r="FR166" s="6">
        <f t="shared" si="188"/>
        <v>0</v>
      </c>
      <c r="FS166" s="6">
        <f t="shared" si="188"/>
        <v>0</v>
      </c>
      <c r="FT166" s="20">
        <f t="shared" si="188"/>
        <v>0</v>
      </c>
      <c r="FU166" s="6">
        <f t="shared" si="188"/>
        <v>0</v>
      </c>
      <c r="FV166" s="6">
        <f t="shared" si="188"/>
        <v>0</v>
      </c>
      <c r="FW166" s="6">
        <f t="shared" si="188"/>
        <v>0</v>
      </c>
      <c r="FX166" s="6">
        <f t="shared" si="188"/>
        <v>0</v>
      </c>
      <c r="FY166" s="6"/>
      <c r="FZ166" s="46">
        <f>FZ164+FZ161</f>
        <v>119072469.40000001</v>
      </c>
      <c r="GA166" s="46"/>
      <c r="GB166" s="46"/>
      <c r="GC166" s="46"/>
      <c r="GD166" s="46"/>
      <c r="GE166" s="6"/>
      <c r="GF166" s="6"/>
      <c r="GG166" s="6"/>
      <c r="GH166" s="6"/>
      <c r="GI166" s="6"/>
      <c r="GJ166" s="6"/>
      <c r="GK166" s="6"/>
      <c r="GL166" s="6"/>
      <c r="GM166" s="6"/>
    </row>
    <row r="167" spans="1:217" x14ac:dyDescent="0.2">
      <c r="A167" s="3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20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20"/>
      <c r="FU167" s="6"/>
      <c r="FV167" s="6"/>
      <c r="FW167" s="6"/>
      <c r="FX167" s="6"/>
      <c r="FY167" s="6"/>
      <c r="FZ167" s="46"/>
      <c r="GA167" s="46"/>
      <c r="GB167" s="46"/>
      <c r="GC167" s="46"/>
      <c r="GD167" s="46"/>
      <c r="GE167" s="6"/>
      <c r="GF167" s="6"/>
      <c r="GG167" s="6"/>
      <c r="GH167" s="6"/>
      <c r="GI167" s="6"/>
      <c r="GJ167" s="6"/>
      <c r="GK167" s="6"/>
      <c r="GL167" s="6"/>
      <c r="GM167" s="6"/>
    </row>
    <row r="168" spans="1:217" ht="15.75" x14ac:dyDescent="0.25">
      <c r="A168" s="3" t="s">
        <v>384</v>
      </c>
      <c r="B168" s="44" t="s">
        <v>474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7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7"/>
      <c r="FU168" s="46"/>
      <c r="FV168" s="46"/>
      <c r="FW168" s="46"/>
      <c r="FX168" s="46"/>
      <c r="FY168" s="6"/>
      <c r="FZ168" s="46"/>
      <c r="GA168" s="46"/>
      <c r="GB168" s="46"/>
      <c r="GC168" s="46"/>
      <c r="GD168" s="46"/>
      <c r="GE168" s="6"/>
      <c r="GF168" s="6"/>
      <c r="GG168" s="6"/>
      <c r="GH168" s="6"/>
      <c r="GI168" s="6"/>
      <c r="GJ168" s="6"/>
      <c r="GK168" s="6"/>
      <c r="GL168" s="6"/>
      <c r="GM168" s="6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</row>
    <row r="169" spans="1:217" x14ac:dyDescent="0.2">
      <c r="A169" s="3" t="s">
        <v>475</v>
      </c>
      <c r="B169" s="2" t="s">
        <v>476</v>
      </c>
      <c r="C169" s="46">
        <f t="shared" ref="C169:BN169" si="189">IF(C96&lt;=459,1,0)</f>
        <v>0</v>
      </c>
      <c r="D169" s="46">
        <f t="shared" si="189"/>
        <v>0</v>
      </c>
      <c r="E169" s="46">
        <f t="shared" si="189"/>
        <v>0</v>
      </c>
      <c r="F169" s="46">
        <f t="shared" si="189"/>
        <v>0</v>
      </c>
      <c r="G169" s="46">
        <f t="shared" si="189"/>
        <v>0</v>
      </c>
      <c r="H169" s="46">
        <f t="shared" si="189"/>
        <v>0</v>
      </c>
      <c r="I169" s="46">
        <f t="shared" si="189"/>
        <v>0</v>
      </c>
      <c r="J169" s="46">
        <f t="shared" si="189"/>
        <v>0</v>
      </c>
      <c r="K169" s="46">
        <f t="shared" si="189"/>
        <v>1</v>
      </c>
      <c r="L169" s="46">
        <f t="shared" si="189"/>
        <v>0</v>
      </c>
      <c r="M169" s="46">
        <f t="shared" si="189"/>
        <v>0</v>
      </c>
      <c r="N169" s="46">
        <f t="shared" si="189"/>
        <v>0</v>
      </c>
      <c r="O169" s="46">
        <f t="shared" si="189"/>
        <v>0</v>
      </c>
      <c r="P169" s="46">
        <f t="shared" si="189"/>
        <v>1</v>
      </c>
      <c r="Q169" s="46">
        <f t="shared" si="189"/>
        <v>0</v>
      </c>
      <c r="R169" s="46">
        <f t="shared" si="189"/>
        <v>0</v>
      </c>
      <c r="S169" s="46">
        <f t="shared" si="189"/>
        <v>0</v>
      </c>
      <c r="T169" s="46">
        <f t="shared" si="189"/>
        <v>1</v>
      </c>
      <c r="U169" s="46">
        <f t="shared" si="189"/>
        <v>1</v>
      </c>
      <c r="V169" s="46">
        <f t="shared" si="189"/>
        <v>1</v>
      </c>
      <c r="W169" s="46">
        <f t="shared" si="189"/>
        <v>1</v>
      </c>
      <c r="X169" s="46">
        <f t="shared" si="189"/>
        <v>1</v>
      </c>
      <c r="Y169" s="46">
        <f t="shared" si="189"/>
        <v>0</v>
      </c>
      <c r="Z169" s="46">
        <f t="shared" si="189"/>
        <v>1</v>
      </c>
      <c r="AA169" s="46">
        <f t="shared" si="189"/>
        <v>0</v>
      </c>
      <c r="AB169" s="46">
        <f t="shared" si="189"/>
        <v>0</v>
      </c>
      <c r="AC169" s="46">
        <f t="shared" si="189"/>
        <v>0</v>
      </c>
      <c r="AD169" s="46">
        <f t="shared" si="189"/>
        <v>0</v>
      </c>
      <c r="AE169" s="46">
        <f t="shared" si="189"/>
        <v>1</v>
      </c>
      <c r="AF169" s="46">
        <f t="shared" si="189"/>
        <v>1</v>
      </c>
      <c r="AG169" s="46">
        <f t="shared" si="189"/>
        <v>0</v>
      </c>
      <c r="AH169" s="46">
        <f t="shared" si="189"/>
        <v>0</v>
      </c>
      <c r="AI169" s="46">
        <f t="shared" si="189"/>
        <v>1</v>
      </c>
      <c r="AJ169" s="46">
        <f t="shared" si="189"/>
        <v>1</v>
      </c>
      <c r="AK169" s="46">
        <f t="shared" si="189"/>
        <v>1</v>
      </c>
      <c r="AL169" s="46">
        <f t="shared" si="189"/>
        <v>1</v>
      </c>
      <c r="AM169" s="46">
        <f t="shared" si="189"/>
        <v>0</v>
      </c>
      <c r="AN169" s="46">
        <f t="shared" si="189"/>
        <v>1</v>
      </c>
      <c r="AO169" s="46">
        <f t="shared" si="189"/>
        <v>0</v>
      </c>
      <c r="AP169" s="46">
        <f t="shared" si="189"/>
        <v>0</v>
      </c>
      <c r="AQ169" s="46">
        <f t="shared" si="189"/>
        <v>1</v>
      </c>
      <c r="AR169" s="46">
        <f t="shared" si="189"/>
        <v>0</v>
      </c>
      <c r="AS169" s="46">
        <f t="shared" si="189"/>
        <v>0</v>
      </c>
      <c r="AT169" s="46">
        <f t="shared" si="189"/>
        <v>0</v>
      </c>
      <c r="AU169" s="46">
        <f t="shared" si="189"/>
        <v>1</v>
      </c>
      <c r="AV169" s="46">
        <f t="shared" si="189"/>
        <v>1</v>
      </c>
      <c r="AW169" s="46">
        <f t="shared" si="189"/>
        <v>1</v>
      </c>
      <c r="AX169" s="46">
        <f t="shared" si="189"/>
        <v>1</v>
      </c>
      <c r="AY169" s="46">
        <f t="shared" si="189"/>
        <v>0</v>
      </c>
      <c r="AZ169" s="46">
        <f t="shared" si="189"/>
        <v>0</v>
      </c>
      <c r="BA169" s="46">
        <f t="shared" si="189"/>
        <v>0</v>
      </c>
      <c r="BB169" s="46">
        <f t="shared" si="189"/>
        <v>0</v>
      </c>
      <c r="BC169" s="46">
        <f t="shared" si="189"/>
        <v>0</v>
      </c>
      <c r="BD169" s="46">
        <f t="shared" si="189"/>
        <v>0</v>
      </c>
      <c r="BE169" s="46">
        <f t="shared" si="189"/>
        <v>0</v>
      </c>
      <c r="BF169" s="46">
        <f t="shared" si="189"/>
        <v>0</v>
      </c>
      <c r="BG169" s="46">
        <f t="shared" si="189"/>
        <v>0</v>
      </c>
      <c r="BH169" s="46">
        <f t="shared" si="189"/>
        <v>0</v>
      </c>
      <c r="BI169" s="46">
        <f t="shared" si="189"/>
        <v>1</v>
      </c>
      <c r="BJ169" s="46">
        <f t="shared" si="189"/>
        <v>0</v>
      </c>
      <c r="BK169" s="46">
        <f t="shared" si="189"/>
        <v>0</v>
      </c>
      <c r="BL169" s="46">
        <f t="shared" si="189"/>
        <v>1</v>
      </c>
      <c r="BM169" s="46">
        <f t="shared" si="189"/>
        <v>1</v>
      </c>
      <c r="BN169" s="46">
        <f t="shared" si="189"/>
        <v>0</v>
      </c>
      <c r="BO169" s="46">
        <f t="shared" ref="BO169:DZ169" si="190">IF(BO96&lt;=459,1,0)</f>
        <v>0</v>
      </c>
      <c r="BP169" s="46">
        <f t="shared" si="190"/>
        <v>1</v>
      </c>
      <c r="BQ169" s="46">
        <f t="shared" si="190"/>
        <v>0</v>
      </c>
      <c r="BR169" s="46">
        <f t="shared" si="190"/>
        <v>0</v>
      </c>
      <c r="BS169" s="46">
        <f t="shared" si="190"/>
        <v>0</v>
      </c>
      <c r="BT169" s="46">
        <f t="shared" si="190"/>
        <v>1</v>
      </c>
      <c r="BU169" s="46">
        <f t="shared" si="190"/>
        <v>1</v>
      </c>
      <c r="BV169" s="46">
        <f t="shared" si="190"/>
        <v>0</v>
      </c>
      <c r="BW169" s="46">
        <f t="shared" si="190"/>
        <v>0</v>
      </c>
      <c r="BX169" s="46">
        <f t="shared" si="190"/>
        <v>1</v>
      </c>
      <c r="BY169" s="46">
        <f t="shared" si="190"/>
        <v>0</v>
      </c>
      <c r="BZ169" s="46">
        <f t="shared" si="190"/>
        <v>1</v>
      </c>
      <c r="CA169" s="46">
        <f t="shared" si="190"/>
        <v>1</v>
      </c>
      <c r="CB169" s="46">
        <f t="shared" si="190"/>
        <v>0</v>
      </c>
      <c r="CC169" s="46">
        <f t="shared" si="190"/>
        <v>1</v>
      </c>
      <c r="CD169" s="46">
        <f t="shared" si="190"/>
        <v>1</v>
      </c>
      <c r="CE169" s="46">
        <f t="shared" si="190"/>
        <v>1</v>
      </c>
      <c r="CF169" s="46">
        <f t="shared" si="190"/>
        <v>1</v>
      </c>
      <c r="CG169" s="46">
        <f t="shared" si="190"/>
        <v>1</v>
      </c>
      <c r="CH169" s="46">
        <f t="shared" si="190"/>
        <v>1</v>
      </c>
      <c r="CI169" s="46">
        <f t="shared" si="190"/>
        <v>0</v>
      </c>
      <c r="CJ169" s="46">
        <f t="shared" si="190"/>
        <v>0</v>
      </c>
      <c r="CK169" s="46">
        <f t="shared" si="190"/>
        <v>0</v>
      </c>
      <c r="CL169" s="46">
        <f t="shared" si="190"/>
        <v>0</v>
      </c>
      <c r="CM169" s="46">
        <f t="shared" si="190"/>
        <v>0</v>
      </c>
      <c r="CN169" s="46">
        <f t="shared" si="190"/>
        <v>0</v>
      </c>
      <c r="CO169" s="46">
        <f t="shared" si="190"/>
        <v>0</v>
      </c>
      <c r="CP169" s="46">
        <f t="shared" si="190"/>
        <v>0</v>
      </c>
      <c r="CQ169" s="46">
        <f t="shared" si="190"/>
        <v>0</v>
      </c>
      <c r="CR169" s="46">
        <f t="shared" si="190"/>
        <v>1</v>
      </c>
      <c r="CS169" s="46">
        <f t="shared" si="190"/>
        <v>1</v>
      </c>
      <c r="CT169" s="46">
        <f t="shared" si="190"/>
        <v>1</v>
      </c>
      <c r="CU169" s="46">
        <f t="shared" si="190"/>
        <v>0</v>
      </c>
      <c r="CV169" s="46">
        <f t="shared" si="190"/>
        <v>1</v>
      </c>
      <c r="CW169" s="46">
        <f t="shared" si="190"/>
        <v>1</v>
      </c>
      <c r="CX169" s="46">
        <f t="shared" si="190"/>
        <v>0</v>
      </c>
      <c r="CY169" s="46">
        <f t="shared" si="190"/>
        <v>1</v>
      </c>
      <c r="CZ169" s="46">
        <f t="shared" si="190"/>
        <v>0</v>
      </c>
      <c r="DA169" s="46">
        <f t="shared" si="190"/>
        <v>1</v>
      </c>
      <c r="DB169" s="46">
        <f t="shared" si="190"/>
        <v>1</v>
      </c>
      <c r="DC169" s="46">
        <f t="shared" si="190"/>
        <v>1</v>
      </c>
      <c r="DD169" s="46">
        <f t="shared" si="190"/>
        <v>1</v>
      </c>
      <c r="DE169" s="46">
        <f t="shared" si="190"/>
        <v>1</v>
      </c>
      <c r="DF169" s="46">
        <f t="shared" si="190"/>
        <v>0</v>
      </c>
      <c r="DG169" s="46">
        <f t="shared" si="190"/>
        <v>1</v>
      </c>
      <c r="DH169" s="46">
        <f t="shared" si="190"/>
        <v>0</v>
      </c>
      <c r="DI169" s="46">
        <f t="shared" si="190"/>
        <v>0</v>
      </c>
      <c r="DJ169" s="46">
        <f t="shared" si="190"/>
        <v>0</v>
      </c>
      <c r="DK169" s="46">
        <f t="shared" si="190"/>
        <v>1</v>
      </c>
      <c r="DL169" s="46">
        <f t="shared" si="190"/>
        <v>0</v>
      </c>
      <c r="DM169" s="46">
        <f t="shared" si="190"/>
        <v>1</v>
      </c>
      <c r="DN169" s="46">
        <f t="shared" si="190"/>
        <v>0</v>
      </c>
      <c r="DO169" s="46">
        <f t="shared" si="190"/>
        <v>0</v>
      </c>
      <c r="DP169" s="46">
        <f t="shared" si="190"/>
        <v>1</v>
      </c>
      <c r="DQ169" s="46">
        <f t="shared" si="190"/>
        <v>0</v>
      </c>
      <c r="DR169" s="46">
        <f t="shared" si="190"/>
        <v>0</v>
      </c>
      <c r="DS169" s="46">
        <f t="shared" si="190"/>
        <v>0</v>
      </c>
      <c r="DT169" s="46">
        <f t="shared" si="190"/>
        <v>1</v>
      </c>
      <c r="DU169" s="46">
        <f t="shared" si="190"/>
        <v>1</v>
      </c>
      <c r="DV169" s="46">
        <f t="shared" si="190"/>
        <v>1</v>
      </c>
      <c r="DW169" s="46">
        <f t="shared" si="190"/>
        <v>1</v>
      </c>
      <c r="DX169" s="46">
        <f t="shared" si="190"/>
        <v>1</v>
      </c>
      <c r="DY169" s="46">
        <f t="shared" si="190"/>
        <v>1</v>
      </c>
      <c r="DZ169" s="46">
        <f t="shared" si="190"/>
        <v>0</v>
      </c>
      <c r="EA169" s="46">
        <f t="shared" ref="EA169:FX169" si="191">IF(EA96&lt;=459,1,0)</f>
        <v>0</v>
      </c>
      <c r="EB169" s="46">
        <f t="shared" si="191"/>
        <v>0</v>
      </c>
      <c r="EC169" s="46">
        <f t="shared" si="191"/>
        <v>1</v>
      </c>
      <c r="ED169" s="46">
        <f t="shared" si="191"/>
        <v>0</v>
      </c>
      <c r="EE169" s="46">
        <f t="shared" si="191"/>
        <v>1</v>
      </c>
      <c r="EF169" s="46">
        <f t="shared" si="191"/>
        <v>0</v>
      </c>
      <c r="EG169" s="46">
        <f t="shared" si="191"/>
        <v>1</v>
      </c>
      <c r="EH169" s="46">
        <f t="shared" si="191"/>
        <v>1</v>
      </c>
      <c r="EI169" s="46">
        <f t="shared" si="191"/>
        <v>0</v>
      </c>
      <c r="EJ169" s="46">
        <f t="shared" si="191"/>
        <v>0</v>
      </c>
      <c r="EK169" s="46">
        <f t="shared" si="191"/>
        <v>0</v>
      </c>
      <c r="EL169" s="46">
        <f t="shared" si="191"/>
        <v>0</v>
      </c>
      <c r="EM169" s="46">
        <f t="shared" si="191"/>
        <v>0</v>
      </c>
      <c r="EN169" s="46">
        <f t="shared" si="191"/>
        <v>0</v>
      </c>
      <c r="EO169" s="46">
        <f t="shared" si="191"/>
        <v>0</v>
      </c>
      <c r="EP169" s="46">
        <f t="shared" si="191"/>
        <v>1</v>
      </c>
      <c r="EQ169" s="46">
        <f t="shared" si="191"/>
        <v>0</v>
      </c>
      <c r="ER169" s="46">
        <f t="shared" si="191"/>
        <v>1</v>
      </c>
      <c r="ES169" s="46">
        <f t="shared" si="191"/>
        <v>1</v>
      </c>
      <c r="ET169" s="46">
        <f t="shared" si="191"/>
        <v>1</v>
      </c>
      <c r="EU169" s="46">
        <f t="shared" si="191"/>
        <v>0</v>
      </c>
      <c r="EV169" s="46">
        <f t="shared" si="191"/>
        <v>1</v>
      </c>
      <c r="EW169" s="46">
        <f t="shared" si="191"/>
        <v>0</v>
      </c>
      <c r="EX169" s="46">
        <f t="shared" si="191"/>
        <v>1</v>
      </c>
      <c r="EY169" s="46">
        <f t="shared" si="191"/>
        <v>0</v>
      </c>
      <c r="EZ169" s="46">
        <f t="shared" si="191"/>
        <v>1</v>
      </c>
      <c r="FA169" s="46">
        <f t="shared" si="191"/>
        <v>0</v>
      </c>
      <c r="FB169" s="46">
        <f t="shared" si="191"/>
        <v>1</v>
      </c>
      <c r="FC169" s="46">
        <f t="shared" si="191"/>
        <v>0</v>
      </c>
      <c r="FD169" s="46">
        <f t="shared" si="191"/>
        <v>1</v>
      </c>
      <c r="FE169" s="46">
        <f t="shared" si="191"/>
        <v>1</v>
      </c>
      <c r="FF169" s="46">
        <f t="shared" si="191"/>
        <v>1</v>
      </c>
      <c r="FG169" s="46">
        <f t="shared" si="191"/>
        <v>1</v>
      </c>
      <c r="FH169" s="46">
        <f t="shared" si="191"/>
        <v>1</v>
      </c>
      <c r="FI169" s="46">
        <f t="shared" si="191"/>
        <v>0</v>
      </c>
      <c r="FJ169" s="46">
        <f t="shared" si="191"/>
        <v>0</v>
      </c>
      <c r="FK169" s="46">
        <f t="shared" si="191"/>
        <v>0</v>
      </c>
      <c r="FL169" s="46">
        <f t="shared" si="191"/>
        <v>0</v>
      </c>
      <c r="FM169" s="46">
        <f t="shared" si="191"/>
        <v>0</v>
      </c>
      <c r="FN169" s="46">
        <f t="shared" si="191"/>
        <v>0</v>
      </c>
      <c r="FO169" s="46">
        <f t="shared" si="191"/>
        <v>0</v>
      </c>
      <c r="FP169" s="46">
        <f t="shared" si="191"/>
        <v>0</v>
      </c>
      <c r="FQ169" s="46">
        <f t="shared" si="191"/>
        <v>0</v>
      </c>
      <c r="FR169" s="46">
        <f t="shared" si="191"/>
        <v>1</v>
      </c>
      <c r="FS169" s="46">
        <f t="shared" si="191"/>
        <v>1</v>
      </c>
      <c r="FT169" s="47">
        <f t="shared" si="191"/>
        <v>1</v>
      </c>
      <c r="FU169" s="46">
        <f t="shared" si="191"/>
        <v>0</v>
      </c>
      <c r="FV169" s="46">
        <f t="shared" si="191"/>
        <v>0</v>
      </c>
      <c r="FW169" s="46">
        <f t="shared" si="191"/>
        <v>1</v>
      </c>
      <c r="FX169" s="46">
        <f t="shared" si="191"/>
        <v>1</v>
      </c>
      <c r="FY169" s="6"/>
      <c r="FZ169" s="46"/>
      <c r="GA169" s="46"/>
      <c r="GB169" s="46"/>
      <c r="GC169" s="46"/>
      <c r="GD169" s="46"/>
      <c r="GE169" s="6"/>
      <c r="GF169" s="6"/>
      <c r="GG169" s="6"/>
      <c r="GH169" s="6"/>
      <c r="GI169" s="6"/>
      <c r="GJ169" s="6"/>
      <c r="GK169" s="6"/>
      <c r="GL169" s="6"/>
      <c r="GM169" s="6"/>
    </row>
    <row r="170" spans="1:217" x14ac:dyDescent="0.2">
      <c r="A170" s="3" t="s">
        <v>477</v>
      </c>
      <c r="B170" s="2" t="s">
        <v>478</v>
      </c>
      <c r="C170" s="46">
        <f t="shared" ref="C170:BN170" si="192">IF(C132&lt;=C12,1,0)</f>
        <v>0</v>
      </c>
      <c r="D170" s="46">
        <f t="shared" si="192"/>
        <v>1</v>
      </c>
      <c r="E170" s="46">
        <f t="shared" si="192"/>
        <v>0</v>
      </c>
      <c r="F170" s="46">
        <f t="shared" si="192"/>
        <v>1</v>
      </c>
      <c r="G170" s="46">
        <f t="shared" si="192"/>
        <v>1</v>
      </c>
      <c r="H170" s="46">
        <f t="shared" si="192"/>
        <v>1</v>
      </c>
      <c r="I170" s="46">
        <f t="shared" si="192"/>
        <v>0</v>
      </c>
      <c r="J170" s="46">
        <f t="shared" si="192"/>
        <v>0</v>
      </c>
      <c r="K170" s="46">
        <f t="shared" si="192"/>
        <v>0</v>
      </c>
      <c r="L170" s="46">
        <f t="shared" si="192"/>
        <v>0</v>
      </c>
      <c r="M170" s="46">
        <f t="shared" si="192"/>
        <v>0</v>
      </c>
      <c r="N170" s="46">
        <f t="shared" si="192"/>
        <v>1</v>
      </c>
      <c r="O170" s="46">
        <f t="shared" si="192"/>
        <v>1</v>
      </c>
      <c r="P170" s="46">
        <f t="shared" si="192"/>
        <v>0</v>
      </c>
      <c r="Q170" s="46">
        <f t="shared" si="192"/>
        <v>0</v>
      </c>
      <c r="R170" s="46">
        <f t="shared" si="192"/>
        <v>1</v>
      </c>
      <c r="S170" s="46">
        <f t="shared" si="192"/>
        <v>0</v>
      </c>
      <c r="T170" s="46">
        <f t="shared" si="192"/>
        <v>1</v>
      </c>
      <c r="U170" s="46">
        <f t="shared" si="192"/>
        <v>0</v>
      </c>
      <c r="V170" s="46">
        <f t="shared" si="192"/>
        <v>0</v>
      </c>
      <c r="W170" s="46">
        <f t="shared" si="192"/>
        <v>0</v>
      </c>
      <c r="X170" s="46">
        <f t="shared" si="192"/>
        <v>0</v>
      </c>
      <c r="Y170" s="46">
        <f t="shared" si="192"/>
        <v>0</v>
      </c>
      <c r="Z170" s="46">
        <f t="shared" si="192"/>
        <v>0</v>
      </c>
      <c r="AA170" s="46">
        <f t="shared" si="192"/>
        <v>1</v>
      </c>
      <c r="AB170" s="46">
        <f t="shared" si="192"/>
        <v>1</v>
      </c>
      <c r="AC170" s="46">
        <f t="shared" si="192"/>
        <v>1</v>
      </c>
      <c r="AD170" s="46">
        <f t="shared" si="192"/>
        <v>1</v>
      </c>
      <c r="AE170" s="46">
        <f t="shared" si="192"/>
        <v>1</v>
      </c>
      <c r="AF170" s="46">
        <f t="shared" si="192"/>
        <v>0</v>
      </c>
      <c r="AG170" s="46">
        <f t="shared" si="192"/>
        <v>1</v>
      </c>
      <c r="AH170" s="46">
        <f t="shared" si="192"/>
        <v>0</v>
      </c>
      <c r="AI170" s="46">
        <f t="shared" si="192"/>
        <v>0</v>
      </c>
      <c r="AJ170" s="46">
        <f t="shared" si="192"/>
        <v>0</v>
      </c>
      <c r="AK170" s="46">
        <f t="shared" si="192"/>
        <v>0</v>
      </c>
      <c r="AL170" s="46">
        <f t="shared" si="192"/>
        <v>0</v>
      </c>
      <c r="AM170" s="46">
        <f t="shared" si="192"/>
        <v>0</v>
      </c>
      <c r="AN170" s="46">
        <f t="shared" si="192"/>
        <v>0</v>
      </c>
      <c r="AO170" s="46">
        <f t="shared" si="192"/>
        <v>0</v>
      </c>
      <c r="AP170" s="46">
        <f t="shared" si="192"/>
        <v>0</v>
      </c>
      <c r="AQ170" s="46">
        <f t="shared" si="192"/>
        <v>1</v>
      </c>
      <c r="AR170" s="46">
        <f t="shared" si="192"/>
        <v>1</v>
      </c>
      <c r="AS170" s="46">
        <f t="shared" si="192"/>
        <v>1</v>
      </c>
      <c r="AT170" s="46">
        <f t="shared" si="192"/>
        <v>1</v>
      </c>
      <c r="AU170" s="46">
        <f t="shared" si="192"/>
        <v>1</v>
      </c>
      <c r="AV170" s="46">
        <f t="shared" si="192"/>
        <v>1</v>
      </c>
      <c r="AW170" s="46">
        <f t="shared" si="192"/>
        <v>1</v>
      </c>
      <c r="AX170" s="46">
        <f t="shared" si="192"/>
        <v>0</v>
      </c>
      <c r="AY170" s="46">
        <f t="shared" si="192"/>
        <v>0</v>
      </c>
      <c r="AZ170" s="46">
        <f t="shared" si="192"/>
        <v>0</v>
      </c>
      <c r="BA170" s="46">
        <f t="shared" si="192"/>
        <v>1</v>
      </c>
      <c r="BB170" s="46">
        <f t="shared" si="192"/>
        <v>1</v>
      </c>
      <c r="BC170" s="46">
        <f t="shared" si="192"/>
        <v>0</v>
      </c>
      <c r="BD170" s="46">
        <f t="shared" si="192"/>
        <v>1</v>
      </c>
      <c r="BE170" s="46">
        <f t="shared" si="192"/>
        <v>1</v>
      </c>
      <c r="BF170" s="46">
        <f t="shared" si="192"/>
        <v>1</v>
      </c>
      <c r="BG170" s="46">
        <f t="shared" si="192"/>
        <v>0</v>
      </c>
      <c r="BH170" s="46">
        <f t="shared" si="192"/>
        <v>1</v>
      </c>
      <c r="BI170" s="46">
        <f t="shared" si="192"/>
        <v>0</v>
      </c>
      <c r="BJ170" s="46">
        <f t="shared" si="192"/>
        <v>1</v>
      </c>
      <c r="BK170" s="46">
        <f t="shared" si="192"/>
        <v>1</v>
      </c>
      <c r="BL170" s="46">
        <f t="shared" si="192"/>
        <v>0</v>
      </c>
      <c r="BM170" s="46">
        <f t="shared" si="192"/>
        <v>0</v>
      </c>
      <c r="BN170" s="46">
        <f t="shared" si="192"/>
        <v>0</v>
      </c>
      <c r="BO170" s="46">
        <f t="shared" ref="BO170:DZ170" si="193">IF(BO132&lt;=BO12,1,0)</f>
        <v>0</v>
      </c>
      <c r="BP170" s="46">
        <f t="shared" si="193"/>
        <v>0</v>
      </c>
      <c r="BQ170" s="46">
        <f t="shared" si="193"/>
        <v>1</v>
      </c>
      <c r="BR170" s="46">
        <f t="shared" si="193"/>
        <v>0</v>
      </c>
      <c r="BS170" s="46">
        <f t="shared" si="193"/>
        <v>0</v>
      </c>
      <c r="BT170" s="46">
        <f t="shared" si="193"/>
        <v>1</v>
      </c>
      <c r="BU170" s="46">
        <f t="shared" si="193"/>
        <v>1</v>
      </c>
      <c r="BV170" s="46">
        <f t="shared" si="193"/>
        <v>1</v>
      </c>
      <c r="BW170" s="46">
        <f t="shared" si="193"/>
        <v>1</v>
      </c>
      <c r="BX170" s="46">
        <f t="shared" si="193"/>
        <v>1</v>
      </c>
      <c r="BY170" s="46">
        <f t="shared" si="193"/>
        <v>0</v>
      </c>
      <c r="BZ170" s="46">
        <f t="shared" si="193"/>
        <v>0</v>
      </c>
      <c r="CA170" s="46">
        <f t="shared" si="193"/>
        <v>0</v>
      </c>
      <c r="CB170" s="46">
        <f t="shared" si="193"/>
        <v>1</v>
      </c>
      <c r="CC170" s="46">
        <f t="shared" si="193"/>
        <v>0</v>
      </c>
      <c r="CD170" s="46">
        <f t="shared" si="193"/>
        <v>1</v>
      </c>
      <c r="CE170" s="46">
        <f t="shared" si="193"/>
        <v>0</v>
      </c>
      <c r="CF170" s="46">
        <f t="shared" si="193"/>
        <v>1</v>
      </c>
      <c r="CG170" s="46">
        <f t="shared" si="193"/>
        <v>1</v>
      </c>
      <c r="CH170" s="46">
        <f t="shared" si="193"/>
        <v>0</v>
      </c>
      <c r="CI170" s="46">
        <f t="shared" si="193"/>
        <v>0</v>
      </c>
      <c r="CJ170" s="46">
        <f t="shared" si="193"/>
        <v>0</v>
      </c>
      <c r="CK170" s="46">
        <f t="shared" si="193"/>
        <v>1</v>
      </c>
      <c r="CL170" s="46">
        <f t="shared" si="193"/>
        <v>1</v>
      </c>
      <c r="CM170" s="46">
        <f t="shared" si="193"/>
        <v>0</v>
      </c>
      <c r="CN170" s="46">
        <f t="shared" si="193"/>
        <v>1</v>
      </c>
      <c r="CO170" s="46">
        <f t="shared" si="193"/>
        <v>1</v>
      </c>
      <c r="CP170" s="46">
        <f t="shared" si="193"/>
        <v>1</v>
      </c>
      <c r="CQ170" s="46">
        <f t="shared" si="193"/>
        <v>0</v>
      </c>
      <c r="CR170" s="46">
        <f t="shared" si="193"/>
        <v>0</v>
      </c>
      <c r="CS170" s="46">
        <f t="shared" si="193"/>
        <v>1</v>
      </c>
      <c r="CT170" s="46">
        <f t="shared" si="193"/>
        <v>1</v>
      </c>
      <c r="CU170" s="46">
        <f t="shared" si="193"/>
        <v>1</v>
      </c>
      <c r="CV170" s="46">
        <f t="shared" si="193"/>
        <v>0</v>
      </c>
      <c r="CW170" s="46">
        <f t="shared" si="193"/>
        <v>0</v>
      </c>
      <c r="CX170" s="46">
        <f t="shared" si="193"/>
        <v>1</v>
      </c>
      <c r="CY170" s="46">
        <f t="shared" si="193"/>
        <v>1</v>
      </c>
      <c r="CZ170" s="46">
        <f t="shared" si="193"/>
        <v>0</v>
      </c>
      <c r="DA170" s="46">
        <f t="shared" si="193"/>
        <v>1</v>
      </c>
      <c r="DB170" s="46">
        <f t="shared" si="193"/>
        <v>1</v>
      </c>
      <c r="DC170" s="46">
        <f t="shared" si="193"/>
        <v>1</v>
      </c>
      <c r="DD170" s="46">
        <f t="shared" si="193"/>
        <v>1</v>
      </c>
      <c r="DE170" s="46">
        <f t="shared" si="193"/>
        <v>1</v>
      </c>
      <c r="DF170" s="46">
        <f t="shared" si="193"/>
        <v>0</v>
      </c>
      <c r="DG170" s="46">
        <f t="shared" si="193"/>
        <v>0</v>
      </c>
      <c r="DH170" s="46">
        <f t="shared" si="193"/>
        <v>0</v>
      </c>
      <c r="DI170" s="46">
        <f t="shared" si="193"/>
        <v>0</v>
      </c>
      <c r="DJ170" s="46">
        <f t="shared" si="193"/>
        <v>1</v>
      </c>
      <c r="DK170" s="46">
        <f t="shared" si="193"/>
        <v>0</v>
      </c>
      <c r="DL170" s="46">
        <f t="shared" si="193"/>
        <v>0</v>
      </c>
      <c r="DM170" s="46">
        <f t="shared" si="193"/>
        <v>0</v>
      </c>
      <c r="DN170" s="46">
        <f t="shared" si="193"/>
        <v>0</v>
      </c>
      <c r="DO170" s="46">
        <f t="shared" si="193"/>
        <v>0</v>
      </c>
      <c r="DP170" s="46">
        <f t="shared" si="193"/>
        <v>1</v>
      </c>
      <c r="DQ170" s="46">
        <f t="shared" si="193"/>
        <v>0</v>
      </c>
      <c r="DR170" s="46">
        <f t="shared" si="193"/>
        <v>0</v>
      </c>
      <c r="DS170" s="46">
        <f t="shared" si="193"/>
        <v>0</v>
      </c>
      <c r="DT170" s="46">
        <f t="shared" si="193"/>
        <v>0</v>
      </c>
      <c r="DU170" s="46">
        <f t="shared" si="193"/>
        <v>1</v>
      </c>
      <c r="DV170" s="46">
        <f t="shared" si="193"/>
        <v>0</v>
      </c>
      <c r="DW170" s="46">
        <f t="shared" si="193"/>
        <v>0</v>
      </c>
      <c r="DX170" s="46">
        <f t="shared" si="193"/>
        <v>1</v>
      </c>
      <c r="DY170" s="46">
        <f t="shared" si="193"/>
        <v>1</v>
      </c>
      <c r="DZ170" s="46">
        <f t="shared" si="193"/>
        <v>1</v>
      </c>
      <c r="EA170" s="46">
        <f t="shared" ref="EA170:FX170" si="194">IF(EA132&lt;=EA12,1,0)</f>
        <v>0</v>
      </c>
      <c r="EB170" s="46">
        <f t="shared" si="194"/>
        <v>1</v>
      </c>
      <c r="EC170" s="46">
        <f t="shared" si="194"/>
        <v>1</v>
      </c>
      <c r="ED170" s="46">
        <f t="shared" si="194"/>
        <v>1</v>
      </c>
      <c r="EE170" s="46">
        <f t="shared" si="194"/>
        <v>0</v>
      </c>
      <c r="EF170" s="46">
        <f t="shared" si="194"/>
        <v>0</v>
      </c>
      <c r="EG170" s="46">
        <f t="shared" si="194"/>
        <v>0</v>
      </c>
      <c r="EH170" s="46">
        <f t="shared" si="194"/>
        <v>0</v>
      </c>
      <c r="EI170" s="46">
        <f t="shared" si="194"/>
        <v>0</v>
      </c>
      <c r="EJ170" s="46">
        <f t="shared" si="194"/>
        <v>1</v>
      </c>
      <c r="EK170" s="46">
        <f t="shared" si="194"/>
        <v>1</v>
      </c>
      <c r="EL170" s="46">
        <f t="shared" si="194"/>
        <v>1</v>
      </c>
      <c r="EM170" s="46">
        <f t="shared" si="194"/>
        <v>0</v>
      </c>
      <c r="EN170" s="46">
        <f t="shared" si="194"/>
        <v>0</v>
      </c>
      <c r="EO170" s="46">
        <f t="shared" si="194"/>
        <v>1</v>
      </c>
      <c r="EP170" s="46">
        <f t="shared" si="194"/>
        <v>1</v>
      </c>
      <c r="EQ170" s="46">
        <f t="shared" si="194"/>
        <v>1</v>
      </c>
      <c r="ER170" s="46">
        <f t="shared" si="194"/>
        <v>1</v>
      </c>
      <c r="ES170" s="46">
        <f t="shared" si="194"/>
        <v>0</v>
      </c>
      <c r="ET170" s="46">
        <f t="shared" si="194"/>
        <v>0</v>
      </c>
      <c r="EU170" s="46">
        <f t="shared" si="194"/>
        <v>0</v>
      </c>
      <c r="EV170" s="46">
        <f t="shared" si="194"/>
        <v>0</v>
      </c>
      <c r="EW170" s="46">
        <f t="shared" si="194"/>
        <v>1</v>
      </c>
      <c r="EX170" s="46">
        <f t="shared" si="194"/>
        <v>0</v>
      </c>
      <c r="EY170" s="46">
        <f t="shared" si="194"/>
        <v>0</v>
      </c>
      <c r="EZ170" s="46">
        <f t="shared" si="194"/>
        <v>0</v>
      </c>
      <c r="FA170" s="46">
        <f t="shared" si="194"/>
        <v>1</v>
      </c>
      <c r="FB170" s="46">
        <f t="shared" si="194"/>
        <v>0</v>
      </c>
      <c r="FC170" s="46">
        <f t="shared" si="194"/>
        <v>1</v>
      </c>
      <c r="FD170" s="46">
        <f t="shared" si="194"/>
        <v>1</v>
      </c>
      <c r="FE170" s="46">
        <f t="shared" si="194"/>
        <v>0</v>
      </c>
      <c r="FF170" s="46">
        <f t="shared" si="194"/>
        <v>1</v>
      </c>
      <c r="FG170" s="46">
        <f t="shared" si="194"/>
        <v>1</v>
      </c>
      <c r="FH170" s="46">
        <f t="shared" si="194"/>
        <v>1</v>
      </c>
      <c r="FI170" s="46">
        <f t="shared" si="194"/>
        <v>0</v>
      </c>
      <c r="FJ170" s="46">
        <f t="shared" si="194"/>
        <v>1</v>
      </c>
      <c r="FK170" s="46">
        <f t="shared" si="194"/>
        <v>0</v>
      </c>
      <c r="FL170" s="46">
        <f t="shared" si="194"/>
        <v>1</v>
      </c>
      <c r="FM170" s="46">
        <f t="shared" si="194"/>
        <v>1</v>
      </c>
      <c r="FN170" s="46">
        <f t="shared" si="194"/>
        <v>0</v>
      </c>
      <c r="FO170" s="46">
        <f t="shared" si="194"/>
        <v>0</v>
      </c>
      <c r="FP170" s="46">
        <f t="shared" si="194"/>
        <v>0</v>
      </c>
      <c r="FQ170" s="46">
        <f t="shared" si="194"/>
        <v>0</v>
      </c>
      <c r="FR170" s="46">
        <f t="shared" si="194"/>
        <v>1</v>
      </c>
      <c r="FS170" s="46">
        <f t="shared" si="194"/>
        <v>1</v>
      </c>
      <c r="FT170" s="47">
        <f t="shared" si="194"/>
        <v>0</v>
      </c>
      <c r="FU170" s="46">
        <f t="shared" si="194"/>
        <v>0</v>
      </c>
      <c r="FV170" s="46">
        <f t="shared" si="194"/>
        <v>0</v>
      </c>
      <c r="FW170" s="46">
        <f t="shared" si="194"/>
        <v>0</v>
      </c>
      <c r="FX170" s="46">
        <f t="shared" si="194"/>
        <v>1</v>
      </c>
      <c r="FY170" s="46"/>
      <c r="FZ170" s="46"/>
      <c r="GA170" s="46"/>
      <c r="GB170" s="46"/>
      <c r="GC170" s="46"/>
      <c r="GD170" s="46"/>
      <c r="GE170" s="6"/>
      <c r="GF170" s="6"/>
      <c r="GG170" s="6"/>
      <c r="GH170" s="6"/>
      <c r="GI170" s="6"/>
      <c r="GJ170" s="6"/>
      <c r="GK170" s="6"/>
      <c r="GL170" s="6"/>
      <c r="GM170" s="6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</row>
    <row r="171" spans="1:217" x14ac:dyDescent="0.2">
      <c r="A171" s="3" t="s">
        <v>479</v>
      </c>
      <c r="B171" s="2" t="s">
        <v>480</v>
      </c>
      <c r="C171" s="124">
        <f t="shared" ref="C171:BN171" si="195">ROUND(IF((OR(C169=1,C170=1))=TRUE(),0,C116/C105),8)</f>
        <v>7330.1019414000002</v>
      </c>
      <c r="D171" s="124">
        <f t="shared" si="195"/>
        <v>0</v>
      </c>
      <c r="E171" s="124">
        <f t="shared" si="195"/>
        <v>7269.6815503999997</v>
      </c>
      <c r="F171" s="124">
        <f t="shared" si="195"/>
        <v>0</v>
      </c>
      <c r="G171" s="124">
        <f t="shared" si="195"/>
        <v>0</v>
      </c>
      <c r="H171" s="124">
        <f t="shared" si="195"/>
        <v>0</v>
      </c>
      <c r="I171" s="124">
        <f t="shared" si="195"/>
        <v>7277.9681602000001</v>
      </c>
      <c r="J171" s="124">
        <f t="shared" si="195"/>
        <v>6812.2757471000004</v>
      </c>
      <c r="K171" s="124">
        <f t="shared" si="195"/>
        <v>0</v>
      </c>
      <c r="L171" s="124">
        <f t="shared" si="195"/>
        <v>7402.6051864000001</v>
      </c>
      <c r="M171" s="124">
        <f t="shared" si="195"/>
        <v>7384.6229125999998</v>
      </c>
      <c r="N171" s="124">
        <f t="shared" si="195"/>
        <v>0</v>
      </c>
      <c r="O171" s="124">
        <f t="shared" si="195"/>
        <v>0</v>
      </c>
      <c r="P171" s="124">
        <f t="shared" si="195"/>
        <v>0</v>
      </c>
      <c r="Q171" s="124">
        <f t="shared" si="195"/>
        <v>7456.0207049999999</v>
      </c>
      <c r="R171" s="124">
        <f t="shared" si="195"/>
        <v>0</v>
      </c>
      <c r="S171" s="124">
        <f t="shared" si="195"/>
        <v>7066.7042935999998</v>
      </c>
      <c r="T171" s="124">
        <f t="shared" si="195"/>
        <v>0</v>
      </c>
      <c r="U171" s="124">
        <f t="shared" si="195"/>
        <v>0</v>
      </c>
      <c r="V171" s="124">
        <f t="shared" si="195"/>
        <v>0</v>
      </c>
      <c r="W171" s="125">
        <f t="shared" si="195"/>
        <v>0</v>
      </c>
      <c r="X171" s="124">
        <f t="shared" si="195"/>
        <v>0</v>
      </c>
      <c r="Y171" s="124">
        <f t="shared" si="195"/>
        <v>6469.9025088999997</v>
      </c>
      <c r="Z171" s="124">
        <f t="shared" si="195"/>
        <v>0</v>
      </c>
      <c r="AA171" s="124">
        <f t="shared" si="195"/>
        <v>0</v>
      </c>
      <c r="AB171" s="124">
        <f t="shared" si="195"/>
        <v>0</v>
      </c>
      <c r="AC171" s="124">
        <f t="shared" si="195"/>
        <v>0</v>
      </c>
      <c r="AD171" s="124">
        <f t="shared" si="195"/>
        <v>0</v>
      </c>
      <c r="AE171" s="124">
        <f t="shared" si="195"/>
        <v>0</v>
      </c>
      <c r="AF171" s="124">
        <f t="shared" si="195"/>
        <v>0</v>
      </c>
      <c r="AG171" s="124">
        <f t="shared" si="195"/>
        <v>0</v>
      </c>
      <c r="AH171" s="124">
        <f t="shared" si="195"/>
        <v>6683.1734514</v>
      </c>
      <c r="AI171" s="124">
        <f t="shared" si="195"/>
        <v>0</v>
      </c>
      <c r="AJ171" s="124">
        <f t="shared" si="195"/>
        <v>0</v>
      </c>
      <c r="AK171" s="124">
        <f t="shared" si="195"/>
        <v>0</v>
      </c>
      <c r="AL171" s="124">
        <f t="shared" si="195"/>
        <v>0</v>
      </c>
      <c r="AM171" s="124">
        <f t="shared" si="195"/>
        <v>6671.6978005999999</v>
      </c>
      <c r="AN171" s="124">
        <f t="shared" si="195"/>
        <v>0</v>
      </c>
      <c r="AO171" s="124">
        <f t="shared" si="195"/>
        <v>7150.7382784000001</v>
      </c>
      <c r="AP171" s="124">
        <f t="shared" si="195"/>
        <v>7467.0997150000003</v>
      </c>
      <c r="AQ171" s="124">
        <f t="shared" si="195"/>
        <v>0</v>
      </c>
      <c r="AR171" s="124">
        <f t="shared" si="195"/>
        <v>0</v>
      </c>
      <c r="AS171" s="124">
        <f t="shared" si="195"/>
        <v>0</v>
      </c>
      <c r="AT171" s="124">
        <f t="shared" si="195"/>
        <v>0</v>
      </c>
      <c r="AU171" s="124">
        <f t="shared" si="195"/>
        <v>0</v>
      </c>
      <c r="AV171" s="124">
        <f t="shared" si="195"/>
        <v>0</v>
      </c>
      <c r="AW171" s="124">
        <f t="shared" si="195"/>
        <v>0</v>
      </c>
      <c r="AX171" s="124">
        <f t="shared" si="195"/>
        <v>0</v>
      </c>
      <c r="AY171" s="124">
        <f t="shared" si="195"/>
        <v>7139.0906274999998</v>
      </c>
      <c r="AZ171" s="124">
        <f t="shared" si="195"/>
        <v>7240.5761954</v>
      </c>
      <c r="BA171" s="124">
        <f t="shared" si="195"/>
        <v>0</v>
      </c>
      <c r="BB171" s="124">
        <f t="shared" si="195"/>
        <v>0</v>
      </c>
      <c r="BC171" s="124">
        <f t="shared" si="195"/>
        <v>7256.5985250000003</v>
      </c>
      <c r="BD171" s="124">
        <f t="shared" si="195"/>
        <v>0</v>
      </c>
      <c r="BE171" s="124">
        <f t="shared" si="195"/>
        <v>0</v>
      </c>
      <c r="BF171" s="124">
        <f t="shared" si="195"/>
        <v>0</v>
      </c>
      <c r="BG171" s="124">
        <f t="shared" si="195"/>
        <v>7107.9598335999999</v>
      </c>
      <c r="BH171" s="124">
        <f t="shared" si="195"/>
        <v>0</v>
      </c>
      <c r="BI171" s="124">
        <f t="shared" si="195"/>
        <v>0</v>
      </c>
      <c r="BJ171" s="124">
        <f t="shared" si="195"/>
        <v>0</v>
      </c>
      <c r="BK171" s="124">
        <f t="shared" si="195"/>
        <v>0</v>
      </c>
      <c r="BL171" s="124">
        <f t="shared" si="195"/>
        <v>0</v>
      </c>
      <c r="BM171" s="124">
        <f t="shared" si="195"/>
        <v>0</v>
      </c>
      <c r="BN171" s="124">
        <f t="shared" si="195"/>
        <v>6930.6271183999997</v>
      </c>
      <c r="BO171" s="124">
        <f t="shared" ref="BO171:DZ171" si="196">ROUND(IF((OR(BO169=1,BO170=1))=TRUE(),0,BO116/BO105),8)</f>
        <v>6825.0716976000003</v>
      </c>
      <c r="BP171" s="124">
        <f t="shared" si="196"/>
        <v>0</v>
      </c>
      <c r="BQ171" s="124">
        <f t="shared" si="196"/>
        <v>0</v>
      </c>
      <c r="BR171" s="124">
        <f t="shared" si="196"/>
        <v>7208.3668813000004</v>
      </c>
      <c r="BS171" s="124">
        <f t="shared" si="196"/>
        <v>7209.6314799000002</v>
      </c>
      <c r="BT171" s="124">
        <f t="shared" si="196"/>
        <v>0</v>
      </c>
      <c r="BU171" s="124">
        <f t="shared" si="196"/>
        <v>0</v>
      </c>
      <c r="BV171" s="124">
        <f t="shared" si="196"/>
        <v>0</v>
      </c>
      <c r="BW171" s="124">
        <f t="shared" si="196"/>
        <v>0</v>
      </c>
      <c r="BX171" s="124">
        <f t="shared" si="196"/>
        <v>0</v>
      </c>
      <c r="BY171" s="124">
        <f t="shared" si="196"/>
        <v>6535.8887252000004</v>
      </c>
      <c r="BZ171" s="124">
        <f t="shared" si="196"/>
        <v>0</v>
      </c>
      <c r="CA171" s="124">
        <f t="shared" si="196"/>
        <v>0</v>
      </c>
      <c r="CB171" s="124">
        <f t="shared" si="196"/>
        <v>0</v>
      </c>
      <c r="CC171" s="124">
        <f t="shared" si="196"/>
        <v>0</v>
      </c>
      <c r="CD171" s="124">
        <f t="shared" si="196"/>
        <v>0</v>
      </c>
      <c r="CE171" s="124">
        <f t="shared" si="196"/>
        <v>0</v>
      </c>
      <c r="CF171" s="124">
        <f t="shared" si="196"/>
        <v>0</v>
      </c>
      <c r="CG171" s="124">
        <f t="shared" si="196"/>
        <v>0</v>
      </c>
      <c r="CH171" s="124">
        <f t="shared" si="196"/>
        <v>0</v>
      </c>
      <c r="CI171" s="124">
        <f t="shared" si="196"/>
        <v>6503.7308274999996</v>
      </c>
      <c r="CJ171" s="124">
        <f t="shared" si="196"/>
        <v>7076.0535090000003</v>
      </c>
      <c r="CK171" s="124">
        <f t="shared" si="196"/>
        <v>0</v>
      </c>
      <c r="CL171" s="124">
        <f t="shared" si="196"/>
        <v>0</v>
      </c>
      <c r="CM171" s="124">
        <f t="shared" si="196"/>
        <v>7249.0507199000003</v>
      </c>
      <c r="CN171" s="124">
        <f t="shared" si="196"/>
        <v>0</v>
      </c>
      <c r="CO171" s="124">
        <f t="shared" si="196"/>
        <v>0</v>
      </c>
      <c r="CP171" s="124">
        <f t="shared" si="196"/>
        <v>0</v>
      </c>
      <c r="CQ171" s="124">
        <f t="shared" si="196"/>
        <v>6952.1828320000004</v>
      </c>
      <c r="CR171" s="124">
        <f t="shared" si="196"/>
        <v>0</v>
      </c>
      <c r="CS171" s="124">
        <f t="shared" si="196"/>
        <v>0</v>
      </c>
      <c r="CT171" s="124">
        <f t="shared" si="196"/>
        <v>0</v>
      </c>
      <c r="CU171" s="124">
        <f t="shared" si="196"/>
        <v>0</v>
      </c>
      <c r="CV171" s="124">
        <f t="shared" si="196"/>
        <v>0</v>
      </c>
      <c r="CW171" s="124">
        <f t="shared" si="196"/>
        <v>0</v>
      </c>
      <c r="CX171" s="124">
        <f t="shared" si="196"/>
        <v>0</v>
      </c>
      <c r="CY171" s="124">
        <f t="shared" si="196"/>
        <v>0</v>
      </c>
      <c r="CZ171" s="124">
        <f t="shared" si="196"/>
        <v>6960.5159614000004</v>
      </c>
      <c r="DA171" s="124">
        <f t="shared" si="196"/>
        <v>0</v>
      </c>
      <c r="DB171" s="124">
        <f t="shared" si="196"/>
        <v>0</v>
      </c>
      <c r="DC171" s="124">
        <f t="shared" si="196"/>
        <v>0</v>
      </c>
      <c r="DD171" s="124">
        <f t="shared" si="196"/>
        <v>0</v>
      </c>
      <c r="DE171" s="124">
        <f t="shared" si="196"/>
        <v>0</v>
      </c>
      <c r="DF171" s="124">
        <f t="shared" si="196"/>
        <v>6912.0780400000003</v>
      </c>
      <c r="DG171" s="124">
        <f t="shared" si="196"/>
        <v>0</v>
      </c>
      <c r="DH171" s="124">
        <f t="shared" si="196"/>
        <v>6828.2705322000002</v>
      </c>
      <c r="DI171" s="124">
        <f t="shared" si="196"/>
        <v>6888.9039339999999</v>
      </c>
      <c r="DJ171" s="124">
        <f t="shared" si="196"/>
        <v>0</v>
      </c>
      <c r="DK171" s="124">
        <f t="shared" si="196"/>
        <v>0</v>
      </c>
      <c r="DL171" s="124">
        <f t="shared" si="196"/>
        <v>7318.2933082</v>
      </c>
      <c r="DM171" s="124">
        <f t="shared" si="196"/>
        <v>0</v>
      </c>
      <c r="DN171" s="124">
        <f t="shared" si="196"/>
        <v>7092.4730915</v>
      </c>
      <c r="DO171" s="124">
        <f t="shared" si="196"/>
        <v>7139.3385280000002</v>
      </c>
      <c r="DP171" s="124">
        <f t="shared" si="196"/>
        <v>0</v>
      </c>
      <c r="DQ171" s="124">
        <f t="shared" si="196"/>
        <v>6975.9720985000004</v>
      </c>
      <c r="DR171" s="124">
        <f t="shared" si="196"/>
        <v>6856.7595025000001</v>
      </c>
      <c r="DS171" s="124">
        <f t="shared" si="196"/>
        <v>6786.3098529999997</v>
      </c>
      <c r="DT171" s="124">
        <f t="shared" si="196"/>
        <v>0</v>
      </c>
      <c r="DU171" s="124">
        <f t="shared" si="196"/>
        <v>0</v>
      </c>
      <c r="DV171" s="124">
        <f t="shared" si="196"/>
        <v>0</v>
      </c>
      <c r="DW171" s="124">
        <f t="shared" si="196"/>
        <v>0</v>
      </c>
      <c r="DX171" s="124">
        <f t="shared" si="196"/>
        <v>0</v>
      </c>
      <c r="DY171" s="124">
        <f t="shared" si="196"/>
        <v>0</v>
      </c>
      <c r="DZ171" s="124">
        <f t="shared" si="196"/>
        <v>0</v>
      </c>
      <c r="EA171" s="124">
        <f t="shared" ref="EA171:FX171" si="197">ROUND(IF((OR(EA169=1,EA170=1))=TRUE(),0,EA116/EA105),8)</f>
        <v>7200.2632893999998</v>
      </c>
      <c r="EB171" s="124">
        <f t="shared" si="197"/>
        <v>0</v>
      </c>
      <c r="EC171" s="124">
        <f t="shared" si="197"/>
        <v>0</v>
      </c>
      <c r="ED171" s="124">
        <f t="shared" si="197"/>
        <v>0</v>
      </c>
      <c r="EE171" s="124">
        <f t="shared" si="197"/>
        <v>0</v>
      </c>
      <c r="EF171" s="124">
        <f t="shared" si="197"/>
        <v>6804.9299350000001</v>
      </c>
      <c r="EG171" s="124">
        <f t="shared" si="197"/>
        <v>0</v>
      </c>
      <c r="EH171" s="124">
        <f t="shared" si="197"/>
        <v>0</v>
      </c>
      <c r="EI171" s="124">
        <f t="shared" si="197"/>
        <v>7072.5192435999998</v>
      </c>
      <c r="EJ171" s="124">
        <f t="shared" si="197"/>
        <v>0</v>
      </c>
      <c r="EK171" s="124">
        <f t="shared" si="197"/>
        <v>0</v>
      </c>
      <c r="EL171" s="124">
        <f t="shared" si="197"/>
        <v>0</v>
      </c>
      <c r="EM171" s="124">
        <f t="shared" si="197"/>
        <v>6733.1397864999999</v>
      </c>
      <c r="EN171" s="124">
        <f t="shared" si="197"/>
        <v>6751.7898613999996</v>
      </c>
      <c r="EO171" s="124">
        <f t="shared" si="197"/>
        <v>0</v>
      </c>
      <c r="EP171" s="124">
        <f t="shared" si="197"/>
        <v>0</v>
      </c>
      <c r="EQ171" s="124">
        <f t="shared" si="197"/>
        <v>0</v>
      </c>
      <c r="ER171" s="124">
        <f t="shared" si="197"/>
        <v>0</v>
      </c>
      <c r="ES171" s="124">
        <f t="shared" si="197"/>
        <v>0</v>
      </c>
      <c r="ET171" s="124">
        <f t="shared" si="197"/>
        <v>0</v>
      </c>
      <c r="EU171" s="124">
        <f t="shared" si="197"/>
        <v>6578.624323</v>
      </c>
      <c r="EV171" s="124">
        <f t="shared" si="197"/>
        <v>0</v>
      </c>
      <c r="EW171" s="124">
        <f t="shared" si="197"/>
        <v>0</v>
      </c>
      <c r="EX171" s="124">
        <f t="shared" si="197"/>
        <v>0</v>
      </c>
      <c r="EY171" s="124">
        <f t="shared" si="197"/>
        <v>6696.3837936</v>
      </c>
      <c r="EZ171" s="124">
        <f t="shared" si="197"/>
        <v>0</v>
      </c>
      <c r="FA171" s="124">
        <f t="shared" si="197"/>
        <v>0</v>
      </c>
      <c r="FB171" s="124">
        <f t="shared" si="197"/>
        <v>0</v>
      </c>
      <c r="FC171" s="124">
        <f t="shared" si="197"/>
        <v>0</v>
      </c>
      <c r="FD171" s="124">
        <f t="shared" si="197"/>
        <v>0</v>
      </c>
      <c r="FE171" s="124">
        <f t="shared" si="197"/>
        <v>0</v>
      </c>
      <c r="FF171" s="124">
        <f t="shared" si="197"/>
        <v>0</v>
      </c>
      <c r="FG171" s="124">
        <f t="shared" si="197"/>
        <v>0</v>
      </c>
      <c r="FH171" s="124">
        <f t="shared" si="197"/>
        <v>0</v>
      </c>
      <c r="FI171" s="124">
        <f t="shared" si="197"/>
        <v>7027.0500072000004</v>
      </c>
      <c r="FJ171" s="124">
        <f t="shared" si="197"/>
        <v>0</v>
      </c>
      <c r="FK171" s="124">
        <f t="shared" si="197"/>
        <v>7081.9553771999999</v>
      </c>
      <c r="FL171" s="124">
        <f t="shared" si="197"/>
        <v>0</v>
      </c>
      <c r="FM171" s="124">
        <f t="shared" si="197"/>
        <v>0</v>
      </c>
      <c r="FN171" s="124">
        <f t="shared" si="197"/>
        <v>7114.1224564000004</v>
      </c>
      <c r="FO171" s="124">
        <f t="shared" si="197"/>
        <v>7006.6052551000002</v>
      </c>
      <c r="FP171" s="124">
        <f t="shared" si="197"/>
        <v>7187.9258018</v>
      </c>
      <c r="FQ171" s="124">
        <f t="shared" si="197"/>
        <v>6954.3980218999995</v>
      </c>
      <c r="FR171" s="124">
        <f t="shared" si="197"/>
        <v>0</v>
      </c>
      <c r="FS171" s="124">
        <f t="shared" si="197"/>
        <v>0</v>
      </c>
      <c r="FT171" s="125">
        <f t="shared" si="197"/>
        <v>0</v>
      </c>
      <c r="FU171" s="124">
        <f t="shared" si="197"/>
        <v>7102.2011967999997</v>
      </c>
      <c r="FV171" s="124">
        <f t="shared" si="197"/>
        <v>6849.1645656999999</v>
      </c>
      <c r="FW171" s="124">
        <f t="shared" si="197"/>
        <v>0</v>
      </c>
      <c r="FX171" s="124">
        <f t="shared" si="197"/>
        <v>0</v>
      </c>
      <c r="FY171" s="46"/>
      <c r="FZ171" s="63"/>
      <c r="GA171" s="63"/>
      <c r="GB171" s="46"/>
      <c r="GC171" s="46"/>
      <c r="GD171" s="46"/>
      <c r="GE171" s="6"/>
      <c r="GF171" s="6"/>
      <c r="GG171" s="6"/>
      <c r="GH171" s="6"/>
      <c r="GI171" s="6"/>
      <c r="GJ171" s="6"/>
      <c r="GK171" s="6"/>
      <c r="GL171" s="6"/>
      <c r="GM171" s="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</row>
    <row r="172" spans="1:217" x14ac:dyDescent="0.2">
      <c r="A172" s="9"/>
      <c r="B172" s="2" t="s">
        <v>481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7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7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6"/>
      <c r="GF172" s="6"/>
      <c r="GG172" s="6"/>
      <c r="GH172" s="6"/>
      <c r="GI172" s="6"/>
      <c r="GJ172" s="6"/>
      <c r="GK172" s="6"/>
      <c r="GL172" s="6"/>
      <c r="GM172" s="6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</row>
    <row r="173" spans="1:217" x14ac:dyDescent="0.2">
      <c r="A173" s="3" t="s">
        <v>482</v>
      </c>
      <c r="B173" s="2" t="s">
        <v>483</v>
      </c>
      <c r="C173" s="122">
        <f t="shared" ref="C173:BO173" si="198">ROUND(IF((OR(C169=1,C170=1))=TRUE(),0,((1027-459)*0.00020599)+1.1215),4)</f>
        <v>1.2384999999999999</v>
      </c>
      <c r="D173" s="122">
        <f t="shared" si="198"/>
        <v>0</v>
      </c>
      <c r="E173" s="122">
        <f t="shared" si="198"/>
        <v>1.2384999999999999</v>
      </c>
      <c r="F173" s="122">
        <f t="shared" si="198"/>
        <v>0</v>
      </c>
      <c r="G173" s="122">
        <f t="shared" si="198"/>
        <v>0</v>
      </c>
      <c r="H173" s="122">
        <f t="shared" si="198"/>
        <v>0</v>
      </c>
      <c r="I173" s="122">
        <f t="shared" si="198"/>
        <v>1.2384999999999999</v>
      </c>
      <c r="J173" s="122">
        <f t="shared" si="198"/>
        <v>1.2384999999999999</v>
      </c>
      <c r="K173" s="122">
        <f t="shared" si="198"/>
        <v>0</v>
      </c>
      <c r="L173" s="122">
        <f t="shared" si="198"/>
        <v>1.2384999999999999</v>
      </c>
      <c r="M173" s="122">
        <f t="shared" si="198"/>
        <v>1.2384999999999999</v>
      </c>
      <c r="N173" s="122">
        <f t="shared" si="198"/>
        <v>0</v>
      </c>
      <c r="O173" s="122">
        <f t="shared" si="198"/>
        <v>0</v>
      </c>
      <c r="P173" s="122">
        <f t="shared" si="198"/>
        <v>0</v>
      </c>
      <c r="Q173" s="122">
        <f t="shared" si="198"/>
        <v>1.2384999999999999</v>
      </c>
      <c r="R173" s="122">
        <f t="shared" si="198"/>
        <v>0</v>
      </c>
      <c r="S173" s="122">
        <f t="shared" si="198"/>
        <v>1.2384999999999999</v>
      </c>
      <c r="T173" s="122">
        <f t="shared" si="198"/>
        <v>0</v>
      </c>
      <c r="U173" s="122">
        <f t="shared" si="198"/>
        <v>0</v>
      </c>
      <c r="V173" s="122">
        <f t="shared" si="198"/>
        <v>0</v>
      </c>
      <c r="W173" s="122">
        <f t="shared" si="198"/>
        <v>0</v>
      </c>
      <c r="X173" s="122">
        <f t="shared" si="198"/>
        <v>0</v>
      </c>
      <c r="Y173" s="122">
        <f t="shared" si="198"/>
        <v>1.2384999999999999</v>
      </c>
      <c r="Z173" s="122">
        <f t="shared" si="198"/>
        <v>0</v>
      </c>
      <c r="AA173" s="122">
        <f t="shared" si="198"/>
        <v>0</v>
      </c>
      <c r="AB173" s="122">
        <f t="shared" si="198"/>
        <v>0</v>
      </c>
      <c r="AC173" s="122">
        <f t="shared" si="198"/>
        <v>0</v>
      </c>
      <c r="AD173" s="122">
        <f t="shared" si="198"/>
        <v>0</v>
      </c>
      <c r="AE173" s="122">
        <f t="shared" si="198"/>
        <v>0</v>
      </c>
      <c r="AF173" s="122">
        <f t="shared" si="198"/>
        <v>0</v>
      </c>
      <c r="AG173" s="122">
        <f t="shared" si="198"/>
        <v>0</v>
      </c>
      <c r="AH173" s="122">
        <f t="shared" si="198"/>
        <v>1.2384999999999999</v>
      </c>
      <c r="AI173" s="122">
        <f t="shared" si="198"/>
        <v>0</v>
      </c>
      <c r="AJ173" s="122">
        <f t="shared" si="198"/>
        <v>0</v>
      </c>
      <c r="AK173" s="122">
        <f t="shared" si="198"/>
        <v>0</v>
      </c>
      <c r="AL173" s="122">
        <f t="shared" si="198"/>
        <v>0</v>
      </c>
      <c r="AM173" s="122">
        <f t="shared" si="198"/>
        <v>1.2384999999999999</v>
      </c>
      <c r="AN173" s="122">
        <f t="shared" si="198"/>
        <v>0</v>
      </c>
      <c r="AO173" s="122">
        <f t="shared" si="198"/>
        <v>1.2384999999999999</v>
      </c>
      <c r="AP173" s="122">
        <f t="shared" si="198"/>
        <v>1.2384999999999999</v>
      </c>
      <c r="AQ173" s="122">
        <f t="shared" si="198"/>
        <v>0</v>
      </c>
      <c r="AR173" s="122">
        <f t="shared" si="198"/>
        <v>0</v>
      </c>
      <c r="AS173" s="122">
        <f t="shared" si="198"/>
        <v>0</v>
      </c>
      <c r="AT173" s="122">
        <f t="shared" si="198"/>
        <v>0</v>
      </c>
      <c r="AU173" s="122">
        <f t="shared" si="198"/>
        <v>0</v>
      </c>
      <c r="AV173" s="122">
        <f t="shared" si="198"/>
        <v>0</v>
      </c>
      <c r="AW173" s="122">
        <f t="shared" si="198"/>
        <v>0</v>
      </c>
      <c r="AX173" s="122">
        <f t="shared" si="198"/>
        <v>0</v>
      </c>
      <c r="AY173" s="122">
        <f t="shared" si="198"/>
        <v>1.2384999999999999</v>
      </c>
      <c r="AZ173" s="122">
        <f t="shared" si="198"/>
        <v>1.2384999999999999</v>
      </c>
      <c r="BA173" s="122">
        <f t="shared" si="198"/>
        <v>0</v>
      </c>
      <c r="BB173" s="122">
        <f t="shared" si="198"/>
        <v>0</v>
      </c>
      <c r="BC173" s="122">
        <f t="shared" si="198"/>
        <v>1.2384999999999999</v>
      </c>
      <c r="BD173" s="122">
        <f t="shared" si="198"/>
        <v>0</v>
      </c>
      <c r="BE173" s="122">
        <f t="shared" si="198"/>
        <v>0</v>
      </c>
      <c r="BF173" s="122">
        <f t="shared" si="198"/>
        <v>0</v>
      </c>
      <c r="BG173" s="122">
        <f t="shared" si="198"/>
        <v>1.2384999999999999</v>
      </c>
      <c r="BH173" s="122">
        <f t="shared" si="198"/>
        <v>0</v>
      </c>
      <c r="BI173" s="122">
        <f t="shared" si="198"/>
        <v>0</v>
      </c>
      <c r="BJ173" s="122">
        <f t="shared" si="198"/>
        <v>0</v>
      </c>
      <c r="BK173" s="122">
        <f t="shared" si="198"/>
        <v>0</v>
      </c>
      <c r="BL173" s="122">
        <f t="shared" si="198"/>
        <v>0</v>
      </c>
      <c r="BM173" s="122">
        <f t="shared" si="198"/>
        <v>0</v>
      </c>
      <c r="BN173" s="122">
        <f t="shared" si="198"/>
        <v>1.2384999999999999</v>
      </c>
      <c r="BO173" s="122">
        <f t="shared" si="198"/>
        <v>1.2384999999999999</v>
      </c>
      <c r="BP173" s="122">
        <f t="shared" ref="BP173:EA173" si="199">ROUND(IF((OR(BP169=1,BP170=1))=TRUE(),0,((1027-459)*0.00020599)+1.1215),4)</f>
        <v>0</v>
      </c>
      <c r="BQ173" s="122">
        <f t="shared" si="199"/>
        <v>0</v>
      </c>
      <c r="BR173" s="122">
        <f t="shared" si="199"/>
        <v>1.2384999999999999</v>
      </c>
      <c r="BS173" s="122">
        <f t="shared" si="199"/>
        <v>1.2384999999999999</v>
      </c>
      <c r="BT173" s="122">
        <f t="shared" si="199"/>
        <v>0</v>
      </c>
      <c r="BU173" s="122">
        <f t="shared" si="199"/>
        <v>0</v>
      </c>
      <c r="BV173" s="122">
        <f t="shared" si="199"/>
        <v>0</v>
      </c>
      <c r="BW173" s="122">
        <f t="shared" si="199"/>
        <v>0</v>
      </c>
      <c r="BX173" s="122">
        <f t="shared" si="199"/>
        <v>0</v>
      </c>
      <c r="BY173" s="122">
        <f t="shared" si="199"/>
        <v>1.2384999999999999</v>
      </c>
      <c r="BZ173" s="122">
        <f t="shared" si="199"/>
        <v>0</v>
      </c>
      <c r="CA173" s="122">
        <f t="shared" si="199"/>
        <v>0</v>
      </c>
      <c r="CB173" s="122">
        <f t="shared" si="199"/>
        <v>0</v>
      </c>
      <c r="CC173" s="122">
        <f t="shared" si="199"/>
        <v>0</v>
      </c>
      <c r="CD173" s="122">
        <f t="shared" si="199"/>
        <v>0</v>
      </c>
      <c r="CE173" s="122">
        <f t="shared" si="199"/>
        <v>0</v>
      </c>
      <c r="CF173" s="122">
        <f t="shared" si="199"/>
        <v>0</v>
      </c>
      <c r="CG173" s="122">
        <f t="shared" si="199"/>
        <v>0</v>
      </c>
      <c r="CH173" s="122">
        <f t="shared" si="199"/>
        <v>0</v>
      </c>
      <c r="CI173" s="122">
        <f t="shared" si="199"/>
        <v>1.2384999999999999</v>
      </c>
      <c r="CJ173" s="122">
        <f t="shared" si="199"/>
        <v>1.2384999999999999</v>
      </c>
      <c r="CK173" s="122">
        <f t="shared" si="199"/>
        <v>0</v>
      </c>
      <c r="CL173" s="122">
        <f t="shared" si="199"/>
        <v>0</v>
      </c>
      <c r="CM173" s="122">
        <f t="shared" si="199"/>
        <v>1.2384999999999999</v>
      </c>
      <c r="CN173" s="122">
        <f t="shared" si="199"/>
        <v>0</v>
      </c>
      <c r="CO173" s="122">
        <f t="shared" si="199"/>
        <v>0</v>
      </c>
      <c r="CP173" s="122">
        <f t="shared" si="199"/>
        <v>0</v>
      </c>
      <c r="CQ173" s="122">
        <f t="shared" si="199"/>
        <v>1.2384999999999999</v>
      </c>
      <c r="CR173" s="122">
        <f t="shared" si="199"/>
        <v>0</v>
      </c>
      <c r="CS173" s="122">
        <f t="shared" si="199"/>
        <v>0</v>
      </c>
      <c r="CT173" s="122">
        <f t="shared" si="199"/>
        <v>0</v>
      </c>
      <c r="CU173" s="122">
        <f t="shared" si="199"/>
        <v>0</v>
      </c>
      <c r="CV173" s="122">
        <f t="shared" si="199"/>
        <v>0</v>
      </c>
      <c r="CW173" s="122">
        <f t="shared" si="199"/>
        <v>0</v>
      </c>
      <c r="CX173" s="122">
        <f t="shared" si="199"/>
        <v>0</v>
      </c>
      <c r="CY173" s="122">
        <f t="shared" si="199"/>
        <v>0</v>
      </c>
      <c r="CZ173" s="122">
        <f t="shared" si="199"/>
        <v>1.2384999999999999</v>
      </c>
      <c r="DA173" s="122">
        <f t="shared" si="199"/>
        <v>0</v>
      </c>
      <c r="DB173" s="122">
        <f t="shared" si="199"/>
        <v>0</v>
      </c>
      <c r="DC173" s="122">
        <f t="shared" si="199"/>
        <v>0</v>
      </c>
      <c r="DD173" s="122">
        <f t="shared" si="199"/>
        <v>0</v>
      </c>
      <c r="DE173" s="122">
        <f t="shared" si="199"/>
        <v>0</v>
      </c>
      <c r="DF173" s="122">
        <f t="shared" si="199"/>
        <v>1.2384999999999999</v>
      </c>
      <c r="DG173" s="122">
        <f t="shared" si="199"/>
        <v>0</v>
      </c>
      <c r="DH173" s="122">
        <f t="shared" si="199"/>
        <v>1.2384999999999999</v>
      </c>
      <c r="DI173" s="122">
        <f t="shared" si="199"/>
        <v>1.2384999999999999</v>
      </c>
      <c r="DJ173" s="122">
        <f t="shared" si="199"/>
        <v>0</v>
      </c>
      <c r="DK173" s="122">
        <f t="shared" si="199"/>
        <v>0</v>
      </c>
      <c r="DL173" s="122">
        <f t="shared" si="199"/>
        <v>1.2384999999999999</v>
      </c>
      <c r="DM173" s="122">
        <f t="shared" si="199"/>
        <v>0</v>
      </c>
      <c r="DN173" s="122">
        <f t="shared" si="199"/>
        <v>1.2384999999999999</v>
      </c>
      <c r="DO173" s="122">
        <f t="shared" si="199"/>
        <v>1.2384999999999999</v>
      </c>
      <c r="DP173" s="122">
        <f t="shared" si="199"/>
        <v>0</v>
      </c>
      <c r="DQ173" s="122">
        <f t="shared" si="199"/>
        <v>1.2384999999999999</v>
      </c>
      <c r="DR173" s="122">
        <f t="shared" si="199"/>
        <v>1.2384999999999999</v>
      </c>
      <c r="DS173" s="122">
        <f t="shared" si="199"/>
        <v>1.2384999999999999</v>
      </c>
      <c r="DT173" s="122">
        <f t="shared" si="199"/>
        <v>0</v>
      </c>
      <c r="DU173" s="122">
        <f t="shared" si="199"/>
        <v>0</v>
      </c>
      <c r="DV173" s="122">
        <f t="shared" si="199"/>
        <v>0</v>
      </c>
      <c r="DW173" s="122">
        <f t="shared" si="199"/>
        <v>0</v>
      </c>
      <c r="DX173" s="122">
        <f t="shared" si="199"/>
        <v>0</v>
      </c>
      <c r="DY173" s="122">
        <f t="shared" si="199"/>
        <v>0</v>
      </c>
      <c r="DZ173" s="122">
        <f t="shared" si="199"/>
        <v>0</v>
      </c>
      <c r="EA173" s="122">
        <f t="shared" si="199"/>
        <v>1.2384999999999999</v>
      </c>
      <c r="EB173" s="122">
        <f t="shared" ref="EB173:FX173" si="200">ROUND(IF((OR(EB169=1,EB170=1))=TRUE(),0,((1027-459)*0.00020599)+1.1215),4)</f>
        <v>0</v>
      </c>
      <c r="EC173" s="122">
        <f t="shared" si="200"/>
        <v>0</v>
      </c>
      <c r="ED173" s="122">
        <f t="shared" si="200"/>
        <v>0</v>
      </c>
      <c r="EE173" s="122">
        <f t="shared" si="200"/>
        <v>0</v>
      </c>
      <c r="EF173" s="122">
        <f t="shared" si="200"/>
        <v>1.2384999999999999</v>
      </c>
      <c r="EG173" s="122">
        <f t="shared" si="200"/>
        <v>0</v>
      </c>
      <c r="EH173" s="122">
        <f t="shared" si="200"/>
        <v>0</v>
      </c>
      <c r="EI173" s="122">
        <f t="shared" si="200"/>
        <v>1.2384999999999999</v>
      </c>
      <c r="EJ173" s="122">
        <f t="shared" si="200"/>
        <v>0</v>
      </c>
      <c r="EK173" s="122">
        <f t="shared" si="200"/>
        <v>0</v>
      </c>
      <c r="EL173" s="122">
        <f t="shared" si="200"/>
        <v>0</v>
      </c>
      <c r="EM173" s="122">
        <f t="shared" si="200"/>
        <v>1.2384999999999999</v>
      </c>
      <c r="EN173" s="122">
        <f t="shared" si="200"/>
        <v>1.2384999999999999</v>
      </c>
      <c r="EO173" s="122">
        <f t="shared" si="200"/>
        <v>0</v>
      </c>
      <c r="EP173" s="122">
        <f t="shared" si="200"/>
        <v>0</v>
      </c>
      <c r="EQ173" s="122">
        <f t="shared" si="200"/>
        <v>0</v>
      </c>
      <c r="ER173" s="122">
        <f t="shared" si="200"/>
        <v>0</v>
      </c>
      <c r="ES173" s="122">
        <f t="shared" si="200"/>
        <v>0</v>
      </c>
      <c r="ET173" s="122">
        <f t="shared" si="200"/>
        <v>0</v>
      </c>
      <c r="EU173" s="122">
        <f t="shared" si="200"/>
        <v>1.2384999999999999</v>
      </c>
      <c r="EV173" s="122">
        <f t="shared" si="200"/>
        <v>0</v>
      </c>
      <c r="EW173" s="122">
        <f t="shared" si="200"/>
        <v>0</v>
      </c>
      <c r="EX173" s="122">
        <f t="shared" si="200"/>
        <v>0</v>
      </c>
      <c r="EY173" s="122">
        <f t="shared" si="200"/>
        <v>1.2384999999999999</v>
      </c>
      <c r="EZ173" s="122">
        <f t="shared" si="200"/>
        <v>0</v>
      </c>
      <c r="FA173" s="122">
        <f t="shared" si="200"/>
        <v>0</v>
      </c>
      <c r="FB173" s="122">
        <f t="shared" si="200"/>
        <v>0</v>
      </c>
      <c r="FC173" s="122">
        <f t="shared" si="200"/>
        <v>0</v>
      </c>
      <c r="FD173" s="122">
        <f t="shared" si="200"/>
        <v>0</v>
      </c>
      <c r="FE173" s="122">
        <f t="shared" si="200"/>
        <v>0</v>
      </c>
      <c r="FF173" s="122">
        <f t="shared" si="200"/>
        <v>0</v>
      </c>
      <c r="FG173" s="122">
        <f t="shared" si="200"/>
        <v>0</v>
      </c>
      <c r="FH173" s="122">
        <f t="shared" si="200"/>
        <v>0</v>
      </c>
      <c r="FI173" s="122">
        <f t="shared" si="200"/>
        <v>1.2384999999999999</v>
      </c>
      <c r="FJ173" s="122">
        <f t="shared" si="200"/>
        <v>0</v>
      </c>
      <c r="FK173" s="122">
        <f t="shared" si="200"/>
        <v>1.2384999999999999</v>
      </c>
      <c r="FL173" s="122">
        <f t="shared" si="200"/>
        <v>0</v>
      </c>
      <c r="FM173" s="122">
        <f t="shared" si="200"/>
        <v>0</v>
      </c>
      <c r="FN173" s="122">
        <f t="shared" si="200"/>
        <v>1.2384999999999999</v>
      </c>
      <c r="FO173" s="122">
        <f t="shared" si="200"/>
        <v>1.2384999999999999</v>
      </c>
      <c r="FP173" s="122">
        <f t="shared" si="200"/>
        <v>1.2384999999999999</v>
      </c>
      <c r="FQ173" s="122">
        <f t="shared" si="200"/>
        <v>1.2384999999999999</v>
      </c>
      <c r="FR173" s="122">
        <f t="shared" si="200"/>
        <v>0</v>
      </c>
      <c r="FS173" s="122">
        <f t="shared" si="200"/>
        <v>0</v>
      </c>
      <c r="FT173" s="8">
        <f t="shared" si="200"/>
        <v>0</v>
      </c>
      <c r="FU173" s="122">
        <f t="shared" si="200"/>
        <v>1.2384999999999999</v>
      </c>
      <c r="FV173" s="122">
        <f t="shared" si="200"/>
        <v>1.2384999999999999</v>
      </c>
      <c r="FW173" s="122">
        <f t="shared" si="200"/>
        <v>0</v>
      </c>
      <c r="FX173" s="122">
        <f t="shared" si="200"/>
        <v>0</v>
      </c>
      <c r="FY173" s="124"/>
      <c r="FZ173" s="63"/>
      <c r="GA173" s="63"/>
      <c r="GB173" s="46"/>
      <c r="GC173" s="46"/>
      <c r="GD173" s="46"/>
      <c r="GE173" s="6"/>
      <c r="GF173" s="6"/>
      <c r="GG173" s="6"/>
      <c r="GH173" s="6"/>
      <c r="GI173" s="6"/>
      <c r="GJ173" s="6"/>
      <c r="GK173" s="6"/>
      <c r="GL173" s="6"/>
      <c r="GM173" s="6"/>
    </row>
    <row r="174" spans="1:217" x14ac:dyDescent="0.2">
      <c r="A174" s="9"/>
      <c r="B174" s="2" t="s">
        <v>484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7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7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6"/>
      <c r="GF174" s="6"/>
      <c r="GG174" s="6"/>
      <c r="GH174" s="6"/>
      <c r="GI174" s="6"/>
      <c r="GJ174" s="6"/>
      <c r="GK174" s="6"/>
      <c r="GL174" s="6"/>
      <c r="GM174" s="6"/>
    </row>
    <row r="175" spans="1:217" x14ac:dyDescent="0.2">
      <c r="A175" s="3" t="s">
        <v>485</v>
      </c>
      <c r="B175" s="2" t="s">
        <v>486</v>
      </c>
      <c r="C175" s="63">
        <f>ROUND(IF((OR(C169=1,C170=1))=TRUE(),0,C171*C173),8)</f>
        <v>9078.3312544199998</v>
      </c>
      <c r="D175" s="63">
        <f t="shared" ref="D175:BO175" si="201">ROUND(IF((OR(D169=1,D170=1))=TRUE(),0,D171*D173),8)</f>
        <v>0</v>
      </c>
      <c r="E175" s="63">
        <f t="shared" si="201"/>
        <v>9003.5006001700003</v>
      </c>
      <c r="F175" s="63">
        <f t="shared" si="201"/>
        <v>0</v>
      </c>
      <c r="G175" s="63">
        <f t="shared" si="201"/>
        <v>0</v>
      </c>
      <c r="H175" s="63">
        <f t="shared" si="201"/>
        <v>0</v>
      </c>
      <c r="I175" s="63">
        <f t="shared" si="201"/>
        <v>9013.7635664099998</v>
      </c>
      <c r="J175" s="63">
        <f t="shared" si="201"/>
        <v>8437.0035127800002</v>
      </c>
      <c r="K175" s="63">
        <f t="shared" si="201"/>
        <v>0</v>
      </c>
      <c r="L175" s="63">
        <f t="shared" si="201"/>
        <v>9168.1265233600006</v>
      </c>
      <c r="M175" s="63">
        <f t="shared" si="201"/>
        <v>9145.85547726</v>
      </c>
      <c r="N175" s="63">
        <f t="shared" si="201"/>
        <v>0</v>
      </c>
      <c r="O175" s="63">
        <f t="shared" si="201"/>
        <v>0</v>
      </c>
      <c r="P175" s="63">
        <f t="shared" si="201"/>
        <v>0</v>
      </c>
      <c r="Q175" s="63">
        <f t="shared" si="201"/>
        <v>9234.2816431400006</v>
      </c>
      <c r="R175" s="63">
        <f t="shared" si="201"/>
        <v>0</v>
      </c>
      <c r="S175" s="63">
        <f t="shared" si="201"/>
        <v>8752.1132676199995</v>
      </c>
      <c r="T175" s="63">
        <f t="shared" si="201"/>
        <v>0</v>
      </c>
      <c r="U175" s="63">
        <f t="shared" si="201"/>
        <v>0</v>
      </c>
      <c r="V175" s="63">
        <f t="shared" si="201"/>
        <v>0</v>
      </c>
      <c r="W175" s="43">
        <f t="shared" si="201"/>
        <v>0</v>
      </c>
      <c r="X175" s="63">
        <f t="shared" si="201"/>
        <v>0</v>
      </c>
      <c r="Y175" s="63">
        <f t="shared" si="201"/>
        <v>8012.9742572699997</v>
      </c>
      <c r="Z175" s="63">
        <f t="shared" si="201"/>
        <v>0</v>
      </c>
      <c r="AA175" s="63">
        <f t="shared" si="201"/>
        <v>0</v>
      </c>
      <c r="AB175" s="63">
        <f t="shared" si="201"/>
        <v>0</v>
      </c>
      <c r="AC175" s="63">
        <f t="shared" si="201"/>
        <v>0</v>
      </c>
      <c r="AD175" s="63">
        <f t="shared" si="201"/>
        <v>0</v>
      </c>
      <c r="AE175" s="63">
        <f t="shared" si="201"/>
        <v>0</v>
      </c>
      <c r="AF175" s="63">
        <f t="shared" si="201"/>
        <v>0</v>
      </c>
      <c r="AG175" s="63">
        <f t="shared" si="201"/>
        <v>0</v>
      </c>
      <c r="AH175" s="63">
        <f t="shared" si="201"/>
        <v>8277.1103195600008</v>
      </c>
      <c r="AI175" s="63">
        <f t="shared" si="201"/>
        <v>0</v>
      </c>
      <c r="AJ175" s="63">
        <f t="shared" si="201"/>
        <v>0</v>
      </c>
      <c r="AK175" s="63">
        <f t="shared" si="201"/>
        <v>0</v>
      </c>
      <c r="AL175" s="63">
        <f t="shared" si="201"/>
        <v>0</v>
      </c>
      <c r="AM175" s="63">
        <f t="shared" si="201"/>
        <v>8262.8977260400006</v>
      </c>
      <c r="AN175" s="63">
        <f t="shared" si="201"/>
        <v>0</v>
      </c>
      <c r="AO175" s="63">
        <f t="shared" si="201"/>
        <v>8856.1893577999999</v>
      </c>
      <c r="AP175" s="63">
        <f t="shared" si="201"/>
        <v>9248.0029970300002</v>
      </c>
      <c r="AQ175" s="63">
        <f t="shared" si="201"/>
        <v>0</v>
      </c>
      <c r="AR175" s="63">
        <f t="shared" si="201"/>
        <v>0</v>
      </c>
      <c r="AS175" s="63">
        <f t="shared" si="201"/>
        <v>0</v>
      </c>
      <c r="AT175" s="63">
        <f t="shared" si="201"/>
        <v>0</v>
      </c>
      <c r="AU175" s="63">
        <f t="shared" si="201"/>
        <v>0</v>
      </c>
      <c r="AV175" s="63">
        <f t="shared" si="201"/>
        <v>0</v>
      </c>
      <c r="AW175" s="63">
        <f t="shared" si="201"/>
        <v>0</v>
      </c>
      <c r="AX175" s="63">
        <f t="shared" si="201"/>
        <v>0</v>
      </c>
      <c r="AY175" s="63">
        <f t="shared" si="201"/>
        <v>8841.7637421599993</v>
      </c>
      <c r="AZ175" s="63">
        <f t="shared" si="201"/>
        <v>8967.4536179999996</v>
      </c>
      <c r="BA175" s="63">
        <f t="shared" si="201"/>
        <v>0</v>
      </c>
      <c r="BB175" s="63">
        <f t="shared" si="201"/>
        <v>0</v>
      </c>
      <c r="BC175" s="63">
        <f t="shared" si="201"/>
        <v>8987.2972732100006</v>
      </c>
      <c r="BD175" s="63">
        <f t="shared" si="201"/>
        <v>0</v>
      </c>
      <c r="BE175" s="63">
        <f t="shared" si="201"/>
        <v>0</v>
      </c>
      <c r="BF175" s="63">
        <f t="shared" si="201"/>
        <v>0</v>
      </c>
      <c r="BG175" s="63">
        <f t="shared" si="201"/>
        <v>8803.2082539099993</v>
      </c>
      <c r="BH175" s="63">
        <f t="shared" si="201"/>
        <v>0</v>
      </c>
      <c r="BI175" s="63">
        <f t="shared" si="201"/>
        <v>0</v>
      </c>
      <c r="BJ175" s="63">
        <f t="shared" si="201"/>
        <v>0</v>
      </c>
      <c r="BK175" s="63">
        <f t="shared" si="201"/>
        <v>0</v>
      </c>
      <c r="BL175" s="63">
        <f t="shared" si="201"/>
        <v>0</v>
      </c>
      <c r="BM175" s="63">
        <f t="shared" si="201"/>
        <v>0</v>
      </c>
      <c r="BN175" s="63">
        <f t="shared" si="201"/>
        <v>8583.5816861399999</v>
      </c>
      <c r="BO175" s="63">
        <f t="shared" si="201"/>
        <v>8452.8512974799996</v>
      </c>
      <c r="BP175" s="63">
        <f t="shared" ref="BP175:EA175" si="202">ROUND(IF((OR(BP169=1,BP170=1))=TRUE(),0,BP171*BP173),8)</f>
        <v>0</v>
      </c>
      <c r="BQ175" s="63">
        <f t="shared" si="202"/>
        <v>0</v>
      </c>
      <c r="BR175" s="63">
        <f t="shared" si="202"/>
        <v>8927.5623824899994</v>
      </c>
      <c r="BS175" s="63">
        <f t="shared" si="202"/>
        <v>8929.1285878599992</v>
      </c>
      <c r="BT175" s="63">
        <f t="shared" si="202"/>
        <v>0</v>
      </c>
      <c r="BU175" s="63">
        <f t="shared" si="202"/>
        <v>0</v>
      </c>
      <c r="BV175" s="63">
        <f t="shared" si="202"/>
        <v>0</v>
      </c>
      <c r="BW175" s="63">
        <f t="shared" si="202"/>
        <v>0</v>
      </c>
      <c r="BX175" s="63">
        <f t="shared" si="202"/>
        <v>0</v>
      </c>
      <c r="BY175" s="63">
        <f t="shared" si="202"/>
        <v>8094.6981861599998</v>
      </c>
      <c r="BZ175" s="63">
        <f t="shared" si="202"/>
        <v>0</v>
      </c>
      <c r="CA175" s="63">
        <f t="shared" si="202"/>
        <v>0</v>
      </c>
      <c r="CB175" s="63">
        <f t="shared" si="202"/>
        <v>0</v>
      </c>
      <c r="CC175" s="63">
        <f t="shared" si="202"/>
        <v>0</v>
      </c>
      <c r="CD175" s="63">
        <f t="shared" si="202"/>
        <v>0</v>
      </c>
      <c r="CE175" s="63">
        <f t="shared" si="202"/>
        <v>0</v>
      </c>
      <c r="CF175" s="63">
        <f t="shared" si="202"/>
        <v>0</v>
      </c>
      <c r="CG175" s="63">
        <f t="shared" si="202"/>
        <v>0</v>
      </c>
      <c r="CH175" s="63">
        <f t="shared" si="202"/>
        <v>0</v>
      </c>
      <c r="CI175" s="63">
        <f t="shared" si="202"/>
        <v>8054.87062986</v>
      </c>
      <c r="CJ175" s="63">
        <f t="shared" si="202"/>
        <v>8763.6922708999991</v>
      </c>
      <c r="CK175" s="63">
        <f t="shared" si="202"/>
        <v>0</v>
      </c>
      <c r="CL175" s="63">
        <f t="shared" si="202"/>
        <v>0</v>
      </c>
      <c r="CM175" s="63">
        <f t="shared" si="202"/>
        <v>8977.9493165999993</v>
      </c>
      <c r="CN175" s="63">
        <f t="shared" si="202"/>
        <v>0</v>
      </c>
      <c r="CO175" s="63">
        <f t="shared" si="202"/>
        <v>0</v>
      </c>
      <c r="CP175" s="63">
        <f t="shared" si="202"/>
        <v>0</v>
      </c>
      <c r="CQ175" s="63">
        <f t="shared" si="202"/>
        <v>8610.2784374300008</v>
      </c>
      <c r="CR175" s="63">
        <f t="shared" si="202"/>
        <v>0</v>
      </c>
      <c r="CS175" s="63">
        <f t="shared" si="202"/>
        <v>0</v>
      </c>
      <c r="CT175" s="63">
        <f t="shared" si="202"/>
        <v>0</v>
      </c>
      <c r="CU175" s="63">
        <f t="shared" si="202"/>
        <v>0</v>
      </c>
      <c r="CV175" s="63">
        <f t="shared" si="202"/>
        <v>0</v>
      </c>
      <c r="CW175" s="63">
        <f t="shared" si="202"/>
        <v>0</v>
      </c>
      <c r="CX175" s="63">
        <f t="shared" si="202"/>
        <v>0</v>
      </c>
      <c r="CY175" s="63">
        <f t="shared" si="202"/>
        <v>0</v>
      </c>
      <c r="CZ175" s="63">
        <f t="shared" si="202"/>
        <v>8620.5990181899997</v>
      </c>
      <c r="DA175" s="63">
        <f t="shared" si="202"/>
        <v>0</v>
      </c>
      <c r="DB175" s="63">
        <f t="shared" si="202"/>
        <v>0</v>
      </c>
      <c r="DC175" s="63">
        <f t="shared" si="202"/>
        <v>0</v>
      </c>
      <c r="DD175" s="63">
        <f t="shared" si="202"/>
        <v>0</v>
      </c>
      <c r="DE175" s="63">
        <f t="shared" si="202"/>
        <v>0</v>
      </c>
      <c r="DF175" s="63">
        <f t="shared" si="202"/>
        <v>8560.6086525400005</v>
      </c>
      <c r="DG175" s="63">
        <f t="shared" si="202"/>
        <v>0</v>
      </c>
      <c r="DH175" s="63">
        <f t="shared" si="202"/>
        <v>8456.8130541299997</v>
      </c>
      <c r="DI175" s="63">
        <f t="shared" si="202"/>
        <v>8531.9075222600004</v>
      </c>
      <c r="DJ175" s="63">
        <f t="shared" si="202"/>
        <v>0</v>
      </c>
      <c r="DK175" s="63">
        <f t="shared" si="202"/>
        <v>0</v>
      </c>
      <c r="DL175" s="63">
        <f t="shared" si="202"/>
        <v>9063.7062622100002</v>
      </c>
      <c r="DM175" s="63">
        <f t="shared" si="202"/>
        <v>0</v>
      </c>
      <c r="DN175" s="63">
        <f t="shared" si="202"/>
        <v>8784.0279238200001</v>
      </c>
      <c r="DO175" s="63">
        <f t="shared" si="202"/>
        <v>8842.0707669300009</v>
      </c>
      <c r="DP175" s="63">
        <f t="shared" si="202"/>
        <v>0</v>
      </c>
      <c r="DQ175" s="63">
        <f t="shared" si="202"/>
        <v>8639.7414439900003</v>
      </c>
      <c r="DR175" s="63">
        <f t="shared" si="202"/>
        <v>8492.09664385</v>
      </c>
      <c r="DS175" s="63">
        <f t="shared" si="202"/>
        <v>8404.84475294</v>
      </c>
      <c r="DT175" s="63">
        <f t="shared" si="202"/>
        <v>0</v>
      </c>
      <c r="DU175" s="63">
        <f t="shared" si="202"/>
        <v>0</v>
      </c>
      <c r="DV175" s="63">
        <f t="shared" si="202"/>
        <v>0</v>
      </c>
      <c r="DW175" s="63">
        <f t="shared" si="202"/>
        <v>0</v>
      </c>
      <c r="DX175" s="63">
        <f t="shared" si="202"/>
        <v>0</v>
      </c>
      <c r="DY175" s="63">
        <f t="shared" si="202"/>
        <v>0</v>
      </c>
      <c r="DZ175" s="63">
        <f t="shared" si="202"/>
        <v>0</v>
      </c>
      <c r="EA175" s="63">
        <f t="shared" si="202"/>
        <v>8917.52608392</v>
      </c>
      <c r="EB175" s="63">
        <f t="shared" ref="EB175:FX175" si="203">ROUND(IF((OR(EB169=1,EB170=1))=TRUE(),0,EB171*EB173),8)</f>
        <v>0</v>
      </c>
      <c r="EC175" s="63">
        <f t="shared" si="203"/>
        <v>0</v>
      </c>
      <c r="ED175" s="63">
        <f t="shared" si="203"/>
        <v>0</v>
      </c>
      <c r="EE175" s="63">
        <f t="shared" si="203"/>
        <v>0</v>
      </c>
      <c r="EF175" s="63">
        <f t="shared" si="203"/>
        <v>8427.9057245000004</v>
      </c>
      <c r="EG175" s="63">
        <f t="shared" si="203"/>
        <v>0</v>
      </c>
      <c r="EH175" s="63">
        <f t="shared" si="203"/>
        <v>0</v>
      </c>
      <c r="EI175" s="63">
        <f t="shared" si="203"/>
        <v>8759.3150831999992</v>
      </c>
      <c r="EJ175" s="63">
        <f t="shared" si="203"/>
        <v>0</v>
      </c>
      <c r="EK175" s="63">
        <f t="shared" si="203"/>
        <v>0</v>
      </c>
      <c r="EL175" s="63">
        <f t="shared" si="203"/>
        <v>0</v>
      </c>
      <c r="EM175" s="63">
        <f t="shared" si="203"/>
        <v>8338.9936255800003</v>
      </c>
      <c r="EN175" s="63">
        <f t="shared" si="203"/>
        <v>8362.0917433400009</v>
      </c>
      <c r="EO175" s="63">
        <f t="shared" si="203"/>
        <v>0</v>
      </c>
      <c r="EP175" s="63">
        <f t="shared" si="203"/>
        <v>0</v>
      </c>
      <c r="EQ175" s="63">
        <f t="shared" si="203"/>
        <v>0</v>
      </c>
      <c r="ER175" s="63">
        <f t="shared" si="203"/>
        <v>0</v>
      </c>
      <c r="ES175" s="63">
        <f t="shared" si="203"/>
        <v>0</v>
      </c>
      <c r="ET175" s="63">
        <f t="shared" si="203"/>
        <v>0</v>
      </c>
      <c r="EU175" s="63">
        <f t="shared" si="203"/>
        <v>8147.6262240400001</v>
      </c>
      <c r="EV175" s="63">
        <f t="shared" si="203"/>
        <v>0</v>
      </c>
      <c r="EW175" s="63">
        <f t="shared" si="203"/>
        <v>0</v>
      </c>
      <c r="EX175" s="63">
        <f t="shared" si="203"/>
        <v>0</v>
      </c>
      <c r="EY175" s="63">
        <f t="shared" si="203"/>
        <v>8293.4713283700003</v>
      </c>
      <c r="EZ175" s="63">
        <f t="shared" si="203"/>
        <v>0</v>
      </c>
      <c r="FA175" s="63">
        <f t="shared" si="203"/>
        <v>0</v>
      </c>
      <c r="FB175" s="63">
        <f t="shared" si="203"/>
        <v>0</v>
      </c>
      <c r="FC175" s="63">
        <f t="shared" si="203"/>
        <v>0</v>
      </c>
      <c r="FD175" s="63">
        <f t="shared" si="203"/>
        <v>0</v>
      </c>
      <c r="FE175" s="63">
        <f t="shared" si="203"/>
        <v>0</v>
      </c>
      <c r="FF175" s="63">
        <f t="shared" si="203"/>
        <v>0</v>
      </c>
      <c r="FG175" s="63">
        <f t="shared" si="203"/>
        <v>0</v>
      </c>
      <c r="FH175" s="63">
        <f t="shared" si="203"/>
        <v>0</v>
      </c>
      <c r="FI175" s="63">
        <f t="shared" si="203"/>
        <v>8703.0014339200006</v>
      </c>
      <c r="FJ175" s="63">
        <f t="shared" si="203"/>
        <v>0</v>
      </c>
      <c r="FK175" s="63">
        <f t="shared" si="203"/>
        <v>8771.0017346599998</v>
      </c>
      <c r="FL175" s="63">
        <f t="shared" si="203"/>
        <v>0</v>
      </c>
      <c r="FM175" s="63">
        <f t="shared" si="203"/>
        <v>0</v>
      </c>
      <c r="FN175" s="63">
        <f t="shared" si="203"/>
        <v>8810.8406622500006</v>
      </c>
      <c r="FO175" s="63">
        <f t="shared" si="203"/>
        <v>8677.6806084399996</v>
      </c>
      <c r="FP175" s="63">
        <f t="shared" si="203"/>
        <v>8902.2461055299991</v>
      </c>
      <c r="FQ175" s="63">
        <f t="shared" si="203"/>
        <v>8613.0219501200008</v>
      </c>
      <c r="FR175" s="63">
        <f t="shared" si="203"/>
        <v>0</v>
      </c>
      <c r="FS175" s="63">
        <f t="shared" si="203"/>
        <v>0</v>
      </c>
      <c r="FT175" s="43">
        <f t="shared" si="203"/>
        <v>0</v>
      </c>
      <c r="FU175" s="63">
        <f t="shared" si="203"/>
        <v>8796.07618224</v>
      </c>
      <c r="FV175" s="63">
        <f t="shared" si="203"/>
        <v>8482.6903146200002</v>
      </c>
      <c r="FW175" s="63">
        <f t="shared" si="203"/>
        <v>0</v>
      </c>
      <c r="FX175" s="63">
        <f t="shared" si="203"/>
        <v>0</v>
      </c>
      <c r="FY175" s="122"/>
      <c r="FZ175" s="63"/>
      <c r="GA175" s="63"/>
      <c r="GB175" s="63"/>
      <c r="GC175" s="63"/>
      <c r="GD175" s="63"/>
      <c r="GE175" s="63"/>
      <c r="GF175" s="63"/>
      <c r="GG175" s="6"/>
      <c r="GH175" s="63"/>
      <c r="GI175" s="63"/>
      <c r="GJ175" s="63"/>
      <c r="GK175" s="63"/>
      <c r="GL175" s="63"/>
      <c r="GM175" s="63"/>
    </row>
    <row r="176" spans="1:217" x14ac:dyDescent="0.2">
      <c r="A176" s="9"/>
      <c r="B176" s="2" t="s">
        <v>487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7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7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9"/>
      <c r="GF176" s="9"/>
      <c r="GG176" s="6"/>
      <c r="GH176" s="46"/>
      <c r="GI176" s="46"/>
      <c r="GJ176" s="46"/>
      <c r="GK176" s="46"/>
      <c r="GL176" s="46"/>
      <c r="GM176" s="46"/>
    </row>
    <row r="177" spans="1:256" x14ac:dyDescent="0.2">
      <c r="A177" s="3" t="s">
        <v>488</v>
      </c>
      <c r="B177" s="2" t="s">
        <v>489</v>
      </c>
      <c r="C177" s="46">
        <f t="shared" ref="C177:BN177" si="204">ROUND(IF((OR(C169=1,C170=1))=TRUE(),0,(C175*459)+(C35*C175*C130)),2)</f>
        <v>9293669.2699999996</v>
      </c>
      <c r="D177" s="46">
        <f t="shared" si="204"/>
        <v>0</v>
      </c>
      <c r="E177" s="46">
        <f t="shared" si="204"/>
        <v>10647539.810000001</v>
      </c>
      <c r="F177" s="46">
        <f t="shared" si="204"/>
        <v>0</v>
      </c>
      <c r="G177" s="46">
        <f t="shared" si="204"/>
        <v>0</v>
      </c>
      <c r="H177" s="46">
        <f t="shared" si="204"/>
        <v>0</v>
      </c>
      <c r="I177" s="46">
        <f t="shared" si="204"/>
        <v>12051762.439999999</v>
      </c>
      <c r="J177" s="46">
        <f t="shared" si="204"/>
        <v>5161421.2699999996</v>
      </c>
      <c r="K177" s="46">
        <f t="shared" si="204"/>
        <v>0</v>
      </c>
      <c r="L177" s="46">
        <f t="shared" si="204"/>
        <v>5813325.6699999999</v>
      </c>
      <c r="M177" s="46">
        <f t="shared" si="204"/>
        <v>5486415.7800000003</v>
      </c>
      <c r="N177" s="46">
        <f t="shared" si="204"/>
        <v>0</v>
      </c>
      <c r="O177" s="46">
        <f t="shared" si="204"/>
        <v>0</v>
      </c>
      <c r="P177" s="46">
        <f t="shared" si="204"/>
        <v>0</v>
      </c>
      <c r="Q177" s="46">
        <f t="shared" si="204"/>
        <v>31488161.66</v>
      </c>
      <c r="R177" s="46">
        <f t="shared" si="204"/>
        <v>0</v>
      </c>
      <c r="S177" s="46">
        <f t="shared" si="204"/>
        <v>4596959.97</v>
      </c>
      <c r="T177" s="46">
        <f t="shared" si="204"/>
        <v>0</v>
      </c>
      <c r="U177" s="46">
        <f t="shared" si="204"/>
        <v>0</v>
      </c>
      <c r="V177" s="46">
        <f t="shared" si="204"/>
        <v>0</v>
      </c>
      <c r="W177" s="47">
        <f t="shared" si="204"/>
        <v>0</v>
      </c>
      <c r="X177" s="46">
        <f t="shared" si="204"/>
        <v>0</v>
      </c>
      <c r="Y177" s="46">
        <f t="shared" si="204"/>
        <v>3965460.7</v>
      </c>
      <c r="Z177" s="46">
        <f t="shared" si="204"/>
        <v>0</v>
      </c>
      <c r="AA177" s="46">
        <f t="shared" si="204"/>
        <v>0</v>
      </c>
      <c r="AB177" s="46">
        <f t="shared" si="204"/>
        <v>0</v>
      </c>
      <c r="AC177" s="46">
        <f t="shared" si="204"/>
        <v>0</v>
      </c>
      <c r="AD177" s="46">
        <f t="shared" si="204"/>
        <v>0</v>
      </c>
      <c r="AE177" s="46">
        <f t="shared" si="204"/>
        <v>0</v>
      </c>
      <c r="AF177" s="46">
        <f t="shared" si="204"/>
        <v>0</v>
      </c>
      <c r="AG177" s="46">
        <f t="shared" si="204"/>
        <v>0</v>
      </c>
      <c r="AH177" s="46">
        <f t="shared" si="204"/>
        <v>4280921.46</v>
      </c>
      <c r="AI177" s="46">
        <f t="shared" si="204"/>
        <v>0</v>
      </c>
      <c r="AJ177" s="46">
        <f t="shared" si="204"/>
        <v>0</v>
      </c>
      <c r="AK177" s="46">
        <f t="shared" si="204"/>
        <v>0</v>
      </c>
      <c r="AL177" s="46">
        <f t="shared" si="204"/>
        <v>0</v>
      </c>
      <c r="AM177" s="46">
        <f t="shared" si="204"/>
        <v>4053447.11</v>
      </c>
      <c r="AN177" s="46">
        <f t="shared" si="204"/>
        <v>0</v>
      </c>
      <c r="AO177" s="46">
        <f t="shared" si="204"/>
        <v>6077825.6299999999</v>
      </c>
      <c r="AP177" s="46">
        <f t="shared" si="204"/>
        <v>64273990.75</v>
      </c>
      <c r="AQ177" s="46">
        <f t="shared" si="204"/>
        <v>0</v>
      </c>
      <c r="AR177" s="46">
        <f t="shared" si="204"/>
        <v>0</v>
      </c>
      <c r="AS177" s="46">
        <f t="shared" si="204"/>
        <v>0</v>
      </c>
      <c r="AT177" s="46">
        <f t="shared" si="204"/>
        <v>0</v>
      </c>
      <c r="AU177" s="46">
        <f t="shared" si="204"/>
        <v>0</v>
      </c>
      <c r="AV177" s="46">
        <f t="shared" si="204"/>
        <v>0</v>
      </c>
      <c r="AW177" s="46">
        <f t="shared" si="204"/>
        <v>0</v>
      </c>
      <c r="AX177" s="46">
        <f t="shared" si="204"/>
        <v>0</v>
      </c>
      <c r="AY177" s="46">
        <f t="shared" si="204"/>
        <v>4274815.93</v>
      </c>
      <c r="AZ177" s="46">
        <f t="shared" si="204"/>
        <v>11637961.310000001</v>
      </c>
      <c r="BA177" s="46">
        <f t="shared" si="204"/>
        <v>0</v>
      </c>
      <c r="BB177" s="46">
        <f t="shared" si="204"/>
        <v>0</v>
      </c>
      <c r="BC177" s="46">
        <f t="shared" si="204"/>
        <v>19472956.75</v>
      </c>
      <c r="BD177" s="46">
        <f t="shared" si="204"/>
        <v>0</v>
      </c>
      <c r="BE177" s="46">
        <f t="shared" si="204"/>
        <v>0</v>
      </c>
      <c r="BF177" s="46">
        <f t="shared" si="204"/>
        <v>0</v>
      </c>
      <c r="BG177" s="46">
        <f t="shared" si="204"/>
        <v>4547737.38</v>
      </c>
      <c r="BH177" s="46">
        <f t="shared" si="204"/>
        <v>0</v>
      </c>
      <c r="BI177" s="46">
        <f t="shared" si="204"/>
        <v>0</v>
      </c>
      <c r="BJ177" s="46">
        <f t="shared" si="204"/>
        <v>0</v>
      </c>
      <c r="BK177" s="46">
        <f t="shared" si="204"/>
        <v>0</v>
      </c>
      <c r="BL177" s="46">
        <f t="shared" si="204"/>
        <v>0</v>
      </c>
      <c r="BM177" s="46">
        <f t="shared" si="204"/>
        <v>0</v>
      </c>
      <c r="BN177" s="46">
        <f t="shared" si="204"/>
        <v>5655893.6399999997</v>
      </c>
      <c r="BO177" s="46">
        <f t="shared" ref="BO177:DZ177" si="205">ROUND(IF((OR(BO169=1,BO170=1))=TRUE(),0,(BO175*459)+(BO35*BO175*BO130)),2)</f>
        <v>4528023.38</v>
      </c>
      <c r="BP177" s="46">
        <f t="shared" si="205"/>
        <v>0</v>
      </c>
      <c r="BQ177" s="46">
        <f t="shared" si="205"/>
        <v>0</v>
      </c>
      <c r="BR177" s="46">
        <f t="shared" si="205"/>
        <v>6250007.8700000001</v>
      </c>
      <c r="BS177" s="46">
        <f t="shared" si="205"/>
        <v>4519567.7300000004</v>
      </c>
      <c r="BT177" s="46">
        <f t="shared" si="205"/>
        <v>0</v>
      </c>
      <c r="BU177" s="46">
        <f t="shared" si="205"/>
        <v>0</v>
      </c>
      <c r="BV177" s="46">
        <f t="shared" si="205"/>
        <v>0</v>
      </c>
      <c r="BW177" s="46">
        <f t="shared" si="205"/>
        <v>0</v>
      </c>
      <c r="BX177" s="46">
        <f t="shared" si="205"/>
        <v>0</v>
      </c>
      <c r="BY177" s="46">
        <f t="shared" si="205"/>
        <v>4039901.97</v>
      </c>
      <c r="BZ177" s="46">
        <f t="shared" si="205"/>
        <v>0</v>
      </c>
      <c r="CA177" s="46">
        <f t="shared" si="205"/>
        <v>0</v>
      </c>
      <c r="CB177" s="46">
        <f t="shared" si="205"/>
        <v>0</v>
      </c>
      <c r="CC177" s="46">
        <f t="shared" si="205"/>
        <v>0</v>
      </c>
      <c r="CD177" s="46">
        <f t="shared" si="205"/>
        <v>0</v>
      </c>
      <c r="CE177" s="46">
        <f t="shared" si="205"/>
        <v>0</v>
      </c>
      <c r="CF177" s="46">
        <f t="shared" si="205"/>
        <v>0</v>
      </c>
      <c r="CG177" s="46">
        <f t="shared" si="205"/>
        <v>0</v>
      </c>
      <c r="CH177" s="46">
        <f t="shared" si="205"/>
        <v>0</v>
      </c>
      <c r="CI177" s="46">
        <f t="shared" si="205"/>
        <v>3971695.61</v>
      </c>
      <c r="CJ177" s="46">
        <f t="shared" si="205"/>
        <v>4658778.8099999996</v>
      </c>
      <c r="CK177" s="46">
        <f t="shared" si="205"/>
        <v>0</v>
      </c>
      <c r="CL177" s="46">
        <f t="shared" si="205"/>
        <v>0</v>
      </c>
      <c r="CM177" s="46">
        <f t="shared" si="205"/>
        <v>4433311.37</v>
      </c>
      <c r="CN177" s="46">
        <f t="shared" si="205"/>
        <v>0</v>
      </c>
      <c r="CO177" s="46">
        <f t="shared" si="205"/>
        <v>0</v>
      </c>
      <c r="CP177" s="46">
        <f t="shared" si="205"/>
        <v>0</v>
      </c>
      <c r="CQ177" s="46">
        <f t="shared" si="205"/>
        <v>4557592.58</v>
      </c>
      <c r="CR177" s="46">
        <f t="shared" si="205"/>
        <v>0</v>
      </c>
      <c r="CS177" s="46">
        <f t="shared" si="205"/>
        <v>0</v>
      </c>
      <c r="CT177" s="46">
        <f t="shared" si="205"/>
        <v>0</v>
      </c>
      <c r="CU177" s="46">
        <f t="shared" si="205"/>
        <v>0</v>
      </c>
      <c r="CV177" s="46">
        <f t="shared" si="205"/>
        <v>0</v>
      </c>
      <c r="CW177" s="46">
        <f t="shared" si="205"/>
        <v>0</v>
      </c>
      <c r="CX177" s="46">
        <f t="shared" si="205"/>
        <v>0</v>
      </c>
      <c r="CY177" s="46">
        <f t="shared" si="205"/>
        <v>0</v>
      </c>
      <c r="CZ177" s="46">
        <f t="shared" si="205"/>
        <v>4901327.78</v>
      </c>
      <c r="DA177" s="46">
        <f t="shared" si="205"/>
        <v>0</v>
      </c>
      <c r="DB177" s="46">
        <f t="shared" si="205"/>
        <v>0</v>
      </c>
      <c r="DC177" s="46">
        <f t="shared" si="205"/>
        <v>0</v>
      </c>
      <c r="DD177" s="46">
        <f t="shared" si="205"/>
        <v>0</v>
      </c>
      <c r="DE177" s="46">
        <f t="shared" si="205"/>
        <v>0</v>
      </c>
      <c r="DF177" s="46">
        <f t="shared" si="205"/>
        <v>12147503.68</v>
      </c>
      <c r="DG177" s="46">
        <f t="shared" si="205"/>
        <v>0</v>
      </c>
      <c r="DH177" s="46">
        <f t="shared" si="205"/>
        <v>4679323.8</v>
      </c>
      <c r="DI177" s="46">
        <f t="shared" si="205"/>
        <v>5420150.21</v>
      </c>
      <c r="DJ177" s="46">
        <f t="shared" si="205"/>
        <v>0</v>
      </c>
      <c r="DK177" s="46">
        <f t="shared" si="205"/>
        <v>0</v>
      </c>
      <c r="DL177" s="46">
        <f t="shared" si="205"/>
        <v>7292658.0599999996</v>
      </c>
      <c r="DM177" s="46">
        <f t="shared" si="205"/>
        <v>0</v>
      </c>
      <c r="DN177" s="46">
        <f t="shared" si="205"/>
        <v>4723347.5</v>
      </c>
      <c r="DO177" s="46">
        <f t="shared" si="205"/>
        <v>5933383.1699999999</v>
      </c>
      <c r="DP177" s="46">
        <f t="shared" si="205"/>
        <v>0</v>
      </c>
      <c r="DQ177" s="46">
        <f t="shared" si="205"/>
        <v>4166774.5</v>
      </c>
      <c r="DR177" s="46">
        <f t="shared" si="205"/>
        <v>4817056.9000000004</v>
      </c>
      <c r="DS177" s="46">
        <f t="shared" si="205"/>
        <v>4416577.82</v>
      </c>
      <c r="DT177" s="46">
        <f t="shared" si="205"/>
        <v>0</v>
      </c>
      <c r="DU177" s="46">
        <f t="shared" si="205"/>
        <v>0</v>
      </c>
      <c r="DV177" s="46">
        <f t="shared" si="205"/>
        <v>0</v>
      </c>
      <c r="DW177" s="46">
        <f t="shared" si="205"/>
        <v>0</v>
      </c>
      <c r="DX177" s="46">
        <f t="shared" si="205"/>
        <v>0</v>
      </c>
      <c r="DY177" s="46">
        <f t="shared" si="205"/>
        <v>0</v>
      </c>
      <c r="DZ177" s="46">
        <f t="shared" si="205"/>
        <v>0</v>
      </c>
      <c r="EA177" s="46">
        <f t="shared" ref="EA177:FX177" si="206">ROUND(IF((OR(EA169=1,EA170=1))=TRUE(),0,(EA175*459)+(EA35*EA175*EA130)),2)</f>
        <v>4321076.4400000004</v>
      </c>
      <c r="EB177" s="46">
        <f t="shared" si="206"/>
        <v>0</v>
      </c>
      <c r="EC177" s="46">
        <f t="shared" si="206"/>
        <v>0</v>
      </c>
      <c r="ED177" s="46">
        <f t="shared" si="206"/>
        <v>0</v>
      </c>
      <c r="EE177" s="46">
        <f t="shared" si="206"/>
        <v>0</v>
      </c>
      <c r="EF177" s="46">
        <f t="shared" si="206"/>
        <v>4762440.97</v>
      </c>
      <c r="EG177" s="46">
        <f t="shared" si="206"/>
        <v>0</v>
      </c>
      <c r="EH177" s="46">
        <f t="shared" si="206"/>
        <v>0</v>
      </c>
      <c r="EI177" s="46">
        <f t="shared" si="206"/>
        <v>15114022.99</v>
      </c>
      <c r="EJ177" s="46">
        <f t="shared" si="206"/>
        <v>0</v>
      </c>
      <c r="EK177" s="46">
        <f t="shared" si="206"/>
        <v>0</v>
      </c>
      <c r="EL177" s="46">
        <f t="shared" si="206"/>
        <v>0</v>
      </c>
      <c r="EM177" s="46">
        <f t="shared" si="206"/>
        <v>4079769.24</v>
      </c>
      <c r="EN177" s="46">
        <f t="shared" si="206"/>
        <v>4501481.2300000004</v>
      </c>
      <c r="EO177" s="46">
        <f t="shared" si="206"/>
        <v>0</v>
      </c>
      <c r="EP177" s="46">
        <f t="shared" si="206"/>
        <v>0</v>
      </c>
      <c r="EQ177" s="46">
        <f t="shared" si="206"/>
        <v>0</v>
      </c>
      <c r="ER177" s="46">
        <f t="shared" si="206"/>
        <v>0</v>
      </c>
      <c r="ES177" s="46">
        <f t="shared" si="206"/>
        <v>0</v>
      </c>
      <c r="ET177" s="46">
        <f t="shared" si="206"/>
        <v>0</v>
      </c>
      <c r="EU177" s="46">
        <f t="shared" si="206"/>
        <v>4252083.17</v>
      </c>
      <c r="EV177" s="46">
        <f t="shared" si="206"/>
        <v>0</v>
      </c>
      <c r="EW177" s="46">
        <f t="shared" si="206"/>
        <v>0</v>
      </c>
      <c r="EX177" s="46">
        <f t="shared" si="206"/>
        <v>0</v>
      </c>
      <c r="EY177" s="46">
        <f t="shared" si="206"/>
        <v>4231660.8099999996</v>
      </c>
      <c r="EZ177" s="46">
        <f t="shared" si="206"/>
        <v>0</v>
      </c>
      <c r="FA177" s="46">
        <f t="shared" si="206"/>
        <v>0</v>
      </c>
      <c r="FB177" s="46">
        <f t="shared" si="206"/>
        <v>0</v>
      </c>
      <c r="FC177" s="46">
        <f t="shared" si="206"/>
        <v>0</v>
      </c>
      <c r="FD177" s="46">
        <f t="shared" si="206"/>
        <v>0</v>
      </c>
      <c r="FE177" s="46">
        <f t="shared" si="206"/>
        <v>0</v>
      </c>
      <c r="FF177" s="46">
        <f t="shared" si="206"/>
        <v>0</v>
      </c>
      <c r="FG177" s="46">
        <f t="shared" si="206"/>
        <v>0</v>
      </c>
      <c r="FH177" s="46">
        <f t="shared" si="206"/>
        <v>0</v>
      </c>
      <c r="FI177" s="46">
        <f t="shared" si="206"/>
        <v>4833298.88</v>
      </c>
      <c r="FJ177" s="46">
        <f t="shared" si="206"/>
        <v>0</v>
      </c>
      <c r="FK177" s="46">
        <f t="shared" si="206"/>
        <v>4977368.0599999996</v>
      </c>
      <c r="FL177" s="46">
        <f t="shared" si="206"/>
        <v>0</v>
      </c>
      <c r="FM177" s="46">
        <f t="shared" si="206"/>
        <v>0</v>
      </c>
      <c r="FN177" s="46">
        <f t="shared" si="206"/>
        <v>16888266.949999999</v>
      </c>
      <c r="FO177" s="46">
        <f t="shared" si="206"/>
        <v>4411038.6100000003</v>
      </c>
      <c r="FP177" s="46">
        <f t="shared" si="206"/>
        <v>5475949.6200000001</v>
      </c>
      <c r="FQ177" s="46">
        <f t="shared" si="206"/>
        <v>4308922.62</v>
      </c>
      <c r="FR177" s="46">
        <f t="shared" si="206"/>
        <v>0</v>
      </c>
      <c r="FS177" s="46">
        <f t="shared" si="206"/>
        <v>0</v>
      </c>
      <c r="FT177" s="47">
        <f t="shared" si="206"/>
        <v>0</v>
      </c>
      <c r="FU177" s="46">
        <f t="shared" si="206"/>
        <v>4499720.7300000004</v>
      </c>
      <c r="FV177" s="46">
        <f t="shared" si="206"/>
        <v>4200967.55</v>
      </c>
      <c r="FW177" s="46">
        <f t="shared" si="206"/>
        <v>0</v>
      </c>
      <c r="FX177" s="46">
        <f t="shared" si="206"/>
        <v>0</v>
      </c>
      <c r="FY177" s="63"/>
      <c r="FZ177" s="94"/>
      <c r="GA177" s="94"/>
      <c r="GB177" s="63"/>
      <c r="GC177" s="63"/>
      <c r="GD177" s="63"/>
      <c r="GE177" s="63"/>
      <c r="GF177" s="63"/>
      <c r="GG177" s="6"/>
      <c r="GH177" s="63"/>
      <c r="GI177" s="63"/>
      <c r="GJ177" s="63"/>
      <c r="GK177" s="63"/>
      <c r="GL177" s="63"/>
      <c r="GM177" s="63"/>
    </row>
    <row r="178" spans="1:256" x14ac:dyDescent="0.2">
      <c r="A178" s="9"/>
      <c r="B178" s="2" t="s">
        <v>490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7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7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9"/>
      <c r="GF178" s="9"/>
      <c r="GG178" s="6"/>
      <c r="GH178" s="46"/>
      <c r="GI178" s="46"/>
      <c r="GJ178" s="46"/>
      <c r="GK178" s="46"/>
      <c r="GL178" s="46"/>
      <c r="GM178" s="46"/>
    </row>
    <row r="179" spans="1:256" x14ac:dyDescent="0.2">
      <c r="A179" s="3" t="s">
        <v>491</v>
      </c>
      <c r="B179" s="2" t="s">
        <v>492</v>
      </c>
      <c r="C179" s="14">
        <f t="shared" ref="C179:BN179" si="207">IF((OR(C169=1,C170=1))=TRUE(),0,C91)</f>
        <v>6452.6800000000012</v>
      </c>
      <c r="D179" s="14">
        <f t="shared" si="207"/>
        <v>0</v>
      </c>
      <c r="E179" s="14">
        <f t="shared" si="207"/>
        <v>8022.7</v>
      </c>
      <c r="F179" s="14">
        <f t="shared" si="207"/>
        <v>0</v>
      </c>
      <c r="G179" s="14">
        <f t="shared" si="207"/>
        <v>0</v>
      </c>
      <c r="H179" s="14">
        <f t="shared" si="207"/>
        <v>0</v>
      </c>
      <c r="I179" s="14">
        <f t="shared" si="207"/>
        <v>10469.799999999999</v>
      </c>
      <c r="J179" s="14">
        <f t="shared" si="207"/>
        <v>2098.6000000000004</v>
      </c>
      <c r="K179" s="14">
        <f t="shared" si="207"/>
        <v>0</v>
      </c>
      <c r="L179" s="14">
        <f t="shared" si="207"/>
        <v>2718.3</v>
      </c>
      <c r="M179" s="14">
        <f t="shared" si="207"/>
        <v>1471.3</v>
      </c>
      <c r="N179" s="14">
        <f t="shared" si="207"/>
        <v>0</v>
      </c>
      <c r="O179" s="14">
        <f t="shared" si="207"/>
        <v>0</v>
      </c>
      <c r="P179" s="14">
        <f t="shared" si="207"/>
        <v>0</v>
      </c>
      <c r="Q179" s="14">
        <f t="shared" si="207"/>
        <v>39250.699999999997</v>
      </c>
      <c r="R179" s="14">
        <f t="shared" si="207"/>
        <v>0</v>
      </c>
      <c r="S179" s="14">
        <f t="shared" si="207"/>
        <v>1373.0000000000002</v>
      </c>
      <c r="T179" s="14">
        <f t="shared" si="207"/>
        <v>0</v>
      </c>
      <c r="U179" s="14">
        <f t="shared" si="207"/>
        <v>0</v>
      </c>
      <c r="V179" s="14">
        <f t="shared" si="207"/>
        <v>0</v>
      </c>
      <c r="W179" s="17">
        <f t="shared" si="207"/>
        <v>0</v>
      </c>
      <c r="X179" s="14">
        <f t="shared" si="207"/>
        <v>0</v>
      </c>
      <c r="Y179" s="14">
        <f t="shared" si="207"/>
        <v>490.3</v>
      </c>
      <c r="Z179" s="14">
        <f t="shared" si="207"/>
        <v>0</v>
      </c>
      <c r="AA179" s="14">
        <f t="shared" si="207"/>
        <v>0</v>
      </c>
      <c r="AB179" s="14">
        <f t="shared" si="207"/>
        <v>0</v>
      </c>
      <c r="AC179" s="14">
        <f t="shared" si="207"/>
        <v>0</v>
      </c>
      <c r="AD179" s="14">
        <f t="shared" si="207"/>
        <v>0</v>
      </c>
      <c r="AE179" s="14">
        <f t="shared" si="207"/>
        <v>0</v>
      </c>
      <c r="AF179" s="14">
        <f t="shared" si="207"/>
        <v>0</v>
      </c>
      <c r="AG179" s="14">
        <f t="shared" si="207"/>
        <v>0</v>
      </c>
      <c r="AH179" s="14">
        <f t="shared" si="207"/>
        <v>1022.8</v>
      </c>
      <c r="AI179" s="14">
        <f t="shared" si="207"/>
        <v>0</v>
      </c>
      <c r="AJ179" s="14">
        <f t="shared" si="207"/>
        <v>0</v>
      </c>
      <c r="AK179" s="14">
        <f t="shared" si="207"/>
        <v>0</v>
      </c>
      <c r="AL179" s="14">
        <f t="shared" si="207"/>
        <v>0</v>
      </c>
      <c r="AM179" s="14">
        <f t="shared" si="207"/>
        <v>468.4</v>
      </c>
      <c r="AN179" s="14">
        <f t="shared" si="207"/>
        <v>0</v>
      </c>
      <c r="AO179" s="14">
        <f t="shared" si="207"/>
        <v>4900.1000000000004</v>
      </c>
      <c r="AP179" s="14">
        <f t="shared" si="207"/>
        <v>83562.3</v>
      </c>
      <c r="AQ179" s="14">
        <f t="shared" si="207"/>
        <v>0</v>
      </c>
      <c r="AR179" s="14">
        <f t="shared" si="207"/>
        <v>0</v>
      </c>
      <c r="AS179" s="14">
        <f t="shared" si="207"/>
        <v>0</v>
      </c>
      <c r="AT179" s="14">
        <f t="shared" si="207"/>
        <v>0</v>
      </c>
      <c r="AU179" s="14">
        <f t="shared" si="207"/>
        <v>0</v>
      </c>
      <c r="AV179" s="14">
        <f t="shared" si="207"/>
        <v>0</v>
      </c>
      <c r="AW179" s="14">
        <f t="shared" si="207"/>
        <v>0</v>
      </c>
      <c r="AX179" s="14">
        <f t="shared" si="207"/>
        <v>0</v>
      </c>
      <c r="AY179" s="14">
        <f t="shared" si="207"/>
        <v>535.9</v>
      </c>
      <c r="AZ179" s="14">
        <f t="shared" si="207"/>
        <v>10994</v>
      </c>
      <c r="BA179" s="14">
        <f t="shared" si="207"/>
        <v>0</v>
      </c>
      <c r="BB179" s="14">
        <f t="shared" si="207"/>
        <v>0</v>
      </c>
      <c r="BC179" s="14">
        <f t="shared" si="207"/>
        <v>30114.799999999996</v>
      </c>
      <c r="BD179" s="14">
        <f t="shared" si="207"/>
        <v>0</v>
      </c>
      <c r="BE179" s="14">
        <f t="shared" si="207"/>
        <v>0</v>
      </c>
      <c r="BF179" s="14">
        <f t="shared" si="207"/>
        <v>0</v>
      </c>
      <c r="BG179" s="14">
        <f t="shared" si="207"/>
        <v>931.30000000000007</v>
      </c>
      <c r="BH179" s="14">
        <f t="shared" si="207"/>
        <v>0</v>
      </c>
      <c r="BI179" s="14">
        <f t="shared" si="207"/>
        <v>0</v>
      </c>
      <c r="BJ179" s="14">
        <f t="shared" si="207"/>
        <v>0</v>
      </c>
      <c r="BK179" s="14">
        <f t="shared" si="207"/>
        <v>0</v>
      </c>
      <c r="BL179" s="14">
        <f t="shared" si="207"/>
        <v>0</v>
      </c>
      <c r="BM179" s="14">
        <f t="shared" si="207"/>
        <v>0</v>
      </c>
      <c r="BN179" s="14">
        <f t="shared" si="207"/>
        <v>3719.3</v>
      </c>
      <c r="BO179" s="14">
        <f t="shared" ref="BO179:DZ179" si="208">IF((OR(BO169=1,BO170=1))=TRUE(),0,BO91)</f>
        <v>1530.5</v>
      </c>
      <c r="BP179" s="14">
        <f t="shared" si="208"/>
        <v>0</v>
      </c>
      <c r="BQ179" s="14">
        <f t="shared" si="208"/>
        <v>0</v>
      </c>
      <c r="BR179" s="14">
        <f t="shared" si="208"/>
        <v>4707.7</v>
      </c>
      <c r="BS179" s="14">
        <f t="shared" si="208"/>
        <v>1030.8</v>
      </c>
      <c r="BT179" s="14">
        <f t="shared" si="208"/>
        <v>0</v>
      </c>
      <c r="BU179" s="14">
        <f t="shared" si="208"/>
        <v>0</v>
      </c>
      <c r="BV179" s="14">
        <f t="shared" si="208"/>
        <v>0</v>
      </c>
      <c r="BW179" s="14">
        <f t="shared" si="208"/>
        <v>0</v>
      </c>
      <c r="BX179" s="14">
        <f t="shared" si="208"/>
        <v>0</v>
      </c>
      <c r="BY179" s="14">
        <f t="shared" si="208"/>
        <v>507.8</v>
      </c>
      <c r="BZ179" s="14">
        <f t="shared" si="208"/>
        <v>0</v>
      </c>
      <c r="CA179" s="14">
        <f t="shared" si="208"/>
        <v>0</v>
      </c>
      <c r="CB179" s="14">
        <f t="shared" si="208"/>
        <v>0</v>
      </c>
      <c r="CC179" s="14">
        <f t="shared" si="208"/>
        <v>0</v>
      </c>
      <c r="CD179" s="14">
        <f t="shared" si="208"/>
        <v>0</v>
      </c>
      <c r="CE179" s="14">
        <f t="shared" si="208"/>
        <v>0</v>
      </c>
      <c r="CF179" s="14">
        <f t="shared" si="208"/>
        <v>0</v>
      </c>
      <c r="CG179" s="14">
        <f t="shared" si="208"/>
        <v>0</v>
      </c>
      <c r="CH179" s="14">
        <f t="shared" si="208"/>
        <v>0</v>
      </c>
      <c r="CI179" s="14">
        <f t="shared" si="208"/>
        <v>734.9</v>
      </c>
      <c r="CJ179" s="14">
        <f t="shared" si="208"/>
        <v>1046.0999999999999</v>
      </c>
      <c r="CK179" s="14">
        <f t="shared" si="208"/>
        <v>0</v>
      </c>
      <c r="CL179" s="14">
        <f t="shared" si="208"/>
        <v>0</v>
      </c>
      <c r="CM179" s="14">
        <f t="shared" si="208"/>
        <v>739.9</v>
      </c>
      <c r="CN179" s="14">
        <f t="shared" si="208"/>
        <v>0</v>
      </c>
      <c r="CO179" s="14">
        <f t="shared" si="208"/>
        <v>0</v>
      </c>
      <c r="CP179" s="14">
        <f t="shared" si="208"/>
        <v>0</v>
      </c>
      <c r="CQ179" s="14">
        <f t="shared" si="208"/>
        <v>1218.0000000000002</v>
      </c>
      <c r="CR179" s="14">
        <f t="shared" si="208"/>
        <v>0</v>
      </c>
      <c r="CS179" s="14">
        <f t="shared" si="208"/>
        <v>0</v>
      </c>
      <c r="CT179" s="14">
        <f t="shared" si="208"/>
        <v>0</v>
      </c>
      <c r="CU179" s="14">
        <f t="shared" si="208"/>
        <v>0</v>
      </c>
      <c r="CV179" s="14">
        <f t="shared" si="208"/>
        <v>0</v>
      </c>
      <c r="CW179" s="14">
        <f t="shared" si="208"/>
        <v>0</v>
      </c>
      <c r="CX179" s="14">
        <f t="shared" si="208"/>
        <v>0</v>
      </c>
      <c r="CY179" s="14">
        <f t="shared" si="208"/>
        <v>0</v>
      </c>
      <c r="CZ179" s="14">
        <f t="shared" si="208"/>
        <v>2197.1</v>
      </c>
      <c r="DA179" s="14">
        <f t="shared" si="208"/>
        <v>0</v>
      </c>
      <c r="DB179" s="14">
        <f t="shared" si="208"/>
        <v>0</v>
      </c>
      <c r="DC179" s="14">
        <f t="shared" si="208"/>
        <v>0</v>
      </c>
      <c r="DD179" s="14">
        <f t="shared" si="208"/>
        <v>0</v>
      </c>
      <c r="DE179" s="14">
        <f t="shared" si="208"/>
        <v>0</v>
      </c>
      <c r="DF179" s="14">
        <f t="shared" si="208"/>
        <v>21699.4</v>
      </c>
      <c r="DG179" s="14">
        <f t="shared" si="208"/>
        <v>0</v>
      </c>
      <c r="DH179" s="14">
        <f t="shared" si="208"/>
        <v>2133.5</v>
      </c>
      <c r="DI179" s="14">
        <f t="shared" si="208"/>
        <v>2716.4</v>
      </c>
      <c r="DJ179" s="14">
        <f t="shared" si="208"/>
        <v>0</v>
      </c>
      <c r="DK179" s="14">
        <f t="shared" si="208"/>
        <v>0</v>
      </c>
      <c r="DL179" s="14">
        <f t="shared" si="208"/>
        <v>5904.2000000000007</v>
      </c>
      <c r="DM179" s="14">
        <f t="shared" si="208"/>
        <v>0</v>
      </c>
      <c r="DN179" s="14">
        <f t="shared" si="208"/>
        <v>1515.1</v>
      </c>
      <c r="DO179" s="14">
        <f t="shared" si="208"/>
        <v>2975.1000000000004</v>
      </c>
      <c r="DP179" s="14">
        <f t="shared" si="208"/>
        <v>0</v>
      </c>
      <c r="DQ179" s="14">
        <f t="shared" si="208"/>
        <v>504.29999999999995</v>
      </c>
      <c r="DR179" s="14">
        <f t="shared" si="208"/>
        <v>1340.8</v>
      </c>
      <c r="DS179" s="14">
        <f t="shared" si="208"/>
        <v>812</v>
      </c>
      <c r="DT179" s="14">
        <f t="shared" si="208"/>
        <v>0</v>
      </c>
      <c r="DU179" s="14">
        <f t="shared" si="208"/>
        <v>0</v>
      </c>
      <c r="DV179" s="14">
        <f t="shared" si="208"/>
        <v>0</v>
      </c>
      <c r="DW179" s="14">
        <f t="shared" si="208"/>
        <v>0</v>
      </c>
      <c r="DX179" s="14">
        <f t="shared" si="208"/>
        <v>0</v>
      </c>
      <c r="DY179" s="14">
        <f t="shared" si="208"/>
        <v>0</v>
      </c>
      <c r="DZ179" s="14">
        <f t="shared" si="208"/>
        <v>0</v>
      </c>
      <c r="EA179" s="14">
        <f t="shared" ref="EA179:FX179" si="209">IF((OR(EA169=1,EA170=1))=TRUE(),0,EA91)</f>
        <v>543</v>
      </c>
      <c r="EB179" s="14">
        <f t="shared" si="209"/>
        <v>0</v>
      </c>
      <c r="EC179" s="14">
        <f t="shared" si="209"/>
        <v>0</v>
      </c>
      <c r="ED179" s="14">
        <f t="shared" si="209"/>
        <v>0</v>
      </c>
      <c r="EE179" s="14">
        <f t="shared" si="209"/>
        <v>0</v>
      </c>
      <c r="EF179" s="14">
        <f t="shared" si="209"/>
        <v>1559.5</v>
      </c>
      <c r="EG179" s="14">
        <f t="shared" si="209"/>
        <v>0</v>
      </c>
      <c r="EH179" s="14">
        <f t="shared" si="209"/>
        <v>0</v>
      </c>
      <c r="EI179" s="14">
        <f t="shared" si="209"/>
        <v>17094.7</v>
      </c>
      <c r="EJ179" s="14">
        <f t="shared" si="209"/>
        <v>0</v>
      </c>
      <c r="EK179" s="14">
        <f t="shared" si="209"/>
        <v>0</v>
      </c>
      <c r="EL179" s="14">
        <f t="shared" si="209"/>
        <v>0</v>
      </c>
      <c r="EM179" s="14">
        <f t="shared" si="209"/>
        <v>503.4</v>
      </c>
      <c r="EN179" s="14">
        <f t="shared" si="209"/>
        <v>1014.5999999999999</v>
      </c>
      <c r="EO179" s="14">
        <f t="shared" si="209"/>
        <v>0</v>
      </c>
      <c r="EP179" s="14">
        <f t="shared" si="209"/>
        <v>0</v>
      </c>
      <c r="EQ179" s="14">
        <f t="shared" si="209"/>
        <v>0</v>
      </c>
      <c r="ER179" s="14">
        <f t="shared" si="209"/>
        <v>0</v>
      </c>
      <c r="ES179" s="14">
        <f t="shared" si="209"/>
        <v>0</v>
      </c>
      <c r="ET179" s="14">
        <f t="shared" si="209"/>
        <v>0</v>
      </c>
      <c r="EU179" s="14">
        <f t="shared" si="209"/>
        <v>638.6</v>
      </c>
      <c r="EV179" s="14">
        <f t="shared" si="209"/>
        <v>0</v>
      </c>
      <c r="EW179" s="14">
        <f t="shared" si="209"/>
        <v>0</v>
      </c>
      <c r="EX179" s="14">
        <f t="shared" si="209"/>
        <v>0</v>
      </c>
      <c r="EY179" s="14">
        <f t="shared" si="209"/>
        <v>245.9</v>
      </c>
      <c r="EZ179" s="14">
        <f t="shared" si="209"/>
        <v>0</v>
      </c>
      <c r="FA179" s="14">
        <f t="shared" si="209"/>
        <v>0</v>
      </c>
      <c r="FB179" s="14">
        <f t="shared" si="209"/>
        <v>0</v>
      </c>
      <c r="FC179" s="14">
        <f t="shared" si="209"/>
        <v>0</v>
      </c>
      <c r="FD179" s="14">
        <f t="shared" si="209"/>
        <v>0</v>
      </c>
      <c r="FE179" s="14">
        <f t="shared" si="209"/>
        <v>0</v>
      </c>
      <c r="FF179" s="14">
        <f t="shared" si="209"/>
        <v>0</v>
      </c>
      <c r="FG179" s="14">
        <f t="shared" si="209"/>
        <v>0</v>
      </c>
      <c r="FH179" s="14">
        <f t="shared" si="209"/>
        <v>0</v>
      </c>
      <c r="FI179" s="14">
        <f t="shared" si="209"/>
        <v>1797.5</v>
      </c>
      <c r="FJ179" s="14">
        <f t="shared" si="209"/>
        <v>0</v>
      </c>
      <c r="FK179" s="14">
        <f t="shared" si="209"/>
        <v>2211</v>
      </c>
      <c r="FL179" s="14">
        <f t="shared" si="209"/>
        <v>0</v>
      </c>
      <c r="FM179" s="14">
        <f t="shared" si="209"/>
        <v>0</v>
      </c>
      <c r="FN179" s="14">
        <f t="shared" si="209"/>
        <v>20316.400000000001</v>
      </c>
      <c r="FO179" s="14">
        <f t="shared" si="209"/>
        <v>1134.1000000000001</v>
      </c>
      <c r="FP179" s="14">
        <f t="shared" si="209"/>
        <v>2259.9</v>
      </c>
      <c r="FQ179" s="14">
        <f t="shared" si="209"/>
        <v>788.4</v>
      </c>
      <c r="FR179" s="14">
        <f t="shared" si="209"/>
        <v>0</v>
      </c>
      <c r="FS179" s="14">
        <f t="shared" si="209"/>
        <v>0</v>
      </c>
      <c r="FT179" s="17">
        <f t="shared" si="209"/>
        <v>0</v>
      </c>
      <c r="FU179" s="14">
        <f t="shared" si="209"/>
        <v>772.9</v>
      </c>
      <c r="FV179" s="14">
        <f t="shared" si="209"/>
        <v>677.4</v>
      </c>
      <c r="FW179" s="14">
        <f t="shared" si="209"/>
        <v>0</v>
      </c>
      <c r="FX179" s="14">
        <f t="shared" si="209"/>
        <v>0</v>
      </c>
      <c r="FY179" s="46"/>
      <c r="FZ179" s="14"/>
      <c r="GA179" s="14"/>
      <c r="GB179" s="63"/>
      <c r="GC179" s="63"/>
      <c r="GD179" s="63"/>
      <c r="GE179" s="63"/>
      <c r="GF179" s="63"/>
      <c r="GG179" s="6"/>
      <c r="GH179" s="63"/>
      <c r="GI179" s="63"/>
      <c r="GJ179" s="63"/>
      <c r="GK179" s="63"/>
      <c r="GL179" s="63"/>
      <c r="GM179" s="63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  <c r="HZ179" s="126"/>
      <c r="IA179" s="126"/>
      <c r="IB179" s="126"/>
      <c r="IC179" s="126"/>
      <c r="ID179" s="126"/>
      <c r="IE179" s="126"/>
      <c r="IF179" s="126"/>
      <c r="IG179" s="126"/>
      <c r="IH179" s="126"/>
      <c r="II179" s="126"/>
      <c r="IJ179" s="126"/>
      <c r="IK179" s="126"/>
      <c r="IL179" s="126"/>
      <c r="IM179" s="126"/>
      <c r="IN179" s="126"/>
      <c r="IO179" s="126"/>
      <c r="IP179" s="126"/>
      <c r="IQ179" s="126"/>
      <c r="IR179" s="126"/>
      <c r="IS179" s="126"/>
      <c r="IT179" s="126"/>
      <c r="IU179" s="126"/>
      <c r="IV179" s="126"/>
    </row>
    <row r="180" spans="1:256" x14ac:dyDescent="0.2">
      <c r="A180" s="3" t="s">
        <v>493</v>
      </c>
      <c r="B180" s="2" t="s">
        <v>494</v>
      </c>
      <c r="C180" s="47">
        <f>ROUND(IF((OR(C169=1,C170=1))=TRUE(),0,(C177/459*C179)+C166),2)</f>
        <v>146637494.38</v>
      </c>
      <c r="D180" s="47">
        <f t="shared" ref="D180:BO180" si="210">ROUND(IF((OR(D169=1,D170=1))=TRUE(),0,(D177/459*D179)+D166),2)</f>
        <v>0</v>
      </c>
      <c r="E180" s="47">
        <f t="shared" si="210"/>
        <v>186163661.58000001</v>
      </c>
      <c r="F180" s="47">
        <f t="shared" si="210"/>
        <v>0</v>
      </c>
      <c r="G180" s="47">
        <f t="shared" si="210"/>
        <v>0</v>
      </c>
      <c r="H180" s="47">
        <f t="shared" si="210"/>
        <v>0</v>
      </c>
      <c r="I180" s="47">
        <f t="shared" si="210"/>
        <v>274915725.81999999</v>
      </c>
      <c r="J180" s="47">
        <f t="shared" si="210"/>
        <v>23598602.780000001</v>
      </c>
      <c r="K180" s="47">
        <f t="shared" si="210"/>
        <v>0</v>
      </c>
      <c r="L180" s="47">
        <f t="shared" si="210"/>
        <v>34427806.469999999</v>
      </c>
      <c r="M180" s="47">
        <f t="shared" si="210"/>
        <v>17601174.93</v>
      </c>
      <c r="N180" s="47">
        <f t="shared" si="210"/>
        <v>0</v>
      </c>
      <c r="O180" s="47">
        <f t="shared" si="210"/>
        <v>0</v>
      </c>
      <c r="P180" s="47">
        <f t="shared" si="210"/>
        <v>0</v>
      </c>
      <c r="Q180" s="47">
        <f t="shared" si="210"/>
        <v>2693881017.2199998</v>
      </c>
      <c r="R180" s="47">
        <f t="shared" si="210"/>
        <v>0</v>
      </c>
      <c r="S180" s="47">
        <f t="shared" si="210"/>
        <v>13772962.26</v>
      </c>
      <c r="T180" s="47">
        <f t="shared" si="210"/>
        <v>0</v>
      </c>
      <c r="U180" s="47">
        <f t="shared" si="210"/>
        <v>0</v>
      </c>
      <c r="V180" s="47">
        <f t="shared" si="210"/>
        <v>0</v>
      </c>
      <c r="W180" s="47">
        <f t="shared" si="210"/>
        <v>0</v>
      </c>
      <c r="X180" s="47">
        <f t="shared" si="210"/>
        <v>0</v>
      </c>
      <c r="Y180" s="47">
        <f t="shared" si="210"/>
        <v>4235872.29</v>
      </c>
      <c r="Z180" s="47">
        <f t="shared" si="210"/>
        <v>0</v>
      </c>
      <c r="AA180" s="47">
        <f t="shared" si="210"/>
        <v>0</v>
      </c>
      <c r="AB180" s="47">
        <f t="shared" si="210"/>
        <v>0</v>
      </c>
      <c r="AC180" s="47">
        <f t="shared" si="210"/>
        <v>0</v>
      </c>
      <c r="AD180" s="47">
        <f t="shared" si="210"/>
        <v>0</v>
      </c>
      <c r="AE180" s="47">
        <f t="shared" si="210"/>
        <v>0</v>
      </c>
      <c r="AF180" s="47">
        <f t="shared" si="210"/>
        <v>0</v>
      </c>
      <c r="AG180" s="47">
        <f t="shared" si="210"/>
        <v>0</v>
      </c>
      <c r="AH180" s="47">
        <f t="shared" si="210"/>
        <v>9539273.3499999996</v>
      </c>
      <c r="AI180" s="47">
        <f t="shared" si="210"/>
        <v>0</v>
      </c>
      <c r="AJ180" s="47">
        <f t="shared" si="210"/>
        <v>0</v>
      </c>
      <c r="AK180" s="47">
        <f t="shared" si="210"/>
        <v>0</v>
      </c>
      <c r="AL180" s="47">
        <f t="shared" si="210"/>
        <v>0</v>
      </c>
      <c r="AM180" s="47">
        <f t="shared" si="210"/>
        <v>4136458.88</v>
      </c>
      <c r="AN180" s="47">
        <f t="shared" si="210"/>
        <v>0</v>
      </c>
      <c r="AO180" s="47">
        <f t="shared" si="210"/>
        <v>65024669</v>
      </c>
      <c r="AP180" s="47">
        <f t="shared" si="210"/>
        <v>11703265617.690001</v>
      </c>
      <c r="AQ180" s="47">
        <f t="shared" si="210"/>
        <v>0</v>
      </c>
      <c r="AR180" s="47">
        <f t="shared" si="210"/>
        <v>0</v>
      </c>
      <c r="AS180" s="47">
        <f t="shared" si="210"/>
        <v>0</v>
      </c>
      <c r="AT180" s="47">
        <f t="shared" si="210"/>
        <v>0</v>
      </c>
      <c r="AU180" s="47">
        <f t="shared" si="210"/>
        <v>0</v>
      </c>
      <c r="AV180" s="47">
        <f t="shared" si="210"/>
        <v>0</v>
      </c>
      <c r="AW180" s="47">
        <f t="shared" si="210"/>
        <v>0</v>
      </c>
      <c r="AX180" s="47">
        <f t="shared" si="210"/>
        <v>0</v>
      </c>
      <c r="AY180" s="47">
        <f t="shared" si="210"/>
        <v>4991010.58</v>
      </c>
      <c r="AZ180" s="47">
        <f t="shared" si="210"/>
        <v>278782784.66000003</v>
      </c>
      <c r="BA180" s="47">
        <f t="shared" si="210"/>
        <v>0</v>
      </c>
      <c r="BB180" s="47">
        <f t="shared" si="210"/>
        <v>0</v>
      </c>
      <c r="BC180" s="47">
        <f t="shared" si="210"/>
        <v>1279480024.6700001</v>
      </c>
      <c r="BD180" s="47">
        <f t="shared" si="210"/>
        <v>0</v>
      </c>
      <c r="BE180" s="47">
        <f t="shared" si="210"/>
        <v>0</v>
      </c>
      <c r="BF180" s="47">
        <f t="shared" si="210"/>
        <v>0</v>
      </c>
      <c r="BG180" s="47">
        <f t="shared" si="210"/>
        <v>9227250.1600000001</v>
      </c>
      <c r="BH180" s="47">
        <f t="shared" si="210"/>
        <v>0</v>
      </c>
      <c r="BI180" s="47">
        <f t="shared" si="210"/>
        <v>0</v>
      </c>
      <c r="BJ180" s="47">
        <f t="shared" si="210"/>
        <v>0</v>
      </c>
      <c r="BK180" s="47">
        <f t="shared" si="210"/>
        <v>0</v>
      </c>
      <c r="BL180" s="47">
        <f t="shared" si="210"/>
        <v>0</v>
      </c>
      <c r="BM180" s="47">
        <f t="shared" si="210"/>
        <v>0</v>
      </c>
      <c r="BN180" s="47">
        <f t="shared" si="210"/>
        <v>45829989.579999998</v>
      </c>
      <c r="BO180" s="47">
        <f t="shared" si="210"/>
        <v>15098343.75</v>
      </c>
      <c r="BP180" s="47">
        <f t="shared" ref="BP180:EA180" si="211">ROUND(IF((OR(BP169=1,BP170=1))=TRUE(),0,(BP177/459*BP179)+BP166),2)</f>
        <v>0</v>
      </c>
      <c r="BQ180" s="47">
        <f t="shared" si="211"/>
        <v>0</v>
      </c>
      <c r="BR180" s="47">
        <f t="shared" si="211"/>
        <v>64102749.560000002</v>
      </c>
      <c r="BS180" s="47">
        <f t="shared" si="211"/>
        <v>10149826.609999999</v>
      </c>
      <c r="BT180" s="47">
        <f t="shared" si="211"/>
        <v>0</v>
      </c>
      <c r="BU180" s="47">
        <f t="shared" si="211"/>
        <v>0</v>
      </c>
      <c r="BV180" s="47">
        <f t="shared" si="211"/>
        <v>0</v>
      </c>
      <c r="BW180" s="47">
        <f t="shared" si="211"/>
        <v>0</v>
      </c>
      <c r="BX180" s="47">
        <f t="shared" si="211"/>
        <v>0</v>
      </c>
      <c r="BY180" s="47">
        <f t="shared" si="211"/>
        <v>4469416.5999999996</v>
      </c>
      <c r="BZ180" s="47">
        <f t="shared" si="211"/>
        <v>0</v>
      </c>
      <c r="CA180" s="47">
        <f t="shared" si="211"/>
        <v>0</v>
      </c>
      <c r="CB180" s="47">
        <f t="shared" si="211"/>
        <v>0</v>
      </c>
      <c r="CC180" s="47">
        <f t="shared" si="211"/>
        <v>0</v>
      </c>
      <c r="CD180" s="47">
        <f t="shared" si="211"/>
        <v>0</v>
      </c>
      <c r="CE180" s="47">
        <f t="shared" si="211"/>
        <v>0</v>
      </c>
      <c r="CF180" s="47">
        <f t="shared" si="211"/>
        <v>0</v>
      </c>
      <c r="CG180" s="47">
        <f t="shared" si="211"/>
        <v>0</v>
      </c>
      <c r="CH180" s="47">
        <f t="shared" si="211"/>
        <v>0</v>
      </c>
      <c r="CI180" s="47">
        <f t="shared" si="211"/>
        <v>6359039.4400000004</v>
      </c>
      <c r="CJ180" s="47">
        <f t="shared" si="211"/>
        <v>10632514.75</v>
      </c>
      <c r="CK180" s="47">
        <f t="shared" si="211"/>
        <v>0</v>
      </c>
      <c r="CL180" s="47">
        <f t="shared" si="211"/>
        <v>0</v>
      </c>
      <c r="CM180" s="47">
        <f t="shared" si="211"/>
        <v>7168563.6600000001</v>
      </c>
      <c r="CN180" s="47">
        <f t="shared" si="211"/>
        <v>0</v>
      </c>
      <c r="CO180" s="47">
        <f t="shared" si="211"/>
        <v>0</v>
      </c>
      <c r="CP180" s="47">
        <f t="shared" si="211"/>
        <v>0</v>
      </c>
      <c r="CQ180" s="47">
        <f t="shared" si="211"/>
        <v>12094003.84</v>
      </c>
      <c r="CR180" s="47">
        <f t="shared" si="211"/>
        <v>0</v>
      </c>
      <c r="CS180" s="47">
        <f t="shared" si="211"/>
        <v>0</v>
      </c>
      <c r="CT180" s="47">
        <f t="shared" si="211"/>
        <v>0</v>
      </c>
      <c r="CU180" s="47">
        <f t="shared" si="211"/>
        <v>0</v>
      </c>
      <c r="CV180" s="47">
        <f t="shared" si="211"/>
        <v>0</v>
      </c>
      <c r="CW180" s="47">
        <f t="shared" si="211"/>
        <v>0</v>
      </c>
      <c r="CX180" s="47">
        <f t="shared" si="211"/>
        <v>0</v>
      </c>
      <c r="CY180" s="47">
        <f t="shared" si="211"/>
        <v>0</v>
      </c>
      <c r="CZ180" s="47">
        <f t="shared" si="211"/>
        <v>23461235.870000001</v>
      </c>
      <c r="DA180" s="47">
        <f t="shared" si="211"/>
        <v>0</v>
      </c>
      <c r="DB180" s="47">
        <f t="shared" si="211"/>
        <v>0</v>
      </c>
      <c r="DC180" s="47">
        <f t="shared" si="211"/>
        <v>0</v>
      </c>
      <c r="DD180" s="47">
        <f t="shared" si="211"/>
        <v>0</v>
      </c>
      <c r="DE180" s="47">
        <f t="shared" si="211"/>
        <v>0</v>
      </c>
      <c r="DF180" s="47">
        <f t="shared" si="211"/>
        <v>574432868.87</v>
      </c>
      <c r="DG180" s="47">
        <f t="shared" si="211"/>
        <v>0</v>
      </c>
      <c r="DH180" s="47">
        <f t="shared" si="211"/>
        <v>21750190.260000002</v>
      </c>
      <c r="DI180" s="47">
        <f t="shared" si="211"/>
        <v>32147017.170000002</v>
      </c>
      <c r="DJ180" s="47">
        <f t="shared" si="211"/>
        <v>0</v>
      </c>
      <c r="DK180" s="47">
        <f t="shared" si="211"/>
        <v>0</v>
      </c>
      <c r="DL180" s="47">
        <f t="shared" si="211"/>
        <v>93821541.340000004</v>
      </c>
      <c r="DM180" s="47">
        <f t="shared" si="211"/>
        <v>0</v>
      </c>
      <c r="DN180" s="47">
        <f t="shared" si="211"/>
        <v>15591162.960000001</v>
      </c>
      <c r="DO180" s="47">
        <f t="shared" si="211"/>
        <v>38458405.810000002</v>
      </c>
      <c r="DP180" s="47">
        <f t="shared" si="211"/>
        <v>0</v>
      </c>
      <c r="DQ180" s="47">
        <f t="shared" si="211"/>
        <v>4578005.1900000004</v>
      </c>
      <c r="DR180" s="47">
        <f t="shared" si="211"/>
        <v>14071263.380000001</v>
      </c>
      <c r="DS180" s="47">
        <f t="shared" si="211"/>
        <v>7813205.21</v>
      </c>
      <c r="DT180" s="47">
        <f t="shared" si="211"/>
        <v>0</v>
      </c>
      <c r="DU180" s="47">
        <f t="shared" si="211"/>
        <v>0</v>
      </c>
      <c r="DV180" s="47">
        <f t="shared" si="211"/>
        <v>0</v>
      </c>
      <c r="DW180" s="47">
        <f t="shared" si="211"/>
        <v>0</v>
      </c>
      <c r="DX180" s="47">
        <f t="shared" si="211"/>
        <v>0</v>
      </c>
      <c r="DY180" s="47">
        <f t="shared" si="211"/>
        <v>0</v>
      </c>
      <c r="DZ180" s="47">
        <f t="shared" si="211"/>
        <v>0</v>
      </c>
      <c r="EA180" s="47">
        <f t="shared" si="211"/>
        <v>5126623.67</v>
      </c>
      <c r="EB180" s="47">
        <f t="shared" ref="EB180:FX180" si="212">ROUND(IF((OR(EB169=1,EB170=1))=TRUE(),0,(EB177/459*EB179)+EB166),2)</f>
        <v>0</v>
      </c>
      <c r="EC180" s="47">
        <f t="shared" si="212"/>
        <v>0</v>
      </c>
      <c r="ED180" s="47">
        <f t="shared" si="212"/>
        <v>0</v>
      </c>
      <c r="EE180" s="47">
        <f t="shared" si="212"/>
        <v>0</v>
      </c>
      <c r="EF180" s="47">
        <f t="shared" si="212"/>
        <v>16232553.039999999</v>
      </c>
      <c r="EG180" s="47">
        <f t="shared" si="212"/>
        <v>0</v>
      </c>
      <c r="EH180" s="47">
        <f t="shared" si="212"/>
        <v>0</v>
      </c>
      <c r="EI180" s="47">
        <f t="shared" si="212"/>
        <v>562955973.50999999</v>
      </c>
      <c r="EJ180" s="47">
        <f t="shared" si="212"/>
        <v>0</v>
      </c>
      <c r="EK180" s="47">
        <f t="shared" si="212"/>
        <v>0</v>
      </c>
      <c r="EL180" s="47">
        <f t="shared" si="212"/>
        <v>0</v>
      </c>
      <c r="EM180" s="47">
        <f t="shared" si="212"/>
        <v>4474413.58</v>
      </c>
      <c r="EN180" s="47">
        <f t="shared" si="212"/>
        <v>10503908.02</v>
      </c>
      <c r="EO180" s="47">
        <f t="shared" si="212"/>
        <v>0</v>
      </c>
      <c r="EP180" s="47">
        <f t="shared" si="212"/>
        <v>0</v>
      </c>
      <c r="EQ180" s="47">
        <f t="shared" si="212"/>
        <v>0</v>
      </c>
      <c r="ER180" s="47">
        <f t="shared" si="212"/>
        <v>0</v>
      </c>
      <c r="ES180" s="47">
        <f t="shared" si="212"/>
        <v>0</v>
      </c>
      <c r="ET180" s="47">
        <f t="shared" si="212"/>
        <v>0</v>
      </c>
      <c r="EU180" s="47">
        <f t="shared" si="212"/>
        <v>5915861.25</v>
      </c>
      <c r="EV180" s="47">
        <f t="shared" si="212"/>
        <v>0</v>
      </c>
      <c r="EW180" s="47">
        <f t="shared" si="212"/>
        <v>0</v>
      </c>
      <c r="EX180" s="47">
        <f t="shared" si="212"/>
        <v>0</v>
      </c>
      <c r="EY180" s="47">
        <f t="shared" si="212"/>
        <v>7204916</v>
      </c>
      <c r="EZ180" s="47">
        <f t="shared" si="212"/>
        <v>0</v>
      </c>
      <c r="FA180" s="47">
        <f t="shared" si="212"/>
        <v>0</v>
      </c>
      <c r="FB180" s="47">
        <f t="shared" si="212"/>
        <v>0</v>
      </c>
      <c r="FC180" s="47">
        <f t="shared" si="212"/>
        <v>0</v>
      </c>
      <c r="FD180" s="47">
        <f t="shared" si="212"/>
        <v>0</v>
      </c>
      <c r="FE180" s="47">
        <f t="shared" si="212"/>
        <v>0</v>
      </c>
      <c r="FF180" s="47">
        <f t="shared" si="212"/>
        <v>0</v>
      </c>
      <c r="FG180" s="47">
        <f t="shared" si="212"/>
        <v>0</v>
      </c>
      <c r="FH180" s="47">
        <f t="shared" si="212"/>
        <v>0</v>
      </c>
      <c r="FI180" s="47">
        <f t="shared" si="212"/>
        <v>18942550.100000001</v>
      </c>
      <c r="FJ180" s="47">
        <f t="shared" si="212"/>
        <v>0</v>
      </c>
      <c r="FK180" s="47">
        <f t="shared" si="212"/>
        <v>23975949.41</v>
      </c>
      <c r="FL180" s="47">
        <f t="shared" si="212"/>
        <v>0</v>
      </c>
      <c r="FM180" s="47">
        <f t="shared" si="212"/>
        <v>0</v>
      </c>
      <c r="FN180" s="47">
        <f t="shared" si="212"/>
        <v>748288701.42999995</v>
      </c>
      <c r="FO180" s="47">
        <f t="shared" si="212"/>
        <v>10898821.109999999</v>
      </c>
      <c r="FP180" s="47">
        <f t="shared" si="212"/>
        <v>26960999.010000002</v>
      </c>
      <c r="FQ180" s="47">
        <f t="shared" si="212"/>
        <v>7401208.2599999998</v>
      </c>
      <c r="FR180" s="47">
        <f t="shared" si="212"/>
        <v>0</v>
      </c>
      <c r="FS180" s="47">
        <f t="shared" si="212"/>
        <v>0</v>
      </c>
      <c r="FT180" s="47">
        <f t="shared" si="212"/>
        <v>0</v>
      </c>
      <c r="FU180" s="47">
        <f t="shared" si="212"/>
        <v>7576980.7199999997</v>
      </c>
      <c r="FV180" s="47">
        <f t="shared" si="212"/>
        <v>6199859.2999999998</v>
      </c>
      <c r="FW180" s="47">
        <f t="shared" si="212"/>
        <v>0</v>
      </c>
      <c r="FX180" s="47">
        <f t="shared" si="212"/>
        <v>0</v>
      </c>
      <c r="FY180" s="46"/>
      <c r="FZ180" s="46">
        <f>SUM(C180:FX180)</f>
        <v>19214370068.979996</v>
      </c>
      <c r="GA180" s="46"/>
      <c r="GB180" s="46"/>
      <c r="GC180" s="46"/>
      <c r="GD180" s="46"/>
      <c r="GE180" s="9"/>
      <c r="GF180" s="9"/>
      <c r="GG180" s="6"/>
      <c r="GH180" s="46"/>
      <c r="GI180" s="46"/>
      <c r="GJ180" s="46"/>
      <c r="GK180" s="46"/>
      <c r="GL180" s="6"/>
      <c r="GM180" s="6"/>
    </row>
    <row r="181" spans="1:256" x14ac:dyDescent="0.2">
      <c r="A181" s="9"/>
      <c r="B181" s="2" t="s">
        <v>495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7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7"/>
      <c r="FU181" s="46"/>
      <c r="FV181" s="46"/>
      <c r="FW181" s="46"/>
      <c r="FX181" s="46"/>
      <c r="FY181" s="14"/>
      <c r="FZ181" s="46"/>
      <c r="GA181" s="46"/>
      <c r="GB181" s="94"/>
      <c r="GC181" s="94"/>
      <c r="GD181" s="94"/>
      <c r="GE181" s="94"/>
      <c r="GF181" s="94"/>
      <c r="GG181" s="6"/>
      <c r="GH181" s="94"/>
      <c r="GI181" s="94"/>
      <c r="GJ181" s="94"/>
      <c r="GK181" s="94"/>
      <c r="GL181" s="6"/>
      <c r="GM181" s="6"/>
    </row>
    <row r="182" spans="1:256" x14ac:dyDescent="0.2">
      <c r="A182" s="3" t="s">
        <v>384</v>
      </c>
      <c r="B182" s="2" t="s">
        <v>384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7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7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6"/>
      <c r="GF182" s="6"/>
      <c r="GG182" s="6"/>
      <c r="GH182" s="6"/>
      <c r="GI182" s="6"/>
      <c r="GJ182" s="6"/>
      <c r="GK182" s="6"/>
      <c r="GL182" s="6"/>
      <c r="GM182" s="6"/>
    </row>
    <row r="183" spans="1:256" ht="15.75" x14ac:dyDescent="0.25">
      <c r="A183" s="3" t="s">
        <v>384</v>
      </c>
      <c r="B183" s="44" t="s">
        <v>496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7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7"/>
      <c r="FU183" s="46"/>
      <c r="FV183" s="46"/>
      <c r="FW183" s="46"/>
      <c r="FX183" s="46"/>
      <c r="FY183" s="46"/>
      <c r="FZ183" s="46"/>
      <c r="GA183" s="46"/>
      <c r="GB183" s="14"/>
      <c r="GC183" s="14"/>
      <c r="GD183" s="14"/>
      <c r="GE183" s="39"/>
      <c r="GF183" s="39"/>
      <c r="GG183" s="6"/>
      <c r="GH183" s="6"/>
      <c r="GI183" s="6"/>
      <c r="GJ183" s="6"/>
      <c r="GK183" s="6"/>
      <c r="GL183" s="6"/>
      <c r="GM183" s="6"/>
    </row>
    <row r="184" spans="1:256" x14ac:dyDescent="0.2">
      <c r="A184" s="3" t="s">
        <v>497</v>
      </c>
      <c r="B184" s="2" t="s">
        <v>498</v>
      </c>
      <c r="C184" s="46">
        <f t="shared" ref="C184:BN184" si="213">+C45</f>
        <v>65213811.119999997</v>
      </c>
      <c r="D184" s="46">
        <f t="shared" si="213"/>
        <v>324390661.34000003</v>
      </c>
      <c r="E184" s="46">
        <f t="shared" si="213"/>
        <v>64263918.5</v>
      </c>
      <c r="F184" s="46">
        <f t="shared" si="213"/>
        <v>126050624.52</v>
      </c>
      <c r="G184" s="46">
        <f t="shared" si="213"/>
        <v>8215004.7599999998</v>
      </c>
      <c r="H184" s="46">
        <f t="shared" si="213"/>
        <v>7994242.0199999996</v>
      </c>
      <c r="I184" s="46">
        <f t="shared" si="213"/>
        <v>83871620.620000005</v>
      </c>
      <c r="J184" s="46">
        <f t="shared" si="213"/>
        <v>16046083.129999999</v>
      </c>
      <c r="K184" s="46">
        <f t="shared" si="213"/>
        <v>3160881.3</v>
      </c>
      <c r="L184" s="46">
        <f t="shared" si="213"/>
        <v>22222753.520000003</v>
      </c>
      <c r="M184" s="46">
        <f t="shared" si="213"/>
        <v>13486545.800000001</v>
      </c>
      <c r="N184" s="46">
        <f t="shared" si="213"/>
        <v>398364715.59000003</v>
      </c>
      <c r="O184" s="46">
        <f t="shared" si="213"/>
        <v>112465258.19999999</v>
      </c>
      <c r="P184" s="46">
        <f t="shared" si="213"/>
        <v>2335216.67</v>
      </c>
      <c r="Q184" s="46">
        <f t="shared" si="213"/>
        <v>312638191.57999998</v>
      </c>
      <c r="R184" s="46">
        <f t="shared" si="213"/>
        <v>4961926.1400000006</v>
      </c>
      <c r="S184" s="46">
        <f t="shared" si="213"/>
        <v>11201557.359999999</v>
      </c>
      <c r="T184" s="46">
        <f t="shared" si="213"/>
        <v>1913910.29</v>
      </c>
      <c r="U184" s="46">
        <f t="shared" si="213"/>
        <v>885238.32</v>
      </c>
      <c r="V184" s="46">
        <f t="shared" si="213"/>
        <v>2838146.66</v>
      </c>
      <c r="W184" s="47">
        <f t="shared" si="213"/>
        <v>1371155.7100000002</v>
      </c>
      <c r="X184" s="46">
        <f t="shared" si="213"/>
        <v>787510.37</v>
      </c>
      <c r="Y184" s="46">
        <f t="shared" si="213"/>
        <v>4228220.05</v>
      </c>
      <c r="Z184" s="46">
        <f t="shared" si="213"/>
        <v>2751874.7399999998</v>
      </c>
      <c r="AA184" s="46">
        <f t="shared" si="213"/>
        <v>216382104.34999999</v>
      </c>
      <c r="AB184" s="46">
        <f t="shared" si="213"/>
        <v>224570306.78</v>
      </c>
      <c r="AC184" s="46">
        <f t="shared" si="213"/>
        <v>7395046.7199999997</v>
      </c>
      <c r="AD184" s="46">
        <f t="shared" si="213"/>
        <v>8590748.1300000008</v>
      </c>
      <c r="AE184" s="46">
        <f t="shared" si="213"/>
        <v>1556846.66</v>
      </c>
      <c r="AF184" s="46">
        <f t="shared" si="213"/>
        <v>2256563.5100000002</v>
      </c>
      <c r="AG184" s="46">
        <f t="shared" si="213"/>
        <v>7313622.7999999998</v>
      </c>
      <c r="AH184" s="46">
        <f t="shared" si="213"/>
        <v>7923034.8300000001</v>
      </c>
      <c r="AI184" s="46">
        <f t="shared" si="213"/>
        <v>3477302.81</v>
      </c>
      <c r="AJ184" s="46">
        <f t="shared" si="213"/>
        <v>2737623.1999999997</v>
      </c>
      <c r="AK184" s="46">
        <f t="shared" si="213"/>
        <v>2626852.87</v>
      </c>
      <c r="AL184" s="46">
        <f t="shared" si="213"/>
        <v>2936205.04</v>
      </c>
      <c r="AM184" s="46">
        <f t="shared" si="213"/>
        <v>4038140.46</v>
      </c>
      <c r="AN184" s="46">
        <f t="shared" si="213"/>
        <v>3736937.57</v>
      </c>
      <c r="AO184" s="46">
        <f t="shared" si="213"/>
        <v>37190897.649999999</v>
      </c>
      <c r="AP184" s="46">
        <f t="shared" si="213"/>
        <v>667742576.75</v>
      </c>
      <c r="AQ184" s="46">
        <f t="shared" si="213"/>
        <v>2950065.12</v>
      </c>
      <c r="AR184" s="46">
        <f t="shared" si="213"/>
        <v>473461790.69999999</v>
      </c>
      <c r="AS184" s="46">
        <f t="shared" si="213"/>
        <v>52722372.159999996</v>
      </c>
      <c r="AT184" s="46">
        <f t="shared" si="213"/>
        <v>19231798.689999998</v>
      </c>
      <c r="AU184" s="46">
        <f t="shared" si="213"/>
        <v>3540534.8499999996</v>
      </c>
      <c r="AV184" s="46">
        <f t="shared" si="213"/>
        <v>3242282.14</v>
      </c>
      <c r="AW184" s="46">
        <f t="shared" si="213"/>
        <v>2587955.2600000002</v>
      </c>
      <c r="AX184" s="46">
        <f t="shared" si="213"/>
        <v>832530.67999999993</v>
      </c>
      <c r="AY184" s="46">
        <f t="shared" si="213"/>
        <v>4872936.6300000008</v>
      </c>
      <c r="AZ184" s="46">
        <f t="shared" si="213"/>
        <v>86474256.969999999</v>
      </c>
      <c r="BA184" s="46">
        <f t="shared" si="213"/>
        <v>64897431.25999999</v>
      </c>
      <c r="BB184" s="46">
        <f t="shared" si="213"/>
        <v>56481759.560000002</v>
      </c>
      <c r="BC184" s="46">
        <f t="shared" si="213"/>
        <v>234144454.31</v>
      </c>
      <c r="BD184" s="46">
        <f t="shared" si="213"/>
        <v>36122029.5</v>
      </c>
      <c r="BE184" s="46">
        <f t="shared" si="213"/>
        <v>11316760.779999999</v>
      </c>
      <c r="BF184" s="46">
        <f t="shared" si="213"/>
        <v>173243531.88499999</v>
      </c>
      <c r="BG184" s="46">
        <f t="shared" si="213"/>
        <v>7849368.04</v>
      </c>
      <c r="BH184" s="46">
        <f t="shared" si="213"/>
        <v>5426320.1100000003</v>
      </c>
      <c r="BI184" s="46">
        <f t="shared" si="213"/>
        <v>2851026.27</v>
      </c>
      <c r="BJ184" s="46">
        <f t="shared" si="213"/>
        <v>43849832.040000007</v>
      </c>
      <c r="BK184" s="46">
        <f t="shared" si="213"/>
        <v>136230587.67000002</v>
      </c>
      <c r="BL184" s="46">
        <f t="shared" si="213"/>
        <v>2374129.9099999997</v>
      </c>
      <c r="BM184" s="46">
        <f t="shared" si="213"/>
        <v>3147078.56</v>
      </c>
      <c r="BN184" s="46">
        <f t="shared" si="213"/>
        <v>27683084.069999997</v>
      </c>
      <c r="BO184" s="46">
        <f t="shared" ref="BO184:DZ184" si="214">+BO45</f>
        <v>11909843.57</v>
      </c>
      <c r="BP184" s="46">
        <f t="shared" si="214"/>
        <v>2562144.2999999998</v>
      </c>
      <c r="BQ184" s="46">
        <f t="shared" si="214"/>
        <v>45468075.219999999</v>
      </c>
      <c r="BR184" s="46">
        <f t="shared" si="214"/>
        <v>35204314.07</v>
      </c>
      <c r="BS184" s="46">
        <f t="shared" si="214"/>
        <v>8668010.25</v>
      </c>
      <c r="BT184" s="46">
        <f t="shared" si="214"/>
        <v>3762120.5300000003</v>
      </c>
      <c r="BU184" s="46">
        <f t="shared" si="214"/>
        <v>4101766.75</v>
      </c>
      <c r="BV184" s="46">
        <f t="shared" si="214"/>
        <v>9751754.9900000002</v>
      </c>
      <c r="BW184" s="46">
        <f t="shared" si="214"/>
        <v>14205242.960000001</v>
      </c>
      <c r="BX184" s="46">
        <f t="shared" si="214"/>
        <v>1250934.3900000001</v>
      </c>
      <c r="BY184" s="46">
        <f t="shared" si="214"/>
        <v>4513956.2699999996</v>
      </c>
      <c r="BZ184" s="46">
        <f t="shared" si="214"/>
        <v>2496618.0299999998</v>
      </c>
      <c r="CA184" s="46">
        <f t="shared" si="214"/>
        <v>2537709.42</v>
      </c>
      <c r="CB184" s="46">
        <f t="shared" si="214"/>
        <v>620018948.29000008</v>
      </c>
      <c r="CC184" s="46">
        <f t="shared" si="214"/>
        <v>2122938.31</v>
      </c>
      <c r="CD184" s="46">
        <f t="shared" si="214"/>
        <v>1098032.8799999999</v>
      </c>
      <c r="CE184" s="46">
        <f t="shared" si="214"/>
        <v>2128786.5299999998</v>
      </c>
      <c r="CF184" s="46">
        <f t="shared" si="214"/>
        <v>1583022.31</v>
      </c>
      <c r="CG184" s="46">
        <f t="shared" si="214"/>
        <v>2115400.56</v>
      </c>
      <c r="CH184" s="46">
        <f t="shared" si="214"/>
        <v>1785238.53</v>
      </c>
      <c r="CI184" s="46">
        <f t="shared" si="214"/>
        <v>5717958.3500000006</v>
      </c>
      <c r="CJ184" s="46">
        <f t="shared" si="214"/>
        <v>8844722.8900000006</v>
      </c>
      <c r="CK184" s="46">
        <f t="shared" si="214"/>
        <v>37045553.079999998</v>
      </c>
      <c r="CL184" s="46">
        <f t="shared" si="214"/>
        <v>10630559.789999999</v>
      </c>
      <c r="CM184" s="46">
        <f t="shared" si="214"/>
        <v>6511411.96</v>
      </c>
      <c r="CN184" s="46">
        <f t="shared" si="214"/>
        <v>209147700.37</v>
      </c>
      <c r="CO184" s="46">
        <f t="shared" si="214"/>
        <v>112773995.44</v>
      </c>
      <c r="CP184" s="46">
        <f t="shared" si="214"/>
        <v>8977121.5999999996</v>
      </c>
      <c r="CQ184" s="46">
        <f t="shared" si="214"/>
        <v>10263390.630000001</v>
      </c>
      <c r="CR184" s="46">
        <f t="shared" si="214"/>
        <v>2393320.9299999997</v>
      </c>
      <c r="CS184" s="46">
        <f t="shared" si="214"/>
        <v>3426450.19</v>
      </c>
      <c r="CT184" s="46">
        <f t="shared" si="214"/>
        <v>1371681.33</v>
      </c>
      <c r="CU184" s="46">
        <f t="shared" si="214"/>
        <v>3424717.0900000003</v>
      </c>
      <c r="CV184" s="46">
        <f t="shared" si="214"/>
        <v>766444.82</v>
      </c>
      <c r="CW184" s="46">
        <f t="shared" si="214"/>
        <v>2147064.5700000003</v>
      </c>
      <c r="CX184" s="46">
        <f t="shared" si="214"/>
        <v>3972879.1999999997</v>
      </c>
      <c r="CY184" s="46">
        <f t="shared" si="214"/>
        <v>1074947.5</v>
      </c>
      <c r="CZ184" s="46">
        <f t="shared" si="214"/>
        <v>16750620.43</v>
      </c>
      <c r="DA184" s="46">
        <f t="shared" si="214"/>
        <v>2390742.9099999997</v>
      </c>
      <c r="DB184" s="46">
        <f t="shared" si="214"/>
        <v>3180058.68</v>
      </c>
      <c r="DC184" s="46">
        <f t="shared" si="214"/>
        <v>2333589.1100000003</v>
      </c>
      <c r="DD184" s="46">
        <f t="shared" si="214"/>
        <v>1884038.45</v>
      </c>
      <c r="DE184" s="46">
        <f t="shared" si="214"/>
        <v>3872052.11</v>
      </c>
      <c r="DF184" s="46">
        <f t="shared" si="214"/>
        <v>161266402.19499996</v>
      </c>
      <c r="DG184" s="46">
        <f t="shared" si="214"/>
        <v>1347505.25</v>
      </c>
      <c r="DH184" s="46">
        <f t="shared" si="214"/>
        <v>16180926.060000001</v>
      </c>
      <c r="DI184" s="46">
        <f t="shared" si="214"/>
        <v>20611174.48</v>
      </c>
      <c r="DJ184" s="46">
        <f t="shared" si="214"/>
        <v>5907479.96</v>
      </c>
      <c r="DK184" s="46">
        <f t="shared" si="214"/>
        <v>3655891.25</v>
      </c>
      <c r="DL184" s="46">
        <f t="shared" si="214"/>
        <v>46332588.68</v>
      </c>
      <c r="DM184" s="46">
        <f t="shared" si="214"/>
        <v>3288695.5300000003</v>
      </c>
      <c r="DN184" s="46">
        <f t="shared" si="214"/>
        <v>11784547.299999999</v>
      </c>
      <c r="DO184" s="46">
        <f t="shared" si="214"/>
        <v>23521241.380000003</v>
      </c>
      <c r="DP184" s="46">
        <f t="shared" si="214"/>
        <v>2557372.34</v>
      </c>
      <c r="DQ184" s="46">
        <f t="shared" si="214"/>
        <v>4379634.21</v>
      </c>
      <c r="DR184" s="46">
        <f t="shared" si="214"/>
        <v>10786196.26</v>
      </c>
      <c r="DS184" s="46">
        <f t="shared" si="214"/>
        <v>6923198.1200000001</v>
      </c>
      <c r="DT184" s="46">
        <f t="shared" si="214"/>
        <v>2135974.69</v>
      </c>
      <c r="DU184" s="46">
        <f t="shared" si="214"/>
        <v>3696095.15</v>
      </c>
      <c r="DV184" s="46">
        <f t="shared" si="214"/>
        <v>2599219.3199999998</v>
      </c>
      <c r="DW184" s="46">
        <f t="shared" si="214"/>
        <v>3412501.6199999996</v>
      </c>
      <c r="DX184" s="46">
        <f t="shared" si="214"/>
        <v>2696701.37</v>
      </c>
      <c r="DY184" s="46">
        <f t="shared" si="214"/>
        <v>3579110.1799999997</v>
      </c>
      <c r="DZ184" s="46">
        <f t="shared" si="214"/>
        <v>8513234.3300000001</v>
      </c>
      <c r="EA184" s="46">
        <f t="shared" ref="EA184:FX184" si="215">+EA45</f>
        <v>4759274.09</v>
      </c>
      <c r="EB184" s="46">
        <f t="shared" si="215"/>
        <v>4790717.46</v>
      </c>
      <c r="EC184" s="46">
        <f t="shared" si="215"/>
        <v>2912628.67</v>
      </c>
      <c r="ED184" s="46">
        <f t="shared" si="215"/>
        <v>16744272.93</v>
      </c>
      <c r="EE184" s="46">
        <f t="shared" si="215"/>
        <v>2523846.1399999997</v>
      </c>
      <c r="EF184" s="46">
        <f t="shared" si="215"/>
        <v>12255243.25</v>
      </c>
      <c r="EG184" s="46">
        <f t="shared" si="215"/>
        <v>2793880.31</v>
      </c>
      <c r="EH184" s="46">
        <f t="shared" si="215"/>
        <v>2509109.52</v>
      </c>
      <c r="EI184" s="46">
        <f t="shared" si="215"/>
        <v>132643158.64</v>
      </c>
      <c r="EJ184" s="46">
        <f t="shared" si="215"/>
        <v>65815416.780000001</v>
      </c>
      <c r="EK184" s="46">
        <f t="shared" si="215"/>
        <v>5284514.3899999997</v>
      </c>
      <c r="EL184" s="46">
        <f t="shared" si="215"/>
        <v>3987813.94</v>
      </c>
      <c r="EM184" s="46">
        <f t="shared" si="215"/>
        <v>4501255.4300000006</v>
      </c>
      <c r="EN184" s="46">
        <f t="shared" si="215"/>
        <v>8747084.120000001</v>
      </c>
      <c r="EO184" s="46">
        <f t="shared" si="215"/>
        <v>3828308.9600000004</v>
      </c>
      <c r="EP184" s="46">
        <f t="shared" si="215"/>
        <v>3818107.94</v>
      </c>
      <c r="EQ184" s="46">
        <f t="shared" si="215"/>
        <v>18380570.010000002</v>
      </c>
      <c r="ER184" s="46">
        <f t="shared" si="215"/>
        <v>3842299.0100000002</v>
      </c>
      <c r="ES184" s="46">
        <f t="shared" si="215"/>
        <v>1794849.1300000001</v>
      </c>
      <c r="ET184" s="46">
        <f t="shared" si="215"/>
        <v>2735235.5</v>
      </c>
      <c r="EU184" s="46">
        <f t="shared" si="215"/>
        <v>5620472.29</v>
      </c>
      <c r="EV184" s="46">
        <f t="shared" si="215"/>
        <v>1091146.52</v>
      </c>
      <c r="EW184" s="46">
        <f t="shared" si="215"/>
        <v>8555524.5800000001</v>
      </c>
      <c r="EX184" s="46">
        <f t="shared" si="215"/>
        <v>3090386.99</v>
      </c>
      <c r="EY184" s="46">
        <f t="shared" si="215"/>
        <v>6967636.04</v>
      </c>
      <c r="EZ184" s="46">
        <f t="shared" si="215"/>
        <v>1736862.41</v>
      </c>
      <c r="FA184" s="46">
        <f t="shared" si="215"/>
        <v>24998806.300000001</v>
      </c>
      <c r="FB184" s="46">
        <f t="shared" si="215"/>
        <v>3616436.48</v>
      </c>
      <c r="FC184" s="46">
        <f t="shared" si="215"/>
        <v>19158404.099999998</v>
      </c>
      <c r="FD184" s="46">
        <f t="shared" si="215"/>
        <v>3430561.13</v>
      </c>
      <c r="FE184" s="46">
        <f t="shared" si="215"/>
        <v>1615638.8399999999</v>
      </c>
      <c r="FF184" s="46">
        <f t="shared" si="215"/>
        <v>2443829.11</v>
      </c>
      <c r="FG184" s="46">
        <f t="shared" si="215"/>
        <v>1724351.42</v>
      </c>
      <c r="FH184" s="46">
        <f t="shared" si="215"/>
        <v>1329086.17</v>
      </c>
      <c r="FI184" s="46">
        <f t="shared" si="215"/>
        <v>14063296.859999999</v>
      </c>
      <c r="FJ184" s="46">
        <f t="shared" si="215"/>
        <v>13809144.119999999</v>
      </c>
      <c r="FK184" s="46">
        <f t="shared" si="215"/>
        <v>16633347.810000001</v>
      </c>
      <c r="FL184" s="46">
        <f t="shared" si="215"/>
        <v>34093070.920000002</v>
      </c>
      <c r="FM184" s="46">
        <f t="shared" si="215"/>
        <v>24792247.16</v>
      </c>
      <c r="FN184" s="46">
        <f t="shared" si="215"/>
        <v>153855125.92000002</v>
      </c>
      <c r="FO184" s="46">
        <f t="shared" si="215"/>
        <v>8723250.7200000007</v>
      </c>
      <c r="FP184" s="46">
        <f t="shared" si="215"/>
        <v>17985942.169999998</v>
      </c>
      <c r="FQ184" s="46">
        <f t="shared" si="215"/>
        <v>6652337.8600000003</v>
      </c>
      <c r="FR184" s="46">
        <f t="shared" si="215"/>
        <v>2100946.12</v>
      </c>
      <c r="FS184" s="46">
        <f t="shared" si="215"/>
        <v>2346698.6300000004</v>
      </c>
      <c r="FT184" s="47">
        <f t="shared" si="215"/>
        <v>1314696.1300000001</v>
      </c>
      <c r="FU184" s="46">
        <f t="shared" si="215"/>
        <v>6774823.75</v>
      </c>
      <c r="FV184" s="46">
        <f t="shared" si="215"/>
        <v>5672333.1299999999</v>
      </c>
      <c r="FW184" s="46">
        <f t="shared" si="215"/>
        <v>2161969.6999999997</v>
      </c>
      <c r="FX184" s="46">
        <f t="shared" si="215"/>
        <v>1180492.6800000002</v>
      </c>
      <c r="FY184" s="46"/>
      <c r="FZ184" s="46"/>
      <c r="GA184" s="46"/>
      <c r="GB184" s="46"/>
      <c r="GC184" s="46"/>
      <c r="GD184" s="46"/>
      <c r="GE184" s="6"/>
      <c r="GF184" s="6"/>
      <c r="GG184" s="6"/>
      <c r="GH184" s="6"/>
      <c r="GI184" s="6"/>
      <c r="GJ184" s="6"/>
      <c r="GK184" s="6"/>
      <c r="GL184" s="6"/>
      <c r="GM184" s="6"/>
    </row>
    <row r="185" spans="1:256" x14ac:dyDescent="0.2">
      <c r="A185" s="3" t="s">
        <v>499</v>
      </c>
      <c r="B185" s="2" t="s">
        <v>500</v>
      </c>
      <c r="C185" s="51">
        <f t="shared" ref="C185:BN185" si="216">C60</f>
        <v>2.8000000000000001E-2</v>
      </c>
      <c r="D185" s="51">
        <f t="shared" si="216"/>
        <v>2.8000000000000001E-2</v>
      </c>
      <c r="E185" s="51">
        <f t="shared" si="216"/>
        <v>2.8000000000000001E-2</v>
      </c>
      <c r="F185" s="51">
        <f t="shared" si="216"/>
        <v>2.8000000000000001E-2</v>
      </c>
      <c r="G185" s="51">
        <f t="shared" si="216"/>
        <v>2.8000000000000001E-2</v>
      </c>
      <c r="H185" s="51">
        <f t="shared" si="216"/>
        <v>2.8000000000000001E-2</v>
      </c>
      <c r="I185" s="51">
        <f t="shared" si="216"/>
        <v>2.8000000000000001E-2</v>
      </c>
      <c r="J185" s="51">
        <f t="shared" si="216"/>
        <v>2.8000000000000001E-2</v>
      </c>
      <c r="K185" s="51">
        <f t="shared" si="216"/>
        <v>2.8000000000000001E-2</v>
      </c>
      <c r="L185" s="51">
        <f t="shared" si="216"/>
        <v>2.8000000000000001E-2</v>
      </c>
      <c r="M185" s="51">
        <f t="shared" si="216"/>
        <v>2.8000000000000001E-2</v>
      </c>
      <c r="N185" s="51">
        <f t="shared" si="216"/>
        <v>2.8000000000000001E-2</v>
      </c>
      <c r="O185" s="51">
        <f t="shared" si="216"/>
        <v>2.8000000000000001E-2</v>
      </c>
      <c r="P185" s="51">
        <f t="shared" si="216"/>
        <v>2.8000000000000001E-2</v>
      </c>
      <c r="Q185" s="51">
        <f t="shared" si="216"/>
        <v>2.8000000000000001E-2</v>
      </c>
      <c r="R185" s="51">
        <f t="shared" si="216"/>
        <v>2.8000000000000001E-2</v>
      </c>
      <c r="S185" s="51">
        <f t="shared" si="216"/>
        <v>2.8000000000000001E-2</v>
      </c>
      <c r="T185" s="51">
        <f t="shared" si="216"/>
        <v>2.8000000000000001E-2</v>
      </c>
      <c r="U185" s="51">
        <f t="shared" si="216"/>
        <v>2.8000000000000001E-2</v>
      </c>
      <c r="V185" s="51">
        <f t="shared" si="216"/>
        <v>2.8000000000000001E-2</v>
      </c>
      <c r="W185" s="52">
        <f t="shared" si="216"/>
        <v>2.8000000000000001E-2</v>
      </c>
      <c r="X185" s="51">
        <f t="shared" si="216"/>
        <v>2.8000000000000001E-2</v>
      </c>
      <c r="Y185" s="51">
        <f t="shared" si="216"/>
        <v>2.8000000000000001E-2</v>
      </c>
      <c r="Z185" s="51">
        <f t="shared" si="216"/>
        <v>2.8000000000000001E-2</v>
      </c>
      <c r="AA185" s="51">
        <f t="shared" si="216"/>
        <v>2.8000000000000001E-2</v>
      </c>
      <c r="AB185" s="51">
        <f t="shared" si="216"/>
        <v>2.8000000000000001E-2</v>
      </c>
      <c r="AC185" s="51">
        <f t="shared" si="216"/>
        <v>2.8000000000000001E-2</v>
      </c>
      <c r="AD185" s="51">
        <f t="shared" si="216"/>
        <v>2.8000000000000001E-2</v>
      </c>
      <c r="AE185" s="51">
        <f t="shared" si="216"/>
        <v>2.8000000000000001E-2</v>
      </c>
      <c r="AF185" s="51">
        <f t="shared" si="216"/>
        <v>2.8000000000000001E-2</v>
      </c>
      <c r="AG185" s="51">
        <f t="shared" si="216"/>
        <v>2.8000000000000001E-2</v>
      </c>
      <c r="AH185" s="51">
        <f t="shared" si="216"/>
        <v>2.8000000000000001E-2</v>
      </c>
      <c r="AI185" s="51">
        <f t="shared" si="216"/>
        <v>2.8000000000000001E-2</v>
      </c>
      <c r="AJ185" s="51">
        <f t="shared" si="216"/>
        <v>2.8000000000000001E-2</v>
      </c>
      <c r="AK185" s="51">
        <f t="shared" si="216"/>
        <v>2.8000000000000001E-2</v>
      </c>
      <c r="AL185" s="51">
        <f t="shared" si="216"/>
        <v>2.8000000000000001E-2</v>
      </c>
      <c r="AM185" s="51">
        <f t="shared" si="216"/>
        <v>2.8000000000000001E-2</v>
      </c>
      <c r="AN185" s="51">
        <f t="shared" si="216"/>
        <v>2.8000000000000001E-2</v>
      </c>
      <c r="AO185" s="51">
        <f t="shared" si="216"/>
        <v>2.8000000000000001E-2</v>
      </c>
      <c r="AP185" s="51">
        <f t="shared" si="216"/>
        <v>2.8000000000000001E-2</v>
      </c>
      <c r="AQ185" s="51">
        <f t="shared" si="216"/>
        <v>2.8000000000000001E-2</v>
      </c>
      <c r="AR185" s="51">
        <f t="shared" si="216"/>
        <v>2.8000000000000001E-2</v>
      </c>
      <c r="AS185" s="51">
        <f t="shared" si="216"/>
        <v>2.8000000000000001E-2</v>
      </c>
      <c r="AT185" s="51">
        <f t="shared" si="216"/>
        <v>2.8000000000000001E-2</v>
      </c>
      <c r="AU185" s="51">
        <f t="shared" si="216"/>
        <v>2.8000000000000001E-2</v>
      </c>
      <c r="AV185" s="51">
        <f t="shared" si="216"/>
        <v>2.8000000000000001E-2</v>
      </c>
      <c r="AW185" s="51">
        <f t="shared" si="216"/>
        <v>2.8000000000000001E-2</v>
      </c>
      <c r="AX185" s="51">
        <f t="shared" si="216"/>
        <v>2.8000000000000001E-2</v>
      </c>
      <c r="AY185" s="51">
        <f t="shared" si="216"/>
        <v>2.8000000000000001E-2</v>
      </c>
      <c r="AZ185" s="51">
        <f t="shared" si="216"/>
        <v>2.8000000000000001E-2</v>
      </c>
      <c r="BA185" s="51">
        <f t="shared" si="216"/>
        <v>2.8000000000000001E-2</v>
      </c>
      <c r="BB185" s="51">
        <f t="shared" si="216"/>
        <v>2.8000000000000001E-2</v>
      </c>
      <c r="BC185" s="51">
        <f t="shared" si="216"/>
        <v>2.8000000000000001E-2</v>
      </c>
      <c r="BD185" s="51">
        <f t="shared" si="216"/>
        <v>2.8000000000000001E-2</v>
      </c>
      <c r="BE185" s="51">
        <f t="shared" si="216"/>
        <v>2.8000000000000001E-2</v>
      </c>
      <c r="BF185" s="51">
        <f t="shared" si="216"/>
        <v>2.8000000000000001E-2</v>
      </c>
      <c r="BG185" s="51">
        <f t="shared" si="216"/>
        <v>2.8000000000000001E-2</v>
      </c>
      <c r="BH185" s="51">
        <f t="shared" si="216"/>
        <v>2.8000000000000001E-2</v>
      </c>
      <c r="BI185" s="51">
        <f t="shared" si="216"/>
        <v>2.8000000000000001E-2</v>
      </c>
      <c r="BJ185" s="51">
        <f t="shared" si="216"/>
        <v>2.8000000000000001E-2</v>
      </c>
      <c r="BK185" s="51">
        <f t="shared" si="216"/>
        <v>2.8000000000000001E-2</v>
      </c>
      <c r="BL185" s="51">
        <f t="shared" si="216"/>
        <v>2.8000000000000001E-2</v>
      </c>
      <c r="BM185" s="51">
        <f t="shared" si="216"/>
        <v>2.8000000000000001E-2</v>
      </c>
      <c r="BN185" s="51">
        <f t="shared" si="216"/>
        <v>2.8000000000000001E-2</v>
      </c>
      <c r="BO185" s="51">
        <f t="shared" ref="BO185:DZ185" si="217">BO60</f>
        <v>2.8000000000000001E-2</v>
      </c>
      <c r="BP185" s="51">
        <f t="shared" si="217"/>
        <v>2.8000000000000001E-2</v>
      </c>
      <c r="BQ185" s="51">
        <f t="shared" si="217"/>
        <v>2.8000000000000001E-2</v>
      </c>
      <c r="BR185" s="51">
        <f t="shared" si="217"/>
        <v>2.8000000000000001E-2</v>
      </c>
      <c r="BS185" s="51">
        <f t="shared" si="217"/>
        <v>2.8000000000000001E-2</v>
      </c>
      <c r="BT185" s="51">
        <f t="shared" si="217"/>
        <v>2.8000000000000001E-2</v>
      </c>
      <c r="BU185" s="51">
        <f t="shared" si="217"/>
        <v>2.8000000000000001E-2</v>
      </c>
      <c r="BV185" s="51">
        <f t="shared" si="217"/>
        <v>2.8000000000000001E-2</v>
      </c>
      <c r="BW185" s="51">
        <f t="shared" si="217"/>
        <v>2.8000000000000001E-2</v>
      </c>
      <c r="BX185" s="51">
        <f t="shared" si="217"/>
        <v>2.8000000000000001E-2</v>
      </c>
      <c r="BY185" s="51">
        <f t="shared" si="217"/>
        <v>2.8000000000000001E-2</v>
      </c>
      <c r="BZ185" s="51">
        <f t="shared" si="217"/>
        <v>2.8000000000000001E-2</v>
      </c>
      <c r="CA185" s="51">
        <f t="shared" si="217"/>
        <v>2.8000000000000001E-2</v>
      </c>
      <c r="CB185" s="51">
        <f t="shared" si="217"/>
        <v>2.8000000000000001E-2</v>
      </c>
      <c r="CC185" s="51">
        <f t="shared" si="217"/>
        <v>2.8000000000000001E-2</v>
      </c>
      <c r="CD185" s="51">
        <f t="shared" si="217"/>
        <v>2.8000000000000001E-2</v>
      </c>
      <c r="CE185" s="51">
        <f t="shared" si="217"/>
        <v>2.8000000000000001E-2</v>
      </c>
      <c r="CF185" s="51">
        <f t="shared" si="217"/>
        <v>2.8000000000000001E-2</v>
      </c>
      <c r="CG185" s="51">
        <f t="shared" si="217"/>
        <v>2.8000000000000001E-2</v>
      </c>
      <c r="CH185" s="51">
        <f t="shared" si="217"/>
        <v>2.8000000000000001E-2</v>
      </c>
      <c r="CI185" s="51">
        <f t="shared" si="217"/>
        <v>2.8000000000000001E-2</v>
      </c>
      <c r="CJ185" s="51">
        <f t="shared" si="217"/>
        <v>2.8000000000000001E-2</v>
      </c>
      <c r="CK185" s="51">
        <f t="shared" si="217"/>
        <v>2.8000000000000001E-2</v>
      </c>
      <c r="CL185" s="51">
        <f t="shared" si="217"/>
        <v>2.8000000000000001E-2</v>
      </c>
      <c r="CM185" s="51">
        <f t="shared" si="217"/>
        <v>2.8000000000000001E-2</v>
      </c>
      <c r="CN185" s="51">
        <f t="shared" si="217"/>
        <v>2.8000000000000001E-2</v>
      </c>
      <c r="CO185" s="51">
        <f t="shared" si="217"/>
        <v>2.8000000000000001E-2</v>
      </c>
      <c r="CP185" s="51">
        <f t="shared" si="217"/>
        <v>2.8000000000000001E-2</v>
      </c>
      <c r="CQ185" s="51">
        <f t="shared" si="217"/>
        <v>2.8000000000000001E-2</v>
      </c>
      <c r="CR185" s="51">
        <f t="shared" si="217"/>
        <v>2.8000000000000001E-2</v>
      </c>
      <c r="CS185" s="51">
        <f t="shared" si="217"/>
        <v>2.8000000000000001E-2</v>
      </c>
      <c r="CT185" s="51">
        <f t="shared" si="217"/>
        <v>2.8000000000000001E-2</v>
      </c>
      <c r="CU185" s="51">
        <f t="shared" si="217"/>
        <v>2.8000000000000001E-2</v>
      </c>
      <c r="CV185" s="51">
        <f t="shared" si="217"/>
        <v>2.8000000000000001E-2</v>
      </c>
      <c r="CW185" s="51">
        <f t="shared" si="217"/>
        <v>2.8000000000000001E-2</v>
      </c>
      <c r="CX185" s="51">
        <f t="shared" si="217"/>
        <v>2.8000000000000001E-2</v>
      </c>
      <c r="CY185" s="51">
        <f t="shared" si="217"/>
        <v>2.8000000000000001E-2</v>
      </c>
      <c r="CZ185" s="51">
        <f t="shared" si="217"/>
        <v>2.8000000000000001E-2</v>
      </c>
      <c r="DA185" s="51">
        <f t="shared" si="217"/>
        <v>2.8000000000000001E-2</v>
      </c>
      <c r="DB185" s="51">
        <f t="shared" si="217"/>
        <v>2.8000000000000001E-2</v>
      </c>
      <c r="DC185" s="51">
        <f t="shared" si="217"/>
        <v>2.8000000000000001E-2</v>
      </c>
      <c r="DD185" s="51">
        <f t="shared" si="217"/>
        <v>2.8000000000000001E-2</v>
      </c>
      <c r="DE185" s="51">
        <f t="shared" si="217"/>
        <v>2.8000000000000001E-2</v>
      </c>
      <c r="DF185" s="51">
        <f t="shared" si="217"/>
        <v>2.8000000000000001E-2</v>
      </c>
      <c r="DG185" s="51">
        <f t="shared" si="217"/>
        <v>2.8000000000000001E-2</v>
      </c>
      <c r="DH185" s="51">
        <f t="shared" si="217"/>
        <v>2.8000000000000001E-2</v>
      </c>
      <c r="DI185" s="51">
        <f t="shared" si="217"/>
        <v>2.8000000000000001E-2</v>
      </c>
      <c r="DJ185" s="51">
        <f t="shared" si="217"/>
        <v>2.8000000000000001E-2</v>
      </c>
      <c r="DK185" s="51">
        <f t="shared" si="217"/>
        <v>2.8000000000000001E-2</v>
      </c>
      <c r="DL185" s="51">
        <f t="shared" si="217"/>
        <v>2.8000000000000001E-2</v>
      </c>
      <c r="DM185" s="51">
        <f t="shared" si="217"/>
        <v>2.8000000000000001E-2</v>
      </c>
      <c r="DN185" s="51">
        <f t="shared" si="217"/>
        <v>2.8000000000000001E-2</v>
      </c>
      <c r="DO185" s="51">
        <f t="shared" si="217"/>
        <v>2.8000000000000001E-2</v>
      </c>
      <c r="DP185" s="51">
        <f t="shared" si="217"/>
        <v>2.8000000000000001E-2</v>
      </c>
      <c r="DQ185" s="51">
        <f t="shared" si="217"/>
        <v>2.8000000000000001E-2</v>
      </c>
      <c r="DR185" s="51">
        <f t="shared" si="217"/>
        <v>2.8000000000000001E-2</v>
      </c>
      <c r="DS185" s="51">
        <f t="shared" si="217"/>
        <v>2.8000000000000001E-2</v>
      </c>
      <c r="DT185" s="51">
        <f t="shared" si="217"/>
        <v>2.8000000000000001E-2</v>
      </c>
      <c r="DU185" s="51">
        <f t="shared" si="217"/>
        <v>2.8000000000000001E-2</v>
      </c>
      <c r="DV185" s="51">
        <f t="shared" si="217"/>
        <v>2.8000000000000001E-2</v>
      </c>
      <c r="DW185" s="51">
        <f t="shared" si="217"/>
        <v>2.8000000000000001E-2</v>
      </c>
      <c r="DX185" s="51">
        <f t="shared" si="217"/>
        <v>2.8000000000000001E-2</v>
      </c>
      <c r="DY185" s="51">
        <f t="shared" si="217"/>
        <v>2.8000000000000001E-2</v>
      </c>
      <c r="DZ185" s="51">
        <f t="shared" si="217"/>
        <v>2.8000000000000001E-2</v>
      </c>
      <c r="EA185" s="51">
        <f t="shared" ref="EA185:FX185" si="218">EA60</f>
        <v>2.8000000000000001E-2</v>
      </c>
      <c r="EB185" s="51">
        <f t="shared" si="218"/>
        <v>2.8000000000000001E-2</v>
      </c>
      <c r="EC185" s="51">
        <f t="shared" si="218"/>
        <v>2.8000000000000001E-2</v>
      </c>
      <c r="ED185" s="51">
        <f t="shared" si="218"/>
        <v>2.8000000000000001E-2</v>
      </c>
      <c r="EE185" s="51">
        <f t="shared" si="218"/>
        <v>2.8000000000000001E-2</v>
      </c>
      <c r="EF185" s="51">
        <f t="shared" si="218"/>
        <v>2.8000000000000001E-2</v>
      </c>
      <c r="EG185" s="51">
        <f t="shared" si="218"/>
        <v>2.8000000000000001E-2</v>
      </c>
      <c r="EH185" s="51">
        <f t="shared" si="218"/>
        <v>2.8000000000000001E-2</v>
      </c>
      <c r="EI185" s="51">
        <f t="shared" si="218"/>
        <v>2.8000000000000001E-2</v>
      </c>
      <c r="EJ185" s="51">
        <f t="shared" si="218"/>
        <v>2.8000000000000001E-2</v>
      </c>
      <c r="EK185" s="51">
        <f t="shared" si="218"/>
        <v>2.8000000000000001E-2</v>
      </c>
      <c r="EL185" s="51">
        <f t="shared" si="218"/>
        <v>2.8000000000000001E-2</v>
      </c>
      <c r="EM185" s="51">
        <f t="shared" si="218"/>
        <v>2.8000000000000001E-2</v>
      </c>
      <c r="EN185" s="51">
        <f t="shared" si="218"/>
        <v>2.8000000000000001E-2</v>
      </c>
      <c r="EO185" s="51">
        <f t="shared" si="218"/>
        <v>2.8000000000000001E-2</v>
      </c>
      <c r="EP185" s="51">
        <f t="shared" si="218"/>
        <v>2.8000000000000001E-2</v>
      </c>
      <c r="EQ185" s="51">
        <f t="shared" si="218"/>
        <v>2.8000000000000001E-2</v>
      </c>
      <c r="ER185" s="51">
        <f t="shared" si="218"/>
        <v>2.8000000000000001E-2</v>
      </c>
      <c r="ES185" s="51">
        <f t="shared" si="218"/>
        <v>2.8000000000000001E-2</v>
      </c>
      <c r="ET185" s="51">
        <f t="shared" si="218"/>
        <v>2.8000000000000001E-2</v>
      </c>
      <c r="EU185" s="51">
        <f t="shared" si="218"/>
        <v>2.8000000000000001E-2</v>
      </c>
      <c r="EV185" s="51">
        <f t="shared" si="218"/>
        <v>2.8000000000000001E-2</v>
      </c>
      <c r="EW185" s="51">
        <f t="shared" si="218"/>
        <v>2.8000000000000001E-2</v>
      </c>
      <c r="EX185" s="51">
        <f t="shared" si="218"/>
        <v>2.8000000000000001E-2</v>
      </c>
      <c r="EY185" s="51">
        <f t="shared" si="218"/>
        <v>2.8000000000000001E-2</v>
      </c>
      <c r="EZ185" s="51">
        <f t="shared" si="218"/>
        <v>2.8000000000000001E-2</v>
      </c>
      <c r="FA185" s="51">
        <f t="shared" si="218"/>
        <v>2.8000000000000001E-2</v>
      </c>
      <c r="FB185" s="51">
        <f t="shared" si="218"/>
        <v>2.8000000000000001E-2</v>
      </c>
      <c r="FC185" s="51">
        <f t="shared" si="218"/>
        <v>2.8000000000000001E-2</v>
      </c>
      <c r="FD185" s="51">
        <f t="shared" si="218"/>
        <v>2.8000000000000001E-2</v>
      </c>
      <c r="FE185" s="51">
        <f t="shared" si="218"/>
        <v>2.8000000000000001E-2</v>
      </c>
      <c r="FF185" s="51">
        <f t="shared" si="218"/>
        <v>2.8000000000000001E-2</v>
      </c>
      <c r="FG185" s="51">
        <f t="shared" si="218"/>
        <v>2.8000000000000001E-2</v>
      </c>
      <c r="FH185" s="51">
        <f t="shared" si="218"/>
        <v>2.8000000000000001E-2</v>
      </c>
      <c r="FI185" s="51">
        <f t="shared" si="218"/>
        <v>2.8000000000000001E-2</v>
      </c>
      <c r="FJ185" s="51">
        <f t="shared" si="218"/>
        <v>2.8000000000000001E-2</v>
      </c>
      <c r="FK185" s="51">
        <f t="shared" si="218"/>
        <v>2.8000000000000001E-2</v>
      </c>
      <c r="FL185" s="51">
        <f t="shared" si="218"/>
        <v>2.8000000000000001E-2</v>
      </c>
      <c r="FM185" s="51">
        <f t="shared" si="218"/>
        <v>2.8000000000000001E-2</v>
      </c>
      <c r="FN185" s="51">
        <f t="shared" si="218"/>
        <v>2.8000000000000001E-2</v>
      </c>
      <c r="FO185" s="51">
        <f t="shared" si="218"/>
        <v>2.8000000000000001E-2</v>
      </c>
      <c r="FP185" s="51">
        <f t="shared" si="218"/>
        <v>2.8000000000000001E-2</v>
      </c>
      <c r="FQ185" s="51">
        <f t="shared" si="218"/>
        <v>2.8000000000000001E-2</v>
      </c>
      <c r="FR185" s="51">
        <f t="shared" si="218"/>
        <v>2.8000000000000001E-2</v>
      </c>
      <c r="FS185" s="51">
        <f t="shared" si="218"/>
        <v>2.8000000000000001E-2</v>
      </c>
      <c r="FT185" s="52">
        <f t="shared" si="218"/>
        <v>2.8000000000000001E-2</v>
      </c>
      <c r="FU185" s="51">
        <f t="shared" si="218"/>
        <v>2.8000000000000001E-2</v>
      </c>
      <c r="FV185" s="51">
        <f t="shared" si="218"/>
        <v>2.8000000000000001E-2</v>
      </c>
      <c r="FW185" s="51">
        <f t="shared" si="218"/>
        <v>2.8000000000000001E-2</v>
      </c>
      <c r="FX185" s="51">
        <f t="shared" si="218"/>
        <v>2.8000000000000001E-2</v>
      </c>
      <c r="FY185" s="46"/>
      <c r="FZ185" s="46"/>
      <c r="GA185" s="46"/>
      <c r="GB185" s="46"/>
      <c r="GC185" s="46"/>
      <c r="GD185" s="46"/>
      <c r="GE185" s="6"/>
      <c r="GF185" s="6"/>
      <c r="GG185" s="6"/>
      <c r="GH185" s="6"/>
      <c r="GI185" s="6"/>
      <c r="GJ185" s="6"/>
      <c r="GK185" s="6"/>
      <c r="GL185" s="6"/>
      <c r="GM185" s="6"/>
    </row>
    <row r="186" spans="1:256" x14ac:dyDescent="0.2">
      <c r="A186" s="3" t="s">
        <v>501</v>
      </c>
      <c r="B186" s="2" t="s">
        <v>502</v>
      </c>
      <c r="C186" s="30">
        <f t="shared" ref="C186:BN186" si="219">ROUND((C96-C16)/C16,4)</f>
        <v>4.53E-2</v>
      </c>
      <c r="D186" s="30">
        <f t="shared" si="219"/>
        <v>2.4799999999999999E-2</v>
      </c>
      <c r="E186" s="30">
        <f t="shared" si="219"/>
        <v>3.7999999999999999E-2</v>
      </c>
      <c r="F186" s="30">
        <f t="shared" si="219"/>
        <v>4.1099999999999998E-2</v>
      </c>
      <c r="G186" s="30">
        <f t="shared" si="219"/>
        <v>-1.7399999999999999E-2</v>
      </c>
      <c r="H186" s="30">
        <f t="shared" si="219"/>
        <v>3.3099999999999997E-2</v>
      </c>
      <c r="I186" s="30">
        <f t="shared" si="219"/>
        <v>2.0299999999999999E-2</v>
      </c>
      <c r="J186" s="30">
        <f t="shared" si="219"/>
        <v>8.0999999999999996E-3</v>
      </c>
      <c r="K186" s="30">
        <f t="shared" si="219"/>
        <v>2.4E-2</v>
      </c>
      <c r="L186" s="30">
        <f t="shared" si="219"/>
        <v>-1.06E-2</v>
      </c>
      <c r="M186" s="30">
        <f t="shared" si="219"/>
        <v>3.0000000000000001E-3</v>
      </c>
      <c r="N186" s="30">
        <f t="shared" si="219"/>
        <v>1.2E-2</v>
      </c>
      <c r="O186" s="30">
        <f t="shared" si="219"/>
        <v>0</v>
      </c>
      <c r="P186" s="30">
        <f t="shared" si="219"/>
        <v>2.2700000000000001E-2</v>
      </c>
      <c r="Q186" s="30">
        <f t="shared" si="219"/>
        <v>3.2500000000000001E-2</v>
      </c>
      <c r="R186" s="30">
        <f t="shared" si="219"/>
        <v>-1.0500000000000001E-2</v>
      </c>
      <c r="S186" s="30">
        <f t="shared" si="219"/>
        <v>-2.52E-2</v>
      </c>
      <c r="T186" s="30">
        <f t="shared" si="219"/>
        <v>-2.4E-2</v>
      </c>
      <c r="U186" s="30">
        <f t="shared" si="219"/>
        <v>-5.2999999999999999E-2</v>
      </c>
      <c r="V186" s="30">
        <f t="shared" si="219"/>
        <v>3.0000000000000001E-3</v>
      </c>
      <c r="W186" s="31">
        <f t="shared" si="219"/>
        <v>-2.4299999999999999E-2</v>
      </c>
      <c r="X186" s="30">
        <f t="shared" si="219"/>
        <v>0</v>
      </c>
      <c r="Y186" s="30">
        <f t="shared" si="219"/>
        <v>-2.58E-2</v>
      </c>
      <c r="Z186" s="30">
        <f t="shared" si="219"/>
        <v>-4.1999999999999997E-3</v>
      </c>
      <c r="AA186" s="30">
        <f t="shared" si="219"/>
        <v>2.87E-2</v>
      </c>
      <c r="AB186" s="30">
        <f t="shared" si="219"/>
        <v>1.95E-2</v>
      </c>
      <c r="AC186" s="30">
        <f t="shared" si="219"/>
        <v>5.4000000000000003E-3</v>
      </c>
      <c r="AD186" s="30">
        <f t="shared" si="219"/>
        <v>1.0800000000000001E-2</v>
      </c>
      <c r="AE186" s="30">
        <f t="shared" si="219"/>
        <v>-7.1999999999999998E-3</v>
      </c>
      <c r="AF186" s="30">
        <f t="shared" si="219"/>
        <v>-8.2000000000000007E-3</v>
      </c>
      <c r="AG186" s="30">
        <f t="shared" si="219"/>
        <v>-6.7999999999999996E-3</v>
      </c>
      <c r="AH186" s="30">
        <f t="shared" si="219"/>
        <v>0</v>
      </c>
      <c r="AI186" s="30">
        <f t="shared" si="219"/>
        <v>2.47E-2</v>
      </c>
      <c r="AJ186" s="30">
        <f t="shared" si="219"/>
        <v>-4.07E-2</v>
      </c>
      <c r="AK186" s="30">
        <f t="shared" si="219"/>
        <v>-1.9E-3</v>
      </c>
      <c r="AL186" s="30">
        <f t="shared" si="219"/>
        <v>-4.1000000000000003E-3</v>
      </c>
      <c r="AM186" s="30">
        <f t="shared" si="219"/>
        <v>-3.5999999999999999E-3</v>
      </c>
      <c r="AN186" s="30">
        <f t="shared" si="219"/>
        <v>-3.6600000000000001E-2</v>
      </c>
      <c r="AO186" s="30">
        <f t="shared" si="219"/>
        <v>-7.7999999999999996E-3</v>
      </c>
      <c r="AP186" s="30">
        <f t="shared" si="219"/>
        <v>4.1099999999999998E-2</v>
      </c>
      <c r="AQ186" s="30">
        <f t="shared" si="219"/>
        <v>-5.1999999999999998E-3</v>
      </c>
      <c r="AR186" s="30">
        <f t="shared" si="219"/>
        <v>2.3E-2</v>
      </c>
      <c r="AS186" s="30">
        <f t="shared" si="219"/>
        <v>3.8100000000000002E-2</v>
      </c>
      <c r="AT186" s="30">
        <f t="shared" si="219"/>
        <v>-8.3999999999999995E-3</v>
      </c>
      <c r="AU186" s="30">
        <f t="shared" si="219"/>
        <v>-1.4999999999999999E-2</v>
      </c>
      <c r="AV186" s="30">
        <f t="shared" si="219"/>
        <v>7.4000000000000003E-3</v>
      </c>
      <c r="AW186" s="30">
        <f t="shared" si="219"/>
        <v>-3.2399999999999998E-2</v>
      </c>
      <c r="AX186" s="30">
        <f t="shared" si="219"/>
        <v>0</v>
      </c>
      <c r="AY186" s="30">
        <f t="shared" si="219"/>
        <v>-2.6499999999999999E-2</v>
      </c>
      <c r="AZ186" s="30">
        <f t="shared" si="219"/>
        <v>1.3599999999999999E-2</v>
      </c>
      <c r="BA186" s="30">
        <f t="shared" si="219"/>
        <v>5.8999999999999999E-3</v>
      </c>
      <c r="BB186" s="30">
        <f t="shared" si="219"/>
        <v>2.8299999999999999E-2</v>
      </c>
      <c r="BC186" s="30">
        <f t="shared" si="219"/>
        <v>1.6000000000000001E-3</v>
      </c>
      <c r="BD186" s="30">
        <f t="shared" si="219"/>
        <v>2.5000000000000001E-3</v>
      </c>
      <c r="BE186" s="30">
        <f t="shared" si="219"/>
        <v>8.6E-3</v>
      </c>
      <c r="BF186" s="30">
        <f t="shared" si="219"/>
        <v>2.0500000000000001E-2</v>
      </c>
      <c r="BG186" s="30">
        <f t="shared" si="219"/>
        <v>2.5000000000000001E-3</v>
      </c>
      <c r="BH186" s="30">
        <f t="shared" si="219"/>
        <v>-2.0899999999999998E-2</v>
      </c>
      <c r="BI186" s="30">
        <f t="shared" si="219"/>
        <v>2.0299999999999999E-2</v>
      </c>
      <c r="BJ186" s="30">
        <f t="shared" si="219"/>
        <v>1.9E-2</v>
      </c>
      <c r="BK186" s="30">
        <f t="shared" si="219"/>
        <v>9.1000000000000004E-3</v>
      </c>
      <c r="BL186" s="30">
        <f t="shared" si="219"/>
        <v>7.5499999999999998E-2</v>
      </c>
      <c r="BM186" s="30">
        <f t="shared" si="219"/>
        <v>5.3E-3</v>
      </c>
      <c r="BN186" s="30">
        <f t="shared" si="219"/>
        <v>2.5999999999999999E-3</v>
      </c>
      <c r="BO186" s="30">
        <f t="shared" ref="BO186:DZ186" si="220">ROUND((BO96-BO16)/BO16,4)</f>
        <v>-1.9E-2</v>
      </c>
      <c r="BP186" s="30">
        <f t="shared" si="220"/>
        <v>0</v>
      </c>
      <c r="BQ186" s="30">
        <f t="shared" si="220"/>
        <v>2.69E-2</v>
      </c>
      <c r="BR186" s="30">
        <f t="shared" si="220"/>
        <v>1.6299999999999999E-2</v>
      </c>
      <c r="BS186" s="30">
        <f t="shared" si="220"/>
        <v>-2.3E-2</v>
      </c>
      <c r="BT186" s="30">
        <f t="shared" si="220"/>
        <v>5.4000000000000003E-3</v>
      </c>
      <c r="BU186" s="30">
        <f t="shared" si="220"/>
        <v>9.2999999999999992E-3</v>
      </c>
      <c r="BV186" s="30">
        <f t="shared" si="220"/>
        <v>-2.1700000000000001E-2</v>
      </c>
      <c r="BW186" s="30">
        <f t="shared" si="220"/>
        <v>-3.0999999999999999E-3</v>
      </c>
      <c r="BX186" s="30">
        <f t="shared" si="220"/>
        <v>-2.3599999999999999E-2</v>
      </c>
      <c r="BY186" s="30">
        <f t="shared" si="220"/>
        <v>-3.5499999999999997E-2</v>
      </c>
      <c r="BZ186" s="30">
        <f t="shared" si="220"/>
        <v>-5.1400000000000001E-2</v>
      </c>
      <c r="CA186" s="30">
        <f t="shared" si="220"/>
        <v>3.4799999999999998E-2</v>
      </c>
      <c r="CB186" s="30">
        <f t="shared" si="220"/>
        <v>6.9999999999999999E-4</v>
      </c>
      <c r="CC186" s="30">
        <f t="shared" si="220"/>
        <v>-1.44E-2</v>
      </c>
      <c r="CD186" s="30">
        <f t="shared" si="220"/>
        <v>-1.47E-2</v>
      </c>
      <c r="CE186" s="30">
        <f t="shared" si="220"/>
        <v>-3.0000000000000001E-3</v>
      </c>
      <c r="CF186" s="30">
        <f t="shared" si="220"/>
        <v>-1.6999999999999999E-3</v>
      </c>
      <c r="CG186" s="30">
        <f t="shared" si="220"/>
        <v>-2.5499999999999998E-2</v>
      </c>
      <c r="CH186" s="30">
        <f t="shared" si="220"/>
        <v>1.6799999999999999E-2</v>
      </c>
      <c r="CI186" s="30">
        <f t="shared" si="220"/>
        <v>6.4000000000000003E-3</v>
      </c>
      <c r="CJ186" s="30">
        <f t="shared" si="220"/>
        <v>-5.8999999999999999E-3</v>
      </c>
      <c r="CK186" s="30">
        <f t="shared" si="220"/>
        <v>1.7299999999999999E-2</v>
      </c>
      <c r="CL186" s="30">
        <f t="shared" si="220"/>
        <v>-6.7999999999999996E-3</v>
      </c>
      <c r="CM186" s="30">
        <f t="shared" si="220"/>
        <v>-7.1999999999999998E-3</v>
      </c>
      <c r="CN186" s="30">
        <f t="shared" si="220"/>
        <v>2.6599999999999999E-2</v>
      </c>
      <c r="CO186" s="30">
        <f t="shared" si="220"/>
        <v>1.66E-2</v>
      </c>
      <c r="CP186" s="30">
        <f t="shared" si="220"/>
        <v>-1.0500000000000001E-2</v>
      </c>
      <c r="CQ186" s="30">
        <f t="shared" si="220"/>
        <v>-5.04E-2</v>
      </c>
      <c r="CR186" s="30">
        <f t="shared" si="220"/>
        <v>-1.9599999999999999E-2</v>
      </c>
      <c r="CS186" s="30">
        <f t="shared" si="220"/>
        <v>-8.3000000000000001E-3</v>
      </c>
      <c r="CT186" s="30">
        <f t="shared" si="220"/>
        <v>0</v>
      </c>
      <c r="CU186" s="30">
        <f t="shared" si="220"/>
        <v>1.18E-2</v>
      </c>
      <c r="CV186" s="30">
        <f t="shared" si="220"/>
        <v>-2.3400000000000001E-2</v>
      </c>
      <c r="CW186" s="30">
        <f t="shared" si="220"/>
        <v>2.2499999999999999E-2</v>
      </c>
      <c r="CX186" s="30">
        <f t="shared" si="220"/>
        <v>1.0800000000000001E-2</v>
      </c>
      <c r="CY186" s="30">
        <f t="shared" si="220"/>
        <v>-5.3699999999999998E-2</v>
      </c>
      <c r="CZ186" s="30">
        <f t="shared" si="220"/>
        <v>-1.32E-2</v>
      </c>
      <c r="DA186" s="30">
        <f t="shared" si="220"/>
        <v>1.26E-2</v>
      </c>
      <c r="DB186" s="30">
        <f t="shared" si="220"/>
        <v>1.2999999999999999E-3</v>
      </c>
      <c r="DC186" s="30">
        <f t="shared" si="220"/>
        <v>2.2000000000000001E-3</v>
      </c>
      <c r="DD186" s="30">
        <f t="shared" si="220"/>
        <v>7.4999999999999997E-3</v>
      </c>
      <c r="DE186" s="30">
        <f t="shared" si="220"/>
        <v>-1.8499999999999999E-2</v>
      </c>
      <c r="DF186" s="30">
        <f t="shared" si="220"/>
        <v>5.0000000000000001E-3</v>
      </c>
      <c r="DG186" s="30">
        <f t="shared" si="220"/>
        <v>-1.7600000000000001E-2</v>
      </c>
      <c r="DH186" s="30">
        <f t="shared" si="220"/>
        <v>-1.61E-2</v>
      </c>
      <c r="DI186" s="30">
        <f t="shared" si="220"/>
        <v>-3.5000000000000001E-3</v>
      </c>
      <c r="DJ186" s="30">
        <f t="shared" si="220"/>
        <v>2.0500000000000001E-2</v>
      </c>
      <c r="DK186" s="30">
        <f t="shared" si="220"/>
        <v>1.49E-2</v>
      </c>
      <c r="DL186" s="30">
        <f t="shared" si="220"/>
        <v>-6.7999999999999996E-3</v>
      </c>
      <c r="DM186" s="30">
        <f t="shared" si="220"/>
        <v>-5.8700000000000002E-2</v>
      </c>
      <c r="DN186" s="30">
        <f t="shared" si="220"/>
        <v>2.52E-2</v>
      </c>
      <c r="DO186" s="30">
        <f t="shared" si="220"/>
        <v>-1.9E-3</v>
      </c>
      <c r="DP186" s="30">
        <f t="shared" si="220"/>
        <v>2.06E-2</v>
      </c>
      <c r="DQ186" s="30">
        <f t="shared" si="220"/>
        <v>5.7999999999999996E-3</v>
      </c>
      <c r="DR186" s="30">
        <f t="shared" si="220"/>
        <v>1.9900000000000001E-2</v>
      </c>
      <c r="DS186" s="30">
        <f t="shared" si="220"/>
        <v>5.4000000000000003E-3</v>
      </c>
      <c r="DT186" s="30">
        <f t="shared" si="220"/>
        <v>-5.2900000000000003E-2</v>
      </c>
      <c r="DU186" s="30">
        <f t="shared" si="220"/>
        <v>4.4000000000000003E-3</v>
      </c>
      <c r="DV186" s="30">
        <f t="shared" si="220"/>
        <v>-6.1000000000000004E-3</v>
      </c>
      <c r="DW186" s="30">
        <f t="shared" si="220"/>
        <v>-2.2599999999999999E-2</v>
      </c>
      <c r="DX186" s="30">
        <f t="shared" si="220"/>
        <v>-2.86E-2</v>
      </c>
      <c r="DY186" s="30">
        <f t="shared" si="220"/>
        <v>-8.6E-3</v>
      </c>
      <c r="DZ186" s="30">
        <f t="shared" si="220"/>
        <v>-2.87E-2</v>
      </c>
      <c r="EA186" s="30">
        <f t="shared" ref="EA186:FX186" si="221">ROUND((EA96-EA16)/EA16,4)</f>
        <v>2.87E-2</v>
      </c>
      <c r="EB186" s="30">
        <f t="shared" si="221"/>
        <v>1.4E-3</v>
      </c>
      <c r="EC186" s="30">
        <f t="shared" si="221"/>
        <v>-4.1000000000000003E-3</v>
      </c>
      <c r="ED186" s="30">
        <f t="shared" si="221"/>
        <v>2.2000000000000001E-3</v>
      </c>
      <c r="EE186" s="30">
        <f t="shared" si="221"/>
        <v>1.26E-2</v>
      </c>
      <c r="EF186" s="30">
        <f t="shared" si="221"/>
        <v>0</v>
      </c>
      <c r="EG186" s="30">
        <f t="shared" si="221"/>
        <v>9.7999999999999997E-3</v>
      </c>
      <c r="EH186" s="30">
        <f t="shared" si="221"/>
        <v>6.8999999999999999E-3</v>
      </c>
      <c r="EI186" s="30">
        <f t="shared" si="221"/>
        <v>2.5000000000000001E-3</v>
      </c>
      <c r="EJ186" s="30">
        <f t="shared" si="221"/>
        <v>1.4200000000000001E-2</v>
      </c>
      <c r="EK186" s="30">
        <f t="shared" si="221"/>
        <v>-2.5000000000000001E-3</v>
      </c>
      <c r="EL186" s="30">
        <f t="shared" si="221"/>
        <v>3.61E-2</v>
      </c>
      <c r="EM186" s="30">
        <f t="shared" si="221"/>
        <v>-4.2799999999999998E-2</v>
      </c>
      <c r="EN186" s="30">
        <f t="shared" si="221"/>
        <v>-4.3E-3</v>
      </c>
      <c r="EO186" s="30">
        <f t="shared" si="221"/>
        <v>-4.3E-3</v>
      </c>
      <c r="EP186" s="30">
        <f t="shared" si="221"/>
        <v>5.4000000000000003E-3</v>
      </c>
      <c r="EQ186" s="30">
        <f t="shared" si="221"/>
        <v>1.7100000000000001E-2</v>
      </c>
      <c r="ER186" s="30">
        <f t="shared" si="221"/>
        <v>-1.5599999999999999E-2</v>
      </c>
      <c r="ES186" s="30">
        <f t="shared" si="221"/>
        <v>-1.21E-2</v>
      </c>
      <c r="ET186" s="30">
        <f t="shared" si="221"/>
        <v>-3.6200000000000003E-2</v>
      </c>
      <c r="EU186" s="30">
        <f t="shared" si="221"/>
        <v>2.2100000000000002E-2</v>
      </c>
      <c r="EV186" s="30">
        <f t="shared" si="221"/>
        <v>2.8899999999999999E-2</v>
      </c>
      <c r="EW186" s="30">
        <f t="shared" si="221"/>
        <v>4.6300000000000001E-2</v>
      </c>
      <c r="EX186" s="30">
        <f t="shared" si="221"/>
        <v>2.93E-2</v>
      </c>
      <c r="EY186" s="30">
        <f t="shared" si="221"/>
        <v>4.8999999999999998E-3</v>
      </c>
      <c r="EZ186" s="30">
        <f t="shared" si="221"/>
        <v>0</v>
      </c>
      <c r="FA186" s="30">
        <f t="shared" si="221"/>
        <v>1.6299999999999999E-2</v>
      </c>
      <c r="FB186" s="30">
        <f t="shared" si="221"/>
        <v>-3.95E-2</v>
      </c>
      <c r="FC186" s="30">
        <f t="shared" si="221"/>
        <v>-1.2200000000000001E-2</v>
      </c>
      <c r="FD186" s="30">
        <f t="shared" si="221"/>
        <v>-1.5699999999999999E-2</v>
      </c>
      <c r="FE186" s="30">
        <f t="shared" si="221"/>
        <v>1.8E-3</v>
      </c>
      <c r="FF186" s="30">
        <f t="shared" si="221"/>
        <v>1E-3</v>
      </c>
      <c r="FG186" s="30">
        <f t="shared" si="221"/>
        <v>-2.5700000000000001E-2</v>
      </c>
      <c r="FH186" s="30">
        <f t="shared" si="221"/>
        <v>-2.0199999999999999E-2</v>
      </c>
      <c r="FI186" s="30">
        <f t="shared" si="221"/>
        <v>-1.1000000000000001E-3</v>
      </c>
      <c r="FJ186" s="30">
        <f t="shared" si="221"/>
        <v>1.8499999999999999E-2</v>
      </c>
      <c r="FK186" s="30">
        <f t="shared" si="221"/>
        <v>1.89E-2</v>
      </c>
      <c r="FL186" s="30">
        <f t="shared" si="221"/>
        <v>2.5499999999999998E-2</v>
      </c>
      <c r="FM186" s="30">
        <f t="shared" si="221"/>
        <v>4.1399999999999999E-2</v>
      </c>
      <c r="FN186" s="30">
        <f t="shared" si="221"/>
        <v>2.81E-2</v>
      </c>
      <c r="FO186" s="30">
        <f t="shared" si="221"/>
        <v>3.3399999999999999E-2</v>
      </c>
      <c r="FP186" s="30">
        <f t="shared" si="221"/>
        <v>5.8999999999999999E-3</v>
      </c>
      <c r="FQ186" s="30">
        <f t="shared" si="221"/>
        <v>-1.18E-2</v>
      </c>
      <c r="FR186" s="30">
        <f t="shared" si="221"/>
        <v>2E-3</v>
      </c>
      <c r="FS186" s="30">
        <f t="shared" si="221"/>
        <v>1.7899999999999999E-2</v>
      </c>
      <c r="FT186" s="31">
        <f t="shared" si="221"/>
        <v>1.1999999999999999E-3</v>
      </c>
      <c r="FU186" s="30">
        <f t="shared" si="221"/>
        <v>8.9999999999999998E-4</v>
      </c>
      <c r="FV186" s="30">
        <f t="shared" si="221"/>
        <v>2.8E-3</v>
      </c>
      <c r="FW186" s="30">
        <f t="shared" si="221"/>
        <v>-1.09E-2</v>
      </c>
      <c r="FX186" s="30">
        <f t="shared" si="221"/>
        <v>-4.2299999999999997E-2</v>
      </c>
      <c r="FY186" s="46"/>
      <c r="FZ186" s="46"/>
      <c r="GA186" s="46"/>
      <c r="GB186" s="46"/>
      <c r="GC186" s="46"/>
      <c r="GD186" s="46"/>
      <c r="GE186" s="9"/>
      <c r="GF186" s="9"/>
      <c r="GG186" s="46"/>
      <c r="GH186" s="46"/>
      <c r="GI186" s="46"/>
      <c r="GJ186" s="46"/>
      <c r="GK186" s="46"/>
      <c r="GL186" s="46"/>
      <c r="GM186" s="46"/>
    </row>
    <row r="187" spans="1:256" x14ac:dyDescent="0.2">
      <c r="A187" s="9"/>
      <c r="B187" s="2" t="s">
        <v>503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7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7"/>
      <c r="FU187" s="46"/>
      <c r="FV187" s="46"/>
      <c r="FW187" s="46"/>
      <c r="FX187" s="46"/>
      <c r="FY187" s="51"/>
      <c r="FZ187" s="46"/>
      <c r="GA187" s="46"/>
      <c r="GB187" s="46"/>
      <c r="GC187" s="46"/>
      <c r="GD187" s="46"/>
      <c r="GE187" s="6"/>
      <c r="GF187" s="6"/>
      <c r="GG187" s="6"/>
      <c r="GH187" s="6"/>
      <c r="GI187" s="6"/>
      <c r="GJ187" s="6"/>
      <c r="GK187" s="6"/>
      <c r="GL187" s="6"/>
      <c r="GM187" s="6"/>
    </row>
    <row r="188" spans="1:256" x14ac:dyDescent="0.2">
      <c r="A188" s="3" t="s">
        <v>504</v>
      </c>
      <c r="B188" s="2" t="s">
        <v>505</v>
      </c>
      <c r="C188" s="46">
        <f t="shared" ref="C188:BN188" si="222">ROUND((C184)*(1+C185+C186),2)</f>
        <v>69993983.480000004</v>
      </c>
      <c r="D188" s="46">
        <f t="shared" si="222"/>
        <v>341518488.25999999</v>
      </c>
      <c r="E188" s="46">
        <f t="shared" si="222"/>
        <v>68505337.120000005</v>
      </c>
      <c r="F188" s="46">
        <f t="shared" si="222"/>
        <v>134760722.66999999</v>
      </c>
      <c r="G188" s="46">
        <f t="shared" si="222"/>
        <v>8302083.8099999996</v>
      </c>
      <c r="H188" s="46">
        <f t="shared" si="222"/>
        <v>8482690.2100000009</v>
      </c>
      <c r="I188" s="46">
        <f t="shared" si="222"/>
        <v>87922619.900000006</v>
      </c>
      <c r="J188" s="46">
        <f t="shared" si="222"/>
        <v>16625346.73</v>
      </c>
      <c r="K188" s="46">
        <f t="shared" si="222"/>
        <v>3325247.13</v>
      </c>
      <c r="L188" s="46">
        <f t="shared" si="222"/>
        <v>22609429.43</v>
      </c>
      <c r="M188" s="46">
        <f t="shared" si="222"/>
        <v>13904628.720000001</v>
      </c>
      <c r="N188" s="46">
        <f t="shared" si="222"/>
        <v>414299304.20999998</v>
      </c>
      <c r="O188" s="46">
        <f t="shared" si="222"/>
        <v>115614285.43000001</v>
      </c>
      <c r="P188" s="46">
        <f t="shared" si="222"/>
        <v>2453612.16</v>
      </c>
      <c r="Q188" s="46">
        <f t="shared" si="222"/>
        <v>331552802.17000002</v>
      </c>
      <c r="R188" s="46">
        <f t="shared" si="222"/>
        <v>5048759.8499999996</v>
      </c>
      <c r="S188" s="46">
        <f t="shared" si="222"/>
        <v>11232921.720000001</v>
      </c>
      <c r="T188" s="46">
        <f t="shared" si="222"/>
        <v>1921565.93</v>
      </c>
      <c r="U188" s="46">
        <f t="shared" si="222"/>
        <v>863107.36</v>
      </c>
      <c r="V188" s="46">
        <f t="shared" si="222"/>
        <v>2926129.21</v>
      </c>
      <c r="W188" s="47">
        <f t="shared" si="222"/>
        <v>1376228.99</v>
      </c>
      <c r="X188" s="46">
        <f t="shared" si="222"/>
        <v>809560.66</v>
      </c>
      <c r="Y188" s="46">
        <f t="shared" si="222"/>
        <v>4237522.13</v>
      </c>
      <c r="Z188" s="46">
        <f t="shared" si="222"/>
        <v>2817369.36</v>
      </c>
      <c r="AA188" s="46">
        <f t="shared" si="222"/>
        <v>228650969.66999999</v>
      </c>
      <c r="AB188" s="46">
        <f t="shared" si="222"/>
        <v>235237396.34999999</v>
      </c>
      <c r="AC188" s="46">
        <f t="shared" si="222"/>
        <v>7642041.2800000003</v>
      </c>
      <c r="AD188" s="46">
        <f t="shared" si="222"/>
        <v>8924069.1600000001</v>
      </c>
      <c r="AE188" s="46">
        <f t="shared" si="222"/>
        <v>1589229.07</v>
      </c>
      <c r="AF188" s="46">
        <f t="shared" si="222"/>
        <v>2301243.4700000002</v>
      </c>
      <c r="AG188" s="46">
        <f t="shared" si="222"/>
        <v>7468671.5999999996</v>
      </c>
      <c r="AH188" s="46">
        <f t="shared" si="222"/>
        <v>8144879.8099999996</v>
      </c>
      <c r="AI188" s="46">
        <f t="shared" si="222"/>
        <v>3660556.67</v>
      </c>
      <c r="AJ188" s="46">
        <f t="shared" si="222"/>
        <v>2702855.39</v>
      </c>
      <c r="AK188" s="46">
        <f t="shared" si="222"/>
        <v>2695413.73</v>
      </c>
      <c r="AL188" s="46">
        <f t="shared" si="222"/>
        <v>3006380.34</v>
      </c>
      <c r="AM188" s="46">
        <f t="shared" si="222"/>
        <v>4136671.09</v>
      </c>
      <c r="AN188" s="46">
        <f t="shared" si="222"/>
        <v>3704799.91</v>
      </c>
      <c r="AO188" s="46">
        <f t="shared" si="222"/>
        <v>37942153.780000001</v>
      </c>
      <c r="AP188" s="46">
        <f t="shared" si="222"/>
        <v>713883588.79999995</v>
      </c>
      <c r="AQ188" s="46">
        <f t="shared" si="222"/>
        <v>3017326.6</v>
      </c>
      <c r="AR188" s="46">
        <f t="shared" si="222"/>
        <v>497608342.02999997</v>
      </c>
      <c r="AS188" s="46">
        <f t="shared" si="222"/>
        <v>56207320.960000001</v>
      </c>
      <c r="AT188" s="46">
        <f t="shared" si="222"/>
        <v>19608741.940000001</v>
      </c>
      <c r="AU188" s="46">
        <f t="shared" si="222"/>
        <v>3586561.8</v>
      </c>
      <c r="AV188" s="46">
        <f t="shared" si="222"/>
        <v>3357058.93</v>
      </c>
      <c r="AW188" s="46">
        <f t="shared" si="222"/>
        <v>2576568.2599999998</v>
      </c>
      <c r="AX188" s="46">
        <f t="shared" si="222"/>
        <v>855841.54</v>
      </c>
      <c r="AY188" s="46">
        <f t="shared" si="222"/>
        <v>4880246.03</v>
      </c>
      <c r="AZ188" s="46">
        <f t="shared" si="222"/>
        <v>90071586.060000002</v>
      </c>
      <c r="BA188" s="46">
        <f t="shared" si="222"/>
        <v>67097454.18</v>
      </c>
      <c r="BB188" s="46">
        <f t="shared" si="222"/>
        <v>59661682.619999997</v>
      </c>
      <c r="BC188" s="46">
        <f t="shared" si="222"/>
        <v>241075130.16</v>
      </c>
      <c r="BD188" s="46">
        <f t="shared" si="222"/>
        <v>37223751.399999999</v>
      </c>
      <c r="BE188" s="46">
        <f t="shared" si="222"/>
        <v>11730954.220000001</v>
      </c>
      <c r="BF188" s="46">
        <f t="shared" si="222"/>
        <v>181645843.18000001</v>
      </c>
      <c r="BG188" s="46">
        <f t="shared" si="222"/>
        <v>8088773.7699999996</v>
      </c>
      <c r="BH188" s="46">
        <f t="shared" si="222"/>
        <v>5464846.9800000004</v>
      </c>
      <c r="BI188" s="46">
        <f t="shared" si="222"/>
        <v>2988730.84</v>
      </c>
      <c r="BJ188" s="46">
        <f t="shared" si="222"/>
        <v>45910774.149999999</v>
      </c>
      <c r="BK188" s="46">
        <f t="shared" si="222"/>
        <v>141284742.47</v>
      </c>
      <c r="BL188" s="46">
        <f t="shared" si="222"/>
        <v>2619852.36</v>
      </c>
      <c r="BM188" s="46">
        <f t="shared" si="222"/>
        <v>3251876.28</v>
      </c>
      <c r="BN188" s="46">
        <f t="shared" si="222"/>
        <v>28530186.440000001</v>
      </c>
      <c r="BO188" s="46">
        <f t="shared" ref="BO188:DZ188" si="223">ROUND((BO184)*(1+BO185+BO186),2)</f>
        <v>12017032.16</v>
      </c>
      <c r="BP188" s="46">
        <f t="shared" si="223"/>
        <v>2633884.34</v>
      </c>
      <c r="BQ188" s="46">
        <f t="shared" si="223"/>
        <v>47964272.549999997</v>
      </c>
      <c r="BR188" s="46">
        <f t="shared" si="223"/>
        <v>36763865.18</v>
      </c>
      <c r="BS188" s="46">
        <f t="shared" si="223"/>
        <v>8711350.3000000007</v>
      </c>
      <c r="BT188" s="46">
        <f t="shared" si="223"/>
        <v>3887775.36</v>
      </c>
      <c r="BU188" s="46">
        <f t="shared" si="223"/>
        <v>4254762.6500000004</v>
      </c>
      <c r="BV188" s="46">
        <f t="shared" si="223"/>
        <v>9813191.0500000007</v>
      </c>
      <c r="BW188" s="46">
        <f t="shared" si="223"/>
        <v>14558953.51</v>
      </c>
      <c r="BX188" s="46">
        <f t="shared" si="223"/>
        <v>1256438.5</v>
      </c>
      <c r="BY188" s="46">
        <f t="shared" si="223"/>
        <v>4480101.5999999996</v>
      </c>
      <c r="BZ188" s="46">
        <f t="shared" si="223"/>
        <v>2438197.17</v>
      </c>
      <c r="CA188" s="46">
        <f t="shared" si="223"/>
        <v>2697077.57</v>
      </c>
      <c r="CB188" s="46">
        <f t="shared" si="223"/>
        <v>637813492.11000001</v>
      </c>
      <c r="CC188" s="46">
        <f t="shared" si="223"/>
        <v>2151810.27</v>
      </c>
      <c r="CD188" s="46">
        <f t="shared" si="223"/>
        <v>1112636.72</v>
      </c>
      <c r="CE188" s="46">
        <f t="shared" si="223"/>
        <v>2182006.19</v>
      </c>
      <c r="CF188" s="46">
        <f t="shared" si="223"/>
        <v>1624655.8</v>
      </c>
      <c r="CG188" s="46">
        <f t="shared" si="223"/>
        <v>2120689.06</v>
      </c>
      <c r="CH188" s="46">
        <f t="shared" si="223"/>
        <v>1865217.22</v>
      </c>
      <c r="CI188" s="46">
        <f t="shared" si="223"/>
        <v>5914656.1200000001</v>
      </c>
      <c r="CJ188" s="46">
        <f t="shared" si="223"/>
        <v>9040191.2699999996</v>
      </c>
      <c r="CK188" s="46">
        <f t="shared" si="223"/>
        <v>38723716.630000003</v>
      </c>
      <c r="CL188" s="46">
        <f t="shared" si="223"/>
        <v>10855927.66</v>
      </c>
      <c r="CM188" s="46">
        <f t="shared" si="223"/>
        <v>6646849.3300000001</v>
      </c>
      <c r="CN188" s="46">
        <f t="shared" si="223"/>
        <v>220567164.81</v>
      </c>
      <c r="CO188" s="46">
        <f t="shared" si="223"/>
        <v>117803715.64</v>
      </c>
      <c r="CP188" s="46">
        <f t="shared" si="223"/>
        <v>9134221.2300000004</v>
      </c>
      <c r="CQ188" s="46">
        <f t="shared" si="223"/>
        <v>10033490.68</v>
      </c>
      <c r="CR188" s="46">
        <f t="shared" si="223"/>
        <v>2413424.83</v>
      </c>
      <c r="CS188" s="46">
        <f t="shared" si="223"/>
        <v>3493951.26</v>
      </c>
      <c r="CT188" s="46">
        <f t="shared" si="223"/>
        <v>1410088.41</v>
      </c>
      <c r="CU188" s="46">
        <f t="shared" si="223"/>
        <v>3561020.83</v>
      </c>
      <c r="CV188" s="46">
        <f t="shared" si="223"/>
        <v>769970.47</v>
      </c>
      <c r="CW188" s="46">
        <f t="shared" si="223"/>
        <v>2255491.33</v>
      </c>
      <c r="CX188" s="46">
        <f t="shared" si="223"/>
        <v>4127026.91</v>
      </c>
      <c r="CY188" s="46">
        <f t="shared" si="223"/>
        <v>1047321.35</v>
      </c>
      <c r="CZ188" s="46">
        <f t="shared" si="223"/>
        <v>16998529.609999999</v>
      </c>
      <c r="DA188" s="46">
        <f t="shared" si="223"/>
        <v>2487807.0699999998</v>
      </c>
      <c r="DB188" s="46">
        <f t="shared" si="223"/>
        <v>3273234.4</v>
      </c>
      <c r="DC188" s="46">
        <f t="shared" si="223"/>
        <v>2404063.5</v>
      </c>
      <c r="DD188" s="46">
        <f t="shared" si="223"/>
        <v>1950921.81</v>
      </c>
      <c r="DE188" s="46">
        <f t="shared" si="223"/>
        <v>3908836.61</v>
      </c>
      <c r="DF188" s="46">
        <f t="shared" si="223"/>
        <v>166588193.47</v>
      </c>
      <c r="DG188" s="46">
        <f t="shared" si="223"/>
        <v>1361519.3</v>
      </c>
      <c r="DH188" s="46">
        <f t="shared" si="223"/>
        <v>16373479.08</v>
      </c>
      <c r="DI188" s="46">
        <f t="shared" si="223"/>
        <v>21116148.25</v>
      </c>
      <c r="DJ188" s="46">
        <f t="shared" si="223"/>
        <v>6193992.7400000002</v>
      </c>
      <c r="DK188" s="46">
        <f t="shared" si="223"/>
        <v>3812728.98</v>
      </c>
      <c r="DL188" s="46">
        <f t="shared" si="223"/>
        <v>47314839.560000002</v>
      </c>
      <c r="DM188" s="46">
        <f t="shared" si="223"/>
        <v>3187732.58</v>
      </c>
      <c r="DN188" s="46">
        <f t="shared" si="223"/>
        <v>12411485.220000001</v>
      </c>
      <c r="DO188" s="46">
        <f t="shared" si="223"/>
        <v>24135145.780000001</v>
      </c>
      <c r="DP188" s="46">
        <f t="shared" si="223"/>
        <v>2681660.64</v>
      </c>
      <c r="DQ188" s="46">
        <f t="shared" si="223"/>
        <v>4527665.8499999996</v>
      </c>
      <c r="DR188" s="46">
        <f t="shared" si="223"/>
        <v>11302855.060000001</v>
      </c>
      <c r="DS188" s="46">
        <f t="shared" si="223"/>
        <v>7154432.9400000004</v>
      </c>
      <c r="DT188" s="46">
        <f t="shared" si="223"/>
        <v>2082788.92</v>
      </c>
      <c r="DU188" s="46">
        <f t="shared" si="223"/>
        <v>3815848.63</v>
      </c>
      <c r="DV188" s="46">
        <f t="shared" si="223"/>
        <v>2656142.2200000002</v>
      </c>
      <c r="DW188" s="46">
        <f t="shared" si="223"/>
        <v>3430929.13</v>
      </c>
      <c r="DX188" s="46">
        <f t="shared" si="223"/>
        <v>2695083.35</v>
      </c>
      <c r="DY188" s="46">
        <f t="shared" si="223"/>
        <v>3648544.92</v>
      </c>
      <c r="DZ188" s="46">
        <f t="shared" si="223"/>
        <v>8507275.0700000003</v>
      </c>
      <c r="EA188" s="46">
        <f t="shared" ref="EA188:FX188" si="224">ROUND((EA184)*(1+EA185+EA186),2)</f>
        <v>5029124.93</v>
      </c>
      <c r="EB188" s="46">
        <f t="shared" si="224"/>
        <v>4931564.55</v>
      </c>
      <c r="EC188" s="46">
        <f t="shared" si="224"/>
        <v>2982240.5</v>
      </c>
      <c r="ED188" s="46">
        <f t="shared" si="224"/>
        <v>17249949.969999999</v>
      </c>
      <c r="EE188" s="46">
        <f t="shared" si="224"/>
        <v>2626314.29</v>
      </c>
      <c r="EF188" s="46">
        <f t="shared" si="224"/>
        <v>12598390.060000001</v>
      </c>
      <c r="EG188" s="46">
        <f t="shared" si="224"/>
        <v>2899488.99</v>
      </c>
      <c r="EH188" s="46">
        <f t="shared" si="224"/>
        <v>2596677.44</v>
      </c>
      <c r="EI188" s="46">
        <f t="shared" si="224"/>
        <v>136688774.97999999</v>
      </c>
      <c r="EJ188" s="46">
        <f t="shared" si="224"/>
        <v>68592827.370000005</v>
      </c>
      <c r="EK188" s="46">
        <f t="shared" si="224"/>
        <v>5419269.5099999998</v>
      </c>
      <c r="EL188" s="46">
        <f t="shared" si="224"/>
        <v>4243432.8099999996</v>
      </c>
      <c r="EM188" s="46">
        <f t="shared" si="224"/>
        <v>4434636.8499999996</v>
      </c>
      <c r="EN188" s="46">
        <f t="shared" si="224"/>
        <v>8954390.0099999998</v>
      </c>
      <c r="EO188" s="46">
        <f t="shared" si="224"/>
        <v>3919039.88</v>
      </c>
      <c r="EP188" s="46">
        <f t="shared" si="224"/>
        <v>3945632.75</v>
      </c>
      <c r="EQ188" s="46">
        <f t="shared" si="224"/>
        <v>19209533.719999999</v>
      </c>
      <c r="ER188" s="46">
        <f t="shared" si="224"/>
        <v>3889943.52</v>
      </c>
      <c r="ES188" s="46">
        <f t="shared" si="224"/>
        <v>1823387.23</v>
      </c>
      <c r="ET188" s="46">
        <f t="shared" si="224"/>
        <v>2712806.57</v>
      </c>
      <c r="EU188" s="46">
        <f t="shared" si="224"/>
        <v>5902057.9500000002</v>
      </c>
      <c r="EV188" s="46">
        <f t="shared" si="224"/>
        <v>1153232.76</v>
      </c>
      <c r="EW188" s="46">
        <f t="shared" si="224"/>
        <v>9191200.0600000005</v>
      </c>
      <c r="EX188" s="46">
        <f t="shared" si="224"/>
        <v>3267466.16</v>
      </c>
      <c r="EY188" s="46">
        <f t="shared" si="224"/>
        <v>7196871.2699999996</v>
      </c>
      <c r="EZ188" s="46">
        <f t="shared" si="224"/>
        <v>1785494.56</v>
      </c>
      <c r="FA188" s="46">
        <f t="shared" si="224"/>
        <v>26106253.420000002</v>
      </c>
      <c r="FB188" s="46">
        <f t="shared" si="224"/>
        <v>3574847.46</v>
      </c>
      <c r="FC188" s="46">
        <f t="shared" si="224"/>
        <v>19461106.879999999</v>
      </c>
      <c r="FD188" s="46">
        <f t="shared" si="224"/>
        <v>3472757.03</v>
      </c>
      <c r="FE188" s="46">
        <f t="shared" si="224"/>
        <v>1663784.88</v>
      </c>
      <c r="FF188" s="46">
        <f t="shared" si="224"/>
        <v>2514700.15</v>
      </c>
      <c r="FG188" s="46">
        <f t="shared" si="224"/>
        <v>1728317.43</v>
      </c>
      <c r="FH188" s="46">
        <f t="shared" si="224"/>
        <v>1339453.04</v>
      </c>
      <c r="FI188" s="46">
        <f t="shared" si="224"/>
        <v>14441599.550000001</v>
      </c>
      <c r="FJ188" s="46">
        <f t="shared" si="224"/>
        <v>14451269.32</v>
      </c>
      <c r="FK188" s="46">
        <f t="shared" si="224"/>
        <v>17413451.82</v>
      </c>
      <c r="FL188" s="46">
        <f t="shared" si="224"/>
        <v>35917050.210000001</v>
      </c>
      <c r="FM188" s="46">
        <f t="shared" si="224"/>
        <v>26512829.109999999</v>
      </c>
      <c r="FN188" s="46">
        <f t="shared" si="224"/>
        <v>162486398.47999999</v>
      </c>
      <c r="FO188" s="46">
        <f t="shared" si="224"/>
        <v>9258858.3100000005</v>
      </c>
      <c r="FP188" s="46">
        <f t="shared" si="224"/>
        <v>18595665.609999999</v>
      </c>
      <c r="FQ188" s="46">
        <f t="shared" si="224"/>
        <v>6760105.7300000004</v>
      </c>
      <c r="FR188" s="46">
        <f t="shared" si="224"/>
        <v>2163974.5</v>
      </c>
      <c r="FS188" s="46">
        <f t="shared" si="224"/>
        <v>2454412.1</v>
      </c>
      <c r="FT188" s="47">
        <f t="shared" si="224"/>
        <v>1353085.26</v>
      </c>
      <c r="FU188" s="46">
        <f t="shared" si="224"/>
        <v>6970616.1600000001</v>
      </c>
      <c r="FV188" s="46">
        <f t="shared" si="224"/>
        <v>5847040.9900000002</v>
      </c>
      <c r="FW188" s="46">
        <f t="shared" si="224"/>
        <v>2198939.38</v>
      </c>
      <c r="FX188" s="46">
        <f t="shared" si="224"/>
        <v>1163611.6299999999</v>
      </c>
      <c r="FY188" s="30"/>
      <c r="FZ188" s="46">
        <f>SUM(C188:FX188)</f>
        <v>6826400259.8600035</v>
      </c>
      <c r="GA188" s="46"/>
      <c r="GB188" s="46"/>
      <c r="GC188" s="46"/>
      <c r="GD188" s="46"/>
      <c r="GE188" s="6"/>
      <c r="GF188" s="6"/>
      <c r="GG188" s="6"/>
      <c r="GH188" s="6"/>
      <c r="GI188" s="6"/>
      <c r="GJ188" s="6"/>
      <c r="GK188" s="6"/>
      <c r="GL188" s="6"/>
      <c r="GM188" s="6"/>
    </row>
    <row r="189" spans="1:256" x14ac:dyDescent="0.2">
      <c r="A189" s="9"/>
      <c r="B189" s="2" t="s">
        <v>506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7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7"/>
      <c r="FU189" s="46"/>
      <c r="FV189" s="46"/>
      <c r="FW189" s="46"/>
      <c r="FX189" s="46"/>
      <c r="FY189" s="46"/>
      <c r="FZ189" s="46"/>
      <c r="GA189" s="46"/>
      <c r="GB189" s="51"/>
      <c r="GC189" s="51"/>
      <c r="GD189" s="51"/>
      <c r="GE189" s="76"/>
      <c r="GF189" s="76"/>
      <c r="GG189" s="6"/>
      <c r="GH189" s="6"/>
      <c r="GI189" s="6"/>
      <c r="GJ189" s="6"/>
      <c r="GK189" s="6"/>
      <c r="GL189" s="6"/>
      <c r="GM189" s="6"/>
    </row>
    <row r="190" spans="1:256" x14ac:dyDescent="0.2">
      <c r="A190" s="9"/>
      <c r="B190" s="2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7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7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6"/>
      <c r="GF190" s="6"/>
      <c r="GG190" s="6"/>
      <c r="GH190" s="6"/>
      <c r="GI190" s="6"/>
      <c r="GJ190" s="6"/>
      <c r="GK190" s="6"/>
      <c r="GL190" s="6"/>
      <c r="GM190" s="6"/>
    </row>
    <row r="191" spans="1:256" ht="15.75" x14ac:dyDescent="0.25">
      <c r="A191" s="9"/>
      <c r="B191" s="44" t="s">
        <v>507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7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7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6"/>
      <c r="GF191" s="6"/>
      <c r="GG191" s="6"/>
      <c r="GH191" s="6"/>
      <c r="GI191" s="6"/>
      <c r="GJ191" s="6"/>
      <c r="GK191" s="6"/>
      <c r="GL191" s="6"/>
      <c r="GM191" s="6"/>
    </row>
    <row r="192" spans="1:256" x14ac:dyDescent="0.2">
      <c r="A192" s="3" t="s">
        <v>508</v>
      </c>
      <c r="B192" s="2" t="s">
        <v>509</v>
      </c>
      <c r="C192" s="46">
        <f t="shared" ref="C192:BN192" si="225">(C32)</f>
        <v>7669.31</v>
      </c>
      <c r="D192" s="46">
        <f t="shared" si="225"/>
        <v>7669.31</v>
      </c>
      <c r="E192" s="46">
        <f t="shared" si="225"/>
        <v>7669.31</v>
      </c>
      <c r="F192" s="46">
        <f t="shared" si="225"/>
        <v>7669.31</v>
      </c>
      <c r="G192" s="46">
        <f t="shared" si="225"/>
        <v>7669.31</v>
      </c>
      <c r="H192" s="46">
        <f t="shared" si="225"/>
        <v>7669.31</v>
      </c>
      <c r="I192" s="46">
        <f t="shared" si="225"/>
        <v>7669.31</v>
      </c>
      <c r="J192" s="46">
        <f t="shared" si="225"/>
        <v>7669.31</v>
      </c>
      <c r="K192" s="46">
        <f t="shared" si="225"/>
        <v>7669.31</v>
      </c>
      <c r="L192" s="46">
        <f t="shared" si="225"/>
        <v>7669.31</v>
      </c>
      <c r="M192" s="46">
        <f t="shared" si="225"/>
        <v>7669.31</v>
      </c>
      <c r="N192" s="46">
        <f t="shared" si="225"/>
        <v>7669.31</v>
      </c>
      <c r="O192" s="46">
        <f t="shared" si="225"/>
        <v>7669.31</v>
      </c>
      <c r="P192" s="46">
        <f t="shared" si="225"/>
        <v>7669.31</v>
      </c>
      <c r="Q192" s="46">
        <f t="shared" si="225"/>
        <v>7669.31</v>
      </c>
      <c r="R192" s="46">
        <f t="shared" si="225"/>
        <v>7669.31</v>
      </c>
      <c r="S192" s="46">
        <f t="shared" si="225"/>
        <v>7669.31</v>
      </c>
      <c r="T192" s="46">
        <f t="shared" si="225"/>
        <v>7669.31</v>
      </c>
      <c r="U192" s="46">
        <f t="shared" si="225"/>
        <v>7669.31</v>
      </c>
      <c r="V192" s="46">
        <f t="shared" si="225"/>
        <v>7669.31</v>
      </c>
      <c r="W192" s="46">
        <f t="shared" si="225"/>
        <v>7669.31</v>
      </c>
      <c r="X192" s="46">
        <f t="shared" si="225"/>
        <v>7669.31</v>
      </c>
      <c r="Y192" s="46">
        <f t="shared" si="225"/>
        <v>7669.31</v>
      </c>
      <c r="Z192" s="46">
        <f t="shared" si="225"/>
        <v>7669.31</v>
      </c>
      <c r="AA192" s="46">
        <f t="shared" si="225"/>
        <v>7669.31</v>
      </c>
      <c r="AB192" s="46">
        <f t="shared" si="225"/>
        <v>7669.31</v>
      </c>
      <c r="AC192" s="46">
        <f t="shared" si="225"/>
        <v>7669.31</v>
      </c>
      <c r="AD192" s="46">
        <f t="shared" si="225"/>
        <v>7669.31</v>
      </c>
      <c r="AE192" s="46">
        <f t="shared" si="225"/>
        <v>7669.31</v>
      </c>
      <c r="AF192" s="46">
        <f t="shared" si="225"/>
        <v>7669.31</v>
      </c>
      <c r="AG192" s="46">
        <f t="shared" si="225"/>
        <v>7669.31</v>
      </c>
      <c r="AH192" s="46">
        <f t="shared" si="225"/>
        <v>7669.31</v>
      </c>
      <c r="AI192" s="46">
        <f t="shared" si="225"/>
        <v>7669.31</v>
      </c>
      <c r="AJ192" s="46">
        <f t="shared" si="225"/>
        <v>7669.31</v>
      </c>
      <c r="AK192" s="46">
        <f t="shared" si="225"/>
        <v>7669.31</v>
      </c>
      <c r="AL192" s="46">
        <f t="shared" si="225"/>
        <v>7669.31</v>
      </c>
      <c r="AM192" s="46">
        <f t="shared" si="225"/>
        <v>7669.31</v>
      </c>
      <c r="AN192" s="46">
        <f t="shared" si="225"/>
        <v>7669.31</v>
      </c>
      <c r="AO192" s="46">
        <f t="shared" si="225"/>
        <v>7669.31</v>
      </c>
      <c r="AP192" s="46">
        <f t="shared" si="225"/>
        <v>7669.31</v>
      </c>
      <c r="AQ192" s="46">
        <f t="shared" si="225"/>
        <v>7669.31</v>
      </c>
      <c r="AR192" s="46">
        <f t="shared" si="225"/>
        <v>7669.31</v>
      </c>
      <c r="AS192" s="46">
        <f t="shared" si="225"/>
        <v>7669.31</v>
      </c>
      <c r="AT192" s="46">
        <f t="shared" si="225"/>
        <v>7669.31</v>
      </c>
      <c r="AU192" s="46">
        <f t="shared" si="225"/>
        <v>7669.31</v>
      </c>
      <c r="AV192" s="46">
        <f t="shared" si="225"/>
        <v>7669.31</v>
      </c>
      <c r="AW192" s="46">
        <f t="shared" si="225"/>
        <v>7669.31</v>
      </c>
      <c r="AX192" s="46">
        <f t="shared" si="225"/>
        <v>7669.31</v>
      </c>
      <c r="AY192" s="46">
        <f t="shared" si="225"/>
        <v>7669.31</v>
      </c>
      <c r="AZ192" s="46">
        <f t="shared" si="225"/>
        <v>7669.31</v>
      </c>
      <c r="BA192" s="46">
        <f t="shared" si="225"/>
        <v>7669.31</v>
      </c>
      <c r="BB192" s="46">
        <f t="shared" si="225"/>
        <v>7669.31</v>
      </c>
      <c r="BC192" s="46">
        <f t="shared" si="225"/>
        <v>7669.31</v>
      </c>
      <c r="BD192" s="46">
        <f t="shared" si="225"/>
        <v>7669.31</v>
      </c>
      <c r="BE192" s="46">
        <f t="shared" si="225"/>
        <v>7669.31</v>
      </c>
      <c r="BF192" s="46">
        <f t="shared" si="225"/>
        <v>7669.31</v>
      </c>
      <c r="BG192" s="46">
        <f t="shared" si="225"/>
        <v>7669.31</v>
      </c>
      <c r="BH192" s="46">
        <f t="shared" si="225"/>
        <v>7669.31</v>
      </c>
      <c r="BI192" s="46">
        <f t="shared" si="225"/>
        <v>7669.31</v>
      </c>
      <c r="BJ192" s="46">
        <f t="shared" si="225"/>
        <v>7669.31</v>
      </c>
      <c r="BK192" s="46">
        <f t="shared" si="225"/>
        <v>7669.31</v>
      </c>
      <c r="BL192" s="46">
        <f t="shared" si="225"/>
        <v>7669.31</v>
      </c>
      <c r="BM192" s="46">
        <f t="shared" si="225"/>
        <v>7669.31</v>
      </c>
      <c r="BN192" s="46">
        <f t="shared" si="225"/>
        <v>7669.31</v>
      </c>
      <c r="BO192" s="46">
        <f t="shared" ref="BO192:DZ192" si="226">(BO32)</f>
        <v>7669.31</v>
      </c>
      <c r="BP192" s="46">
        <f t="shared" si="226"/>
        <v>7669.31</v>
      </c>
      <c r="BQ192" s="46">
        <f t="shared" si="226"/>
        <v>7669.31</v>
      </c>
      <c r="BR192" s="46">
        <f t="shared" si="226"/>
        <v>7669.31</v>
      </c>
      <c r="BS192" s="46">
        <f t="shared" si="226"/>
        <v>7669.31</v>
      </c>
      <c r="BT192" s="46">
        <f t="shared" si="226"/>
        <v>7669.31</v>
      </c>
      <c r="BU192" s="46">
        <f t="shared" si="226"/>
        <v>7669.31</v>
      </c>
      <c r="BV192" s="46">
        <f t="shared" si="226"/>
        <v>7669.31</v>
      </c>
      <c r="BW192" s="46">
        <f t="shared" si="226"/>
        <v>7669.31</v>
      </c>
      <c r="BX192" s="46">
        <f t="shared" si="226"/>
        <v>7669.31</v>
      </c>
      <c r="BY192" s="46">
        <f t="shared" si="226"/>
        <v>7669.31</v>
      </c>
      <c r="BZ192" s="46">
        <f t="shared" si="226"/>
        <v>7669.31</v>
      </c>
      <c r="CA192" s="46">
        <f t="shared" si="226"/>
        <v>7669.31</v>
      </c>
      <c r="CB192" s="46">
        <f t="shared" si="226"/>
        <v>7669.31</v>
      </c>
      <c r="CC192" s="46">
        <f t="shared" si="226"/>
        <v>7669.31</v>
      </c>
      <c r="CD192" s="46">
        <f t="shared" si="226"/>
        <v>7669.31</v>
      </c>
      <c r="CE192" s="46">
        <f t="shared" si="226"/>
        <v>7669.31</v>
      </c>
      <c r="CF192" s="46">
        <f t="shared" si="226"/>
        <v>7669.31</v>
      </c>
      <c r="CG192" s="46">
        <f t="shared" si="226"/>
        <v>7669.31</v>
      </c>
      <c r="CH192" s="46">
        <f t="shared" si="226"/>
        <v>7669.31</v>
      </c>
      <c r="CI192" s="46">
        <f t="shared" si="226"/>
        <v>7669.31</v>
      </c>
      <c r="CJ192" s="46">
        <f t="shared" si="226"/>
        <v>7669.31</v>
      </c>
      <c r="CK192" s="46">
        <f t="shared" si="226"/>
        <v>7669.31</v>
      </c>
      <c r="CL192" s="46">
        <f t="shared" si="226"/>
        <v>7669.31</v>
      </c>
      <c r="CM192" s="46">
        <f t="shared" si="226"/>
        <v>7669.31</v>
      </c>
      <c r="CN192" s="46">
        <f t="shared" si="226"/>
        <v>7669.31</v>
      </c>
      <c r="CO192" s="46">
        <f t="shared" si="226"/>
        <v>7669.31</v>
      </c>
      <c r="CP192" s="46">
        <f t="shared" si="226"/>
        <v>7669.31</v>
      </c>
      <c r="CQ192" s="46">
        <f t="shared" si="226"/>
        <v>7669.31</v>
      </c>
      <c r="CR192" s="46">
        <f t="shared" si="226"/>
        <v>7669.31</v>
      </c>
      <c r="CS192" s="46">
        <f t="shared" si="226"/>
        <v>7669.31</v>
      </c>
      <c r="CT192" s="46">
        <f t="shared" si="226"/>
        <v>7669.31</v>
      </c>
      <c r="CU192" s="46">
        <f t="shared" si="226"/>
        <v>7669.31</v>
      </c>
      <c r="CV192" s="46">
        <f t="shared" si="226"/>
        <v>7669.31</v>
      </c>
      <c r="CW192" s="46">
        <f t="shared" si="226"/>
        <v>7669.31</v>
      </c>
      <c r="CX192" s="46">
        <f t="shared" si="226"/>
        <v>7669.31</v>
      </c>
      <c r="CY192" s="46">
        <f t="shared" si="226"/>
        <v>7669.31</v>
      </c>
      <c r="CZ192" s="46">
        <f t="shared" si="226"/>
        <v>7669.31</v>
      </c>
      <c r="DA192" s="46">
        <f t="shared" si="226"/>
        <v>7669.31</v>
      </c>
      <c r="DB192" s="46">
        <f t="shared" si="226"/>
        <v>7669.31</v>
      </c>
      <c r="DC192" s="46">
        <f t="shared" si="226"/>
        <v>7669.31</v>
      </c>
      <c r="DD192" s="46">
        <f t="shared" si="226"/>
        <v>7669.31</v>
      </c>
      <c r="DE192" s="46">
        <f t="shared" si="226"/>
        <v>7669.31</v>
      </c>
      <c r="DF192" s="46">
        <f t="shared" si="226"/>
        <v>7669.31</v>
      </c>
      <c r="DG192" s="46">
        <f t="shared" si="226"/>
        <v>7669.31</v>
      </c>
      <c r="DH192" s="46">
        <f t="shared" si="226"/>
        <v>7669.31</v>
      </c>
      <c r="DI192" s="46">
        <f t="shared" si="226"/>
        <v>7669.31</v>
      </c>
      <c r="DJ192" s="46">
        <f t="shared" si="226"/>
        <v>7669.31</v>
      </c>
      <c r="DK192" s="46">
        <f t="shared" si="226"/>
        <v>7669.31</v>
      </c>
      <c r="DL192" s="46">
        <f t="shared" si="226"/>
        <v>7669.31</v>
      </c>
      <c r="DM192" s="46">
        <f t="shared" si="226"/>
        <v>7669.31</v>
      </c>
      <c r="DN192" s="46">
        <f t="shared" si="226"/>
        <v>7669.31</v>
      </c>
      <c r="DO192" s="46">
        <f t="shared" si="226"/>
        <v>7669.31</v>
      </c>
      <c r="DP192" s="46">
        <f t="shared" si="226"/>
        <v>7669.31</v>
      </c>
      <c r="DQ192" s="46">
        <f t="shared" si="226"/>
        <v>7669.31</v>
      </c>
      <c r="DR192" s="46">
        <f t="shared" si="226"/>
        <v>7669.31</v>
      </c>
      <c r="DS192" s="46">
        <f t="shared" si="226"/>
        <v>7669.31</v>
      </c>
      <c r="DT192" s="46">
        <f t="shared" si="226"/>
        <v>7669.31</v>
      </c>
      <c r="DU192" s="46">
        <f t="shared" si="226"/>
        <v>7669.31</v>
      </c>
      <c r="DV192" s="46">
        <f t="shared" si="226"/>
        <v>7669.31</v>
      </c>
      <c r="DW192" s="46">
        <f t="shared" si="226"/>
        <v>7669.31</v>
      </c>
      <c r="DX192" s="46">
        <f t="shared" si="226"/>
        <v>7669.31</v>
      </c>
      <c r="DY192" s="46">
        <f t="shared" si="226"/>
        <v>7669.31</v>
      </c>
      <c r="DZ192" s="46">
        <f t="shared" si="226"/>
        <v>7669.31</v>
      </c>
      <c r="EA192" s="46">
        <f t="shared" ref="EA192:FX192" si="227">(EA32)</f>
        <v>7669.31</v>
      </c>
      <c r="EB192" s="46">
        <f t="shared" si="227"/>
        <v>7669.31</v>
      </c>
      <c r="EC192" s="46">
        <f t="shared" si="227"/>
        <v>7669.31</v>
      </c>
      <c r="ED192" s="46">
        <f t="shared" si="227"/>
        <v>7669.31</v>
      </c>
      <c r="EE192" s="46">
        <f t="shared" si="227"/>
        <v>7669.31</v>
      </c>
      <c r="EF192" s="46">
        <f t="shared" si="227"/>
        <v>7669.31</v>
      </c>
      <c r="EG192" s="46">
        <f t="shared" si="227"/>
        <v>7669.31</v>
      </c>
      <c r="EH192" s="46">
        <f t="shared" si="227"/>
        <v>7669.31</v>
      </c>
      <c r="EI192" s="46">
        <f t="shared" si="227"/>
        <v>7669.31</v>
      </c>
      <c r="EJ192" s="46">
        <f t="shared" si="227"/>
        <v>7669.31</v>
      </c>
      <c r="EK192" s="46">
        <f t="shared" si="227"/>
        <v>7669.31</v>
      </c>
      <c r="EL192" s="46">
        <f t="shared" si="227"/>
        <v>7669.31</v>
      </c>
      <c r="EM192" s="46">
        <f t="shared" si="227"/>
        <v>7669.31</v>
      </c>
      <c r="EN192" s="46">
        <f t="shared" si="227"/>
        <v>7669.31</v>
      </c>
      <c r="EO192" s="46">
        <f t="shared" si="227"/>
        <v>7669.31</v>
      </c>
      <c r="EP192" s="46">
        <f t="shared" si="227"/>
        <v>7669.31</v>
      </c>
      <c r="EQ192" s="46">
        <f t="shared" si="227"/>
        <v>7669.31</v>
      </c>
      <c r="ER192" s="46">
        <f t="shared" si="227"/>
        <v>7669.31</v>
      </c>
      <c r="ES192" s="46">
        <f t="shared" si="227"/>
        <v>7669.31</v>
      </c>
      <c r="ET192" s="46">
        <f t="shared" si="227"/>
        <v>7669.31</v>
      </c>
      <c r="EU192" s="46">
        <f t="shared" si="227"/>
        <v>7669.31</v>
      </c>
      <c r="EV192" s="46">
        <f t="shared" si="227"/>
        <v>7669.31</v>
      </c>
      <c r="EW192" s="46">
        <f t="shared" si="227"/>
        <v>7669.31</v>
      </c>
      <c r="EX192" s="46">
        <f t="shared" si="227"/>
        <v>7669.31</v>
      </c>
      <c r="EY192" s="46">
        <f t="shared" si="227"/>
        <v>7669.31</v>
      </c>
      <c r="EZ192" s="46">
        <f t="shared" si="227"/>
        <v>7669.31</v>
      </c>
      <c r="FA192" s="46">
        <f t="shared" si="227"/>
        <v>7669.31</v>
      </c>
      <c r="FB192" s="46">
        <f t="shared" si="227"/>
        <v>7669.31</v>
      </c>
      <c r="FC192" s="46">
        <f t="shared" si="227"/>
        <v>7669.31</v>
      </c>
      <c r="FD192" s="46">
        <f t="shared" si="227"/>
        <v>7669.31</v>
      </c>
      <c r="FE192" s="46">
        <f t="shared" si="227"/>
        <v>7669.31</v>
      </c>
      <c r="FF192" s="46">
        <f t="shared" si="227"/>
        <v>7669.31</v>
      </c>
      <c r="FG192" s="46">
        <f t="shared" si="227"/>
        <v>7669.31</v>
      </c>
      <c r="FH192" s="46">
        <f t="shared" si="227"/>
        <v>7669.31</v>
      </c>
      <c r="FI192" s="46">
        <f t="shared" si="227"/>
        <v>7669.31</v>
      </c>
      <c r="FJ192" s="46">
        <f t="shared" si="227"/>
        <v>7669.31</v>
      </c>
      <c r="FK192" s="46">
        <f t="shared" si="227"/>
        <v>7669.31</v>
      </c>
      <c r="FL192" s="46">
        <f t="shared" si="227"/>
        <v>7669.31</v>
      </c>
      <c r="FM192" s="46">
        <f t="shared" si="227"/>
        <v>7669.31</v>
      </c>
      <c r="FN192" s="46">
        <f t="shared" si="227"/>
        <v>7669.31</v>
      </c>
      <c r="FO192" s="46">
        <f t="shared" si="227"/>
        <v>7669.31</v>
      </c>
      <c r="FP192" s="46">
        <f t="shared" si="227"/>
        <v>7669.31</v>
      </c>
      <c r="FQ192" s="46">
        <f t="shared" si="227"/>
        <v>7669.31</v>
      </c>
      <c r="FR192" s="46">
        <f t="shared" si="227"/>
        <v>7669.31</v>
      </c>
      <c r="FS192" s="46">
        <f t="shared" si="227"/>
        <v>7669.31</v>
      </c>
      <c r="FT192" s="47">
        <f t="shared" si="227"/>
        <v>7669.31</v>
      </c>
      <c r="FU192" s="46">
        <f t="shared" si="227"/>
        <v>7669.31</v>
      </c>
      <c r="FV192" s="46">
        <f t="shared" si="227"/>
        <v>7669.31</v>
      </c>
      <c r="FW192" s="46">
        <f t="shared" si="227"/>
        <v>7669.31</v>
      </c>
      <c r="FX192" s="46">
        <f t="shared" si="227"/>
        <v>7669.31</v>
      </c>
      <c r="FY192" s="46"/>
      <c r="FZ192" s="46"/>
      <c r="GA192" s="46"/>
      <c r="GB192" s="46"/>
      <c r="GC192" s="46"/>
      <c r="GD192" s="46"/>
      <c r="GE192" s="6"/>
      <c r="GF192" s="6"/>
      <c r="GG192" s="6"/>
      <c r="GH192" s="6"/>
      <c r="GI192" s="6"/>
      <c r="GJ192" s="6"/>
      <c r="GK192" s="6"/>
      <c r="GL192" s="6"/>
      <c r="GM192" s="6"/>
    </row>
    <row r="193" spans="1:195" x14ac:dyDescent="0.2">
      <c r="A193" s="3" t="s">
        <v>510</v>
      </c>
      <c r="B193" s="2" t="s">
        <v>511</v>
      </c>
      <c r="C193" s="14">
        <f t="shared" ref="C193:BN193" si="228">(C91)</f>
        <v>6452.6800000000012</v>
      </c>
      <c r="D193" s="14">
        <f t="shared" si="228"/>
        <v>40832.200000000004</v>
      </c>
      <c r="E193" s="14">
        <f t="shared" si="228"/>
        <v>8022.7</v>
      </c>
      <c r="F193" s="14">
        <f t="shared" si="228"/>
        <v>17309.900000000001</v>
      </c>
      <c r="G193" s="14">
        <f t="shared" si="228"/>
        <v>987</v>
      </c>
      <c r="H193" s="14">
        <f t="shared" si="228"/>
        <v>1014.1000000000001</v>
      </c>
      <c r="I193" s="14">
        <f t="shared" si="228"/>
        <v>10469.799999999999</v>
      </c>
      <c r="J193" s="14">
        <f t="shared" si="228"/>
        <v>2098.6000000000004</v>
      </c>
      <c r="K193" s="14">
        <f t="shared" si="228"/>
        <v>315.90000000000003</v>
      </c>
      <c r="L193" s="14">
        <f t="shared" si="228"/>
        <v>2718.3</v>
      </c>
      <c r="M193" s="14">
        <f t="shared" si="228"/>
        <v>1471.3</v>
      </c>
      <c r="N193" s="14">
        <f t="shared" si="228"/>
        <v>51796.3</v>
      </c>
      <c r="O193" s="14">
        <f t="shared" si="228"/>
        <v>14857.8</v>
      </c>
      <c r="P193" s="14">
        <f t="shared" si="228"/>
        <v>162.5</v>
      </c>
      <c r="Q193" s="14">
        <f t="shared" si="228"/>
        <v>39250.699999999997</v>
      </c>
      <c r="R193" s="14">
        <f t="shared" si="228"/>
        <v>445.7</v>
      </c>
      <c r="S193" s="14">
        <f t="shared" si="228"/>
        <v>1373.0000000000002</v>
      </c>
      <c r="T193" s="14">
        <f t="shared" si="228"/>
        <v>138.19999999999999</v>
      </c>
      <c r="U193" s="14">
        <f t="shared" si="228"/>
        <v>53.6</v>
      </c>
      <c r="V193" s="14">
        <f t="shared" si="228"/>
        <v>268</v>
      </c>
      <c r="W193" s="14">
        <f t="shared" si="228"/>
        <v>53.699999999999996</v>
      </c>
      <c r="X193" s="14">
        <f t="shared" si="228"/>
        <v>50</v>
      </c>
      <c r="Y193" s="14">
        <f t="shared" si="228"/>
        <v>490.3</v>
      </c>
      <c r="Z193" s="14">
        <f t="shared" si="228"/>
        <v>258.60000000000002</v>
      </c>
      <c r="AA193" s="14">
        <f t="shared" si="228"/>
        <v>28816.399999999998</v>
      </c>
      <c r="AB193" s="14">
        <f t="shared" si="228"/>
        <v>29402.3</v>
      </c>
      <c r="AC193" s="14">
        <f t="shared" si="228"/>
        <v>906.80000000000007</v>
      </c>
      <c r="AD193" s="14">
        <f t="shared" si="228"/>
        <v>1112.8</v>
      </c>
      <c r="AE193" s="14">
        <f t="shared" si="228"/>
        <v>109.8</v>
      </c>
      <c r="AF193" s="14">
        <f t="shared" si="228"/>
        <v>168.5</v>
      </c>
      <c r="AG193" s="14">
        <f t="shared" si="228"/>
        <v>872.7</v>
      </c>
      <c r="AH193" s="14">
        <f t="shared" si="228"/>
        <v>1022.8</v>
      </c>
      <c r="AI193" s="14">
        <f t="shared" si="228"/>
        <v>382.1</v>
      </c>
      <c r="AJ193" s="14">
        <f t="shared" si="228"/>
        <v>219.4</v>
      </c>
      <c r="AK193" s="14">
        <f t="shared" si="228"/>
        <v>211.9</v>
      </c>
      <c r="AL193" s="14">
        <f t="shared" si="228"/>
        <v>264.5</v>
      </c>
      <c r="AM193" s="14">
        <f t="shared" si="228"/>
        <v>468.4</v>
      </c>
      <c r="AN193" s="14">
        <f t="shared" si="228"/>
        <v>391.7</v>
      </c>
      <c r="AO193" s="14">
        <f t="shared" si="228"/>
        <v>4900.1000000000004</v>
      </c>
      <c r="AP193" s="14">
        <f t="shared" si="228"/>
        <v>83562.3</v>
      </c>
      <c r="AQ193" s="14">
        <f t="shared" si="228"/>
        <v>264.7</v>
      </c>
      <c r="AR193" s="14">
        <f t="shared" si="228"/>
        <v>60904.5</v>
      </c>
      <c r="AS193" s="14">
        <f t="shared" si="228"/>
        <v>6690.5999999999995</v>
      </c>
      <c r="AT193" s="14">
        <f t="shared" si="228"/>
        <v>2461.4</v>
      </c>
      <c r="AU193" s="14">
        <f t="shared" si="228"/>
        <v>334.70000000000005</v>
      </c>
      <c r="AV193" s="14">
        <f t="shared" si="228"/>
        <v>300.09999999999997</v>
      </c>
      <c r="AW193" s="14">
        <f t="shared" si="228"/>
        <v>193.9</v>
      </c>
      <c r="AX193" s="14">
        <f t="shared" si="228"/>
        <v>50</v>
      </c>
      <c r="AY193" s="14">
        <f t="shared" si="228"/>
        <v>535.9</v>
      </c>
      <c r="AZ193" s="14">
        <f t="shared" si="228"/>
        <v>10994</v>
      </c>
      <c r="BA193" s="14">
        <f t="shared" si="228"/>
        <v>8737.1999999999989</v>
      </c>
      <c r="BB193" s="14">
        <f t="shared" si="228"/>
        <v>7783.2000000000007</v>
      </c>
      <c r="BC193" s="14">
        <f t="shared" si="228"/>
        <v>30114.799999999996</v>
      </c>
      <c r="BD193" s="14">
        <f t="shared" si="228"/>
        <v>4852.6000000000004</v>
      </c>
      <c r="BE193" s="14">
        <f t="shared" si="228"/>
        <v>1434.5</v>
      </c>
      <c r="BF193" s="14">
        <f t="shared" si="228"/>
        <v>23399.899999999998</v>
      </c>
      <c r="BG193" s="14">
        <f t="shared" si="228"/>
        <v>931.30000000000007</v>
      </c>
      <c r="BH193" s="14">
        <f t="shared" si="228"/>
        <v>617.70000000000005</v>
      </c>
      <c r="BI193" s="14">
        <f t="shared" si="228"/>
        <v>231</v>
      </c>
      <c r="BJ193" s="14">
        <f t="shared" si="228"/>
        <v>5987.8</v>
      </c>
      <c r="BK193" s="14">
        <f t="shared" si="228"/>
        <v>14209.225</v>
      </c>
      <c r="BL193" s="14">
        <f t="shared" si="228"/>
        <v>179.3</v>
      </c>
      <c r="BM193" s="14">
        <f t="shared" si="228"/>
        <v>287</v>
      </c>
      <c r="BN193" s="14">
        <f t="shared" si="228"/>
        <v>3719.3</v>
      </c>
      <c r="BO193" s="14">
        <f t="shared" ref="BO193:DZ193" si="229">(BO91)</f>
        <v>1530.5</v>
      </c>
      <c r="BP193" s="14">
        <f t="shared" si="229"/>
        <v>205.79999999999998</v>
      </c>
      <c r="BQ193" s="14">
        <f t="shared" si="229"/>
        <v>5755.1</v>
      </c>
      <c r="BR193" s="14">
        <f t="shared" si="229"/>
        <v>4707.7</v>
      </c>
      <c r="BS193" s="14">
        <f t="shared" si="229"/>
        <v>1030.8</v>
      </c>
      <c r="BT193" s="14">
        <f t="shared" si="229"/>
        <v>373</v>
      </c>
      <c r="BU193" s="14">
        <f t="shared" si="229"/>
        <v>445.3</v>
      </c>
      <c r="BV193" s="14">
        <f t="shared" si="229"/>
        <v>1205.9000000000001</v>
      </c>
      <c r="BW193" s="14">
        <f t="shared" si="229"/>
        <v>1808.6000000000001</v>
      </c>
      <c r="BX193" s="14">
        <f t="shared" si="229"/>
        <v>74.600000000000009</v>
      </c>
      <c r="BY193" s="14">
        <f t="shared" si="229"/>
        <v>507.8</v>
      </c>
      <c r="BZ193" s="14">
        <f t="shared" si="229"/>
        <v>201.2</v>
      </c>
      <c r="CA193" s="14">
        <f t="shared" si="229"/>
        <v>199.4</v>
      </c>
      <c r="CB193" s="14">
        <f t="shared" si="229"/>
        <v>80599.8</v>
      </c>
      <c r="CC193" s="14">
        <f t="shared" si="229"/>
        <v>164.3</v>
      </c>
      <c r="CD193" s="14">
        <f t="shared" si="229"/>
        <v>73.600000000000009</v>
      </c>
      <c r="CE193" s="14">
        <f t="shared" si="229"/>
        <v>163.99999999999997</v>
      </c>
      <c r="CF193" s="14">
        <f t="shared" si="229"/>
        <v>115.9</v>
      </c>
      <c r="CG193" s="14">
        <f t="shared" si="229"/>
        <v>160.6</v>
      </c>
      <c r="CH193" s="14">
        <f t="shared" si="229"/>
        <v>127.19999999999999</v>
      </c>
      <c r="CI193" s="14">
        <f t="shared" si="229"/>
        <v>734.9</v>
      </c>
      <c r="CJ193" s="14">
        <f t="shared" si="229"/>
        <v>1046.0999999999999</v>
      </c>
      <c r="CK193" s="14">
        <f t="shared" si="229"/>
        <v>4866.5</v>
      </c>
      <c r="CL193" s="14">
        <f t="shared" si="229"/>
        <v>1304.3999999999999</v>
      </c>
      <c r="CM193" s="14">
        <f t="shared" si="229"/>
        <v>739.9</v>
      </c>
      <c r="CN193" s="14">
        <f t="shared" si="229"/>
        <v>28119.399999999998</v>
      </c>
      <c r="CO193" s="14">
        <f t="shared" si="229"/>
        <v>15280.3</v>
      </c>
      <c r="CP193" s="14">
        <f t="shared" si="229"/>
        <v>1077.2</v>
      </c>
      <c r="CQ193" s="14">
        <f t="shared" si="229"/>
        <v>1218.0000000000002</v>
      </c>
      <c r="CR193" s="14">
        <f t="shared" si="229"/>
        <v>184.6</v>
      </c>
      <c r="CS193" s="14">
        <f t="shared" si="229"/>
        <v>356.5</v>
      </c>
      <c r="CT193" s="14">
        <f t="shared" si="229"/>
        <v>95</v>
      </c>
      <c r="CU193" s="14">
        <f t="shared" si="229"/>
        <v>41.8</v>
      </c>
      <c r="CV193" s="14">
        <f t="shared" si="229"/>
        <v>50</v>
      </c>
      <c r="CW193" s="14">
        <f t="shared" si="229"/>
        <v>163.5</v>
      </c>
      <c r="CX193" s="14">
        <f t="shared" si="229"/>
        <v>467.70000000000005</v>
      </c>
      <c r="CY193" s="14">
        <f t="shared" si="229"/>
        <v>34</v>
      </c>
      <c r="CZ193" s="14">
        <f t="shared" si="229"/>
        <v>2197.1</v>
      </c>
      <c r="DA193" s="14">
        <f t="shared" si="229"/>
        <v>192.6</v>
      </c>
      <c r="DB193" s="14">
        <f t="shared" si="229"/>
        <v>314.60000000000002</v>
      </c>
      <c r="DC193" s="14">
        <f t="shared" si="229"/>
        <v>182.50000000000003</v>
      </c>
      <c r="DD193" s="14">
        <f t="shared" si="229"/>
        <v>133.5</v>
      </c>
      <c r="DE193" s="14">
        <f t="shared" si="229"/>
        <v>441.4</v>
      </c>
      <c r="DF193" s="14">
        <f t="shared" si="229"/>
        <v>21699.4</v>
      </c>
      <c r="DG193" s="14">
        <f t="shared" si="229"/>
        <v>83.8</v>
      </c>
      <c r="DH193" s="14">
        <f t="shared" si="229"/>
        <v>2133.5</v>
      </c>
      <c r="DI193" s="14">
        <f t="shared" si="229"/>
        <v>2716.4</v>
      </c>
      <c r="DJ193" s="14">
        <f t="shared" si="229"/>
        <v>714.6</v>
      </c>
      <c r="DK193" s="14">
        <f t="shared" si="229"/>
        <v>387.5</v>
      </c>
      <c r="DL193" s="14">
        <f t="shared" si="229"/>
        <v>5904.2000000000007</v>
      </c>
      <c r="DM193" s="14">
        <f t="shared" si="229"/>
        <v>270.89999999999998</v>
      </c>
      <c r="DN193" s="14">
        <f t="shared" si="229"/>
        <v>1515.1</v>
      </c>
      <c r="DO193" s="14">
        <f t="shared" si="229"/>
        <v>2975.1000000000004</v>
      </c>
      <c r="DP193" s="14">
        <f t="shared" si="229"/>
        <v>203.1</v>
      </c>
      <c r="DQ193" s="14">
        <f t="shared" si="229"/>
        <v>504.29999999999995</v>
      </c>
      <c r="DR193" s="14">
        <f t="shared" si="229"/>
        <v>1340.8</v>
      </c>
      <c r="DS193" s="14">
        <f t="shared" si="229"/>
        <v>812</v>
      </c>
      <c r="DT193" s="14">
        <f t="shared" si="229"/>
        <v>143.30000000000001</v>
      </c>
      <c r="DU193" s="14">
        <f t="shared" si="229"/>
        <v>411.1</v>
      </c>
      <c r="DV193" s="14">
        <f t="shared" si="229"/>
        <v>211.5</v>
      </c>
      <c r="DW193" s="14">
        <f t="shared" si="229"/>
        <v>341.2</v>
      </c>
      <c r="DX193" s="14">
        <f t="shared" si="229"/>
        <v>183.60000000000002</v>
      </c>
      <c r="DY193" s="14">
        <f t="shared" si="229"/>
        <v>321.90000000000003</v>
      </c>
      <c r="DZ193" s="14">
        <f t="shared" si="229"/>
        <v>995.3</v>
      </c>
      <c r="EA193" s="14">
        <f t="shared" ref="EA193:FX193" si="230">(EA91)</f>
        <v>543</v>
      </c>
      <c r="EB193" s="14">
        <f t="shared" si="230"/>
        <v>582</v>
      </c>
      <c r="EC193" s="14">
        <f t="shared" si="230"/>
        <v>292.5</v>
      </c>
      <c r="ED193" s="14">
        <f t="shared" si="230"/>
        <v>1650.1000000000001</v>
      </c>
      <c r="EE193" s="14">
        <f t="shared" si="230"/>
        <v>207</v>
      </c>
      <c r="EF193" s="14">
        <f t="shared" si="230"/>
        <v>1559.5</v>
      </c>
      <c r="EG193" s="14">
        <f t="shared" si="230"/>
        <v>277.5</v>
      </c>
      <c r="EH193" s="14">
        <f t="shared" si="230"/>
        <v>214.00000000000003</v>
      </c>
      <c r="EI193" s="14">
        <f t="shared" si="230"/>
        <v>17094.7</v>
      </c>
      <c r="EJ193" s="14">
        <f t="shared" si="230"/>
        <v>8945.2000000000007</v>
      </c>
      <c r="EK193" s="14">
        <f t="shared" si="230"/>
        <v>647.4</v>
      </c>
      <c r="EL193" s="14">
        <f t="shared" si="230"/>
        <v>502.8</v>
      </c>
      <c r="EM193" s="14">
        <f t="shared" si="230"/>
        <v>503.4</v>
      </c>
      <c r="EN193" s="14">
        <f t="shared" si="230"/>
        <v>1014.5999999999999</v>
      </c>
      <c r="EO193" s="14">
        <f t="shared" si="230"/>
        <v>459.2</v>
      </c>
      <c r="EP193" s="14">
        <f t="shared" si="230"/>
        <v>374.69999999999993</v>
      </c>
      <c r="EQ193" s="14">
        <f t="shared" si="230"/>
        <v>2382.9</v>
      </c>
      <c r="ER193" s="14">
        <f t="shared" si="230"/>
        <v>371.5</v>
      </c>
      <c r="ES193" s="14">
        <f t="shared" si="230"/>
        <v>122.39999999999999</v>
      </c>
      <c r="ET193" s="14">
        <f t="shared" si="230"/>
        <v>186.60000000000002</v>
      </c>
      <c r="EU193" s="14">
        <f t="shared" si="230"/>
        <v>638.6</v>
      </c>
      <c r="EV193" s="14">
        <f t="shared" si="230"/>
        <v>67.7</v>
      </c>
      <c r="EW193" s="14">
        <f t="shared" si="230"/>
        <v>840.7</v>
      </c>
      <c r="EX193" s="14">
        <f t="shared" si="230"/>
        <v>261.3</v>
      </c>
      <c r="EY193" s="14">
        <f t="shared" si="230"/>
        <v>245.9</v>
      </c>
      <c r="EZ193" s="14">
        <f t="shared" si="230"/>
        <v>121.3</v>
      </c>
      <c r="FA193" s="14">
        <f t="shared" si="230"/>
        <v>3098.7</v>
      </c>
      <c r="FB193" s="14">
        <f t="shared" si="230"/>
        <v>354.7</v>
      </c>
      <c r="FC193" s="14">
        <f t="shared" si="230"/>
        <v>2507.9</v>
      </c>
      <c r="FD193" s="14">
        <f t="shared" si="230"/>
        <v>345.2</v>
      </c>
      <c r="FE193" s="14">
        <f t="shared" si="230"/>
        <v>109.8</v>
      </c>
      <c r="FF193" s="14">
        <f t="shared" si="230"/>
        <v>193</v>
      </c>
      <c r="FG193" s="14">
        <f t="shared" si="230"/>
        <v>113.8</v>
      </c>
      <c r="FH193" s="14">
        <f t="shared" si="230"/>
        <v>87.1</v>
      </c>
      <c r="FI193" s="14">
        <f t="shared" si="230"/>
        <v>1797.5</v>
      </c>
      <c r="FJ193" s="14">
        <f t="shared" si="230"/>
        <v>1856.7</v>
      </c>
      <c r="FK193" s="14">
        <f t="shared" si="230"/>
        <v>2211</v>
      </c>
      <c r="FL193" s="14">
        <f t="shared" si="230"/>
        <v>4685.2</v>
      </c>
      <c r="FM193" s="14">
        <f t="shared" si="230"/>
        <v>3460</v>
      </c>
      <c r="FN193" s="14">
        <f t="shared" si="230"/>
        <v>20316.400000000001</v>
      </c>
      <c r="FO193" s="14">
        <f t="shared" si="230"/>
        <v>1134.1000000000001</v>
      </c>
      <c r="FP193" s="14">
        <f t="shared" si="230"/>
        <v>2259.9</v>
      </c>
      <c r="FQ193" s="14">
        <f t="shared" si="230"/>
        <v>788.4</v>
      </c>
      <c r="FR193" s="14">
        <f t="shared" si="230"/>
        <v>152.79999999999998</v>
      </c>
      <c r="FS193" s="14">
        <f t="shared" si="230"/>
        <v>187.9</v>
      </c>
      <c r="FT193" s="17">
        <f t="shared" si="230"/>
        <v>83.700000000000017</v>
      </c>
      <c r="FU193" s="14">
        <f t="shared" si="230"/>
        <v>772.9</v>
      </c>
      <c r="FV193" s="14">
        <f t="shared" si="230"/>
        <v>677.4</v>
      </c>
      <c r="FW193" s="14">
        <f t="shared" si="230"/>
        <v>153.69999999999999</v>
      </c>
      <c r="FX193" s="14">
        <f t="shared" si="230"/>
        <v>70.2</v>
      </c>
      <c r="FY193" s="46"/>
      <c r="FZ193" s="46"/>
      <c r="GA193" s="46"/>
      <c r="GB193" s="46"/>
      <c r="GC193" s="46"/>
      <c r="GD193" s="46"/>
      <c r="GE193" s="6"/>
      <c r="GF193" s="6"/>
      <c r="GG193" s="6"/>
      <c r="GH193" s="6"/>
      <c r="GI193" s="6"/>
      <c r="GJ193" s="6"/>
      <c r="GK193" s="6"/>
      <c r="GL193" s="6"/>
      <c r="GM193" s="6"/>
    </row>
    <row r="194" spans="1:195" x14ac:dyDescent="0.2">
      <c r="A194" s="3" t="s">
        <v>512</v>
      </c>
      <c r="B194" s="2" t="s">
        <v>513</v>
      </c>
      <c r="C194" s="14">
        <f t="shared" ref="C194:BN194" si="231">C33</f>
        <v>7381</v>
      </c>
      <c r="D194" s="14">
        <f t="shared" si="231"/>
        <v>7381</v>
      </c>
      <c r="E194" s="14">
        <f t="shared" si="231"/>
        <v>7381</v>
      </c>
      <c r="F194" s="14">
        <f t="shared" si="231"/>
        <v>7381</v>
      </c>
      <c r="G194" s="14">
        <f t="shared" si="231"/>
        <v>7381</v>
      </c>
      <c r="H194" s="14">
        <f t="shared" si="231"/>
        <v>7381</v>
      </c>
      <c r="I194" s="14">
        <f t="shared" si="231"/>
        <v>7381</v>
      </c>
      <c r="J194" s="14">
        <f t="shared" si="231"/>
        <v>7381</v>
      </c>
      <c r="K194" s="14">
        <f t="shared" si="231"/>
        <v>7381</v>
      </c>
      <c r="L194" s="14">
        <f t="shared" si="231"/>
        <v>7381</v>
      </c>
      <c r="M194" s="14">
        <f t="shared" si="231"/>
        <v>7381</v>
      </c>
      <c r="N194" s="14">
        <f t="shared" si="231"/>
        <v>7381</v>
      </c>
      <c r="O194" s="14">
        <f t="shared" si="231"/>
        <v>7381</v>
      </c>
      <c r="P194" s="14">
        <f t="shared" si="231"/>
        <v>7381</v>
      </c>
      <c r="Q194" s="14">
        <f t="shared" si="231"/>
        <v>7381</v>
      </c>
      <c r="R194" s="14">
        <f t="shared" si="231"/>
        <v>7381</v>
      </c>
      <c r="S194" s="14">
        <f t="shared" si="231"/>
        <v>7381</v>
      </c>
      <c r="T194" s="14">
        <f t="shared" si="231"/>
        <v>7381</v>
      </c>
      <c r="U194" s="14">
        <f t="shared" si="231"/>
        <v>7381</v>
      </c>
      <c r="V194" s="14">
        <f t="shared" si="231"/>
        <v>7381</v>
      </c>
      <c r="W194" s="14">
        <f t="shared" si="231"/>
        <v>7381</v>
      </c>
      <c r="X194" s="14">
        <f t="shared" si="231"/>
        <v>7381</v>
      </c>
      <c r="Y194" s="14">
        <f t="shared" si="231"/>
        <v>7381</v>
      </c>
      <c r="Z194" s="14">
        <f t="shared" si="231"/>
        <v>7381</v>
      </c>
      <c r="AA194" s="14">
        <f t="shared" si="231"/>
        <v>7381</v>
      </c>
      <c r="AB194" s="14">
        <f t="shared" si="231"/>
        <v>7381</v>
      </c>
      <c r="AC194" s="14">
        <f t="shared" si="231"/>
        <v>7381</v>
      </c>
      <c r="AD194" s="14">
        <f t="shared" si="231"/>
        <v>7381</v>
      </c>
      <c r="AE194" s="14">
        <f t="shared" si="231"/>
        <v>7381</v>
      </c>
      <c r="AF194" s="14">
        <f t="shared" si="231"/>
        <v>7381</v>
      </c>
      <c r="AG194" s="14">
        <f t="shared" si="231"/>
        <v>7381</v>
      </c>
      <c r="AH194" s="14">
        <f t="shared" si="231"/>
        <v>7381</v>
      </c>
      <c r="AI194" s="14">
        <f t="shared" si="231"/>
        <v>7381</v>
      </c>
      <c r="AJ194" s="14">
        <f t="shared" si="231"/>
        <v>7381</v>
      </c>
      <c r="AK194" s="14">
        <f t="shared" si="231"/>
        <v>7381</v>
      </c>
      <c r="AL194" s="14">
        <f t="shared" si="231"/>
        <v>7381</v>
      </c>
      <c r="AM194" s="14">
        <f t="shared" si="231"/>
        <v>7381</v>
      </c>
      <c r="AN194" s="14">
        <f t="shared" si="231"/>
        <v>7381</v>
      </c>
      <c r="AO194" s="14">
        <f t="shared" si="231"/>
        <v>7381</v>
      </c>
      <c r="AP194" s="14">
        <f t="shared" si="231"/>
        <v>7381</v>
      </c>
      <c r="AQ194" s="14">
        <f t="shared" si="231"/>
        <v>7381</v>
      </c>
      <c r="AR194" s="14">
        <f t="shared" si="231"/>
        <v>7381</v>
      </c>
      <c r="AS194" s="14">
        <f t="shared" si="231"/>
        <v>7381</v>
      </c>
      <c r="AT194" s="14">
        <f t="shared" si="231"/>
        <v>7381</v>
      </c>
      <c r="AU194" s="14">
        <f t="shared" si="231"/>
        <v>7381</v>
      </c>
      <c r="AV194" s="14">
        <f t="shared" si="231"/>
        <v>7381</v>
      </c>
      <c r="AW194" s="14">
        <f t="shared" si="231"/>
        <v>7381</v>
      </c>
      <c r="AX194" s="14">
        <f t="shared" si="231"/>
        <v>7381</v>
      </c>
      <c r="AY194" s="14">
        <f t="shared" si="231"/>
        <v>7381</v>
      </c>
      <c r="AZ194" s="14">
        <f t="shared" si="231"/>
        <v>7381</v>
      </c>
      <c r="BA194" s="14">
        <f t="shared" si="231"/>
        <v>7381</v>
      </c>
      <c r="BB194" s="14">
        <f t="shared" si="231"/>
        <v>7381</v>
      </c>
      <c r="BC194" s="14">
        <f t="shared" si="231"/>
        <v>7381</v>
      </c>
      <c r="BD194" s="14">
        <f t="shared" si="231"/>
        <v>7381</v>
      </c>
      <c r="BE194" s="14">
        <f t="shared" si="231"/>
        <v>7381</v>
      </c>
      <c r="BF194" s="14">
        <f t="shared" si="231"/>
        <v>7381</v>
      </c>
      <c r="BG194" s="14">
        <f t="shared" si="231"/>
        <v>7381</v>
      </c>
      <c r="BH194" s="14">
        <f t="shared" si="231"/>
        <v>7381</v>
      </c>
      <c r="BI194" s="14">
        <f t="shared" si="231"/>
        <v>7381</v>
      </c>
      <c r="BJ194" s="14">
        <f t="shared" si="231"/>
        <v>7381</v>
      </c>
      <c r="BK194" s="14">
        <f t="shared" si="231"/>
        <v>7381</v>
      </c>
      <c r="BL194" s="14">
        <f t="shared" si="231"/>
        <v>7381</v>
      </c>
      <c r="BM194" s="14">
        <f t="shared" si="231"/>
        <v>7381</v>
      </c>
      <c r="BN194" s="14">
        <f t="shared" si="231"/>
        <v>7381</v>
      </c>
      <c r="BO194" s="14">
        <f t="shared" ref="BO194:DZ194" si="232">BO33</f>
        <v>7381</v>
      </c>
      <c r="BP194" s="14">
        <f t="shared" si="232"/>
        <v>7381</v>
      </c>
      <c r="BQ194" s="14">
        <f t="shared" si="232"/>
        <v>7381</v>
      </c>
      <c r="BR194" s="14">
        <f t="shared" si="232"/>
        <v>7381</v>
      </c>
      <c r="BS194" s="14">
        <f t="shared" si="232"/>
        <v>7381</v>
      </c>
      <c r="BT194" s="14">
        <f t="shared" si="232"/>
        <v>7381</v>
      </c>
      <c r="BU194" s="14">
        <f t="shared" si="232"/>
        <v>7381</v>
      </c>
      <c r="BV194" s="14">
        <f t="shared" si="232"/>
        <v>7381</v>
      </c>
      <c r="BW194" s="14">
        <f t="shared" si="232"/>
        <v>7381</v>
      </c>
      <c r="BX194" s="14">
        <f t="shared" si="232"/>
        <v>7381</v>
      </c>
      <c r="BY194" s="14">
        <f t="shared" si="232"/>
        <v>7381</v>
      </c>
      <c r="BZ194" s="14">
        <f t="shared" si="232"/>
        <v>7381</v>
      </c>
      <c r="CA194" s="14">
        <f t="shared" si="232"/>
        <v>7381</v>
      </c>
      <c r="CB194" s="14">
        <f t="shared" si="232"/>
        <v>7381</v>
      </c>
      <c r="CC194" s="14">
        <f t="shared" si="232"/>
        <v>7381</v>
      </c>
      <c r="CD194" s="14">
        <f t="shared" si="232"/>
        <v>7381</v>
      </c>
      <c r="CE194" s="14">
        <f t="shared" si="232"/>
        <v>7381</v>
      </c>
      <c r="CF194" s="14">
        <f t="shared" si="232"/>
        <v>7381</v>
      </c>
      <c r="CG194" s="14">
        <f t="shared" si="232"/>
        <v>7381</v>
      </c>
      <c r="CH194" s="14">
        <f t="shared" si="232"/>
        <v>7381</v>
      </c>
      <c r="CI194" s="14">
        <f t="shared" si="232"/>
        <v>7381</v>
      </c>
      <c r="CJ194" s="14">
        <f t="shared" si="232"/>
        <v>7381</v>
      </c>
      <c r="CK194" s="14">
        <f t="shared" si="232"/>
        <v>7381</v>
      </c>
      <c r="CL194" s="14">
        <f t="shared" si="232"/>
        <v>7381</v>
      </c>
      <c r="CM194" s="14">
        <f t="shared" si="232"/>
        <v>7381</v>
      </c>
      <c r="CN194" s="14">
        <f t="shared" si="232"/>
        <v>7381</v>
      </c>
      <c r="CO194" s="14">
        <f t="shared" si="232"/>
        <v>7381</v>
      </c>
      <c r="CP194" s="14">
        <f t="shared" si="232"/>
        <v>7381</v>
      </c>
      <c r="CQ194" s="14">
        <f t="shared" si="232"/>
        <v>7381</v>
      </c>
      <c r="CR194" s="14">
        <f t="shared" si="232"/>
        <v>7381</v>
      </c>
      <c r="CS194" s="14">
        <f t="shared" si="232"/>
        <v>7381</v>
      </c>
      <c r="CT194" s="14">
        <f t="shared" si="232"/>
        <v>7381</v>
      </c>
      <c r="CU194" s="14">
        <f t="shared" si="232"/>
        <v>7381</v>
      </c>
      <c r="CV194" s="14">
        <f t="shared" si="232"/>
        <v>7381</v>
      </c>
      <c r="CW194" s="14">
        <f t="shared" si="232"/>
        <v>7381</v>
      </c>
      <c r="CX194" s="14">
        <f t="shared" si="232"/>
        <v>7381</v>
      </c>
      <c r="CY194" s="14">
        <f t="shared" si="232"/>
        <v>7381</v>
      </c>
      <c r="CZ194" s="14">
        <f t="shared" si="232"/>
        <v>7381</v>
      </c>
      <c r="DA194" s="14">
        <f t="shared" si="232"/>
        <v>7381</v>
      </c>
      <c r="DB194" s="14">
        <f t="shared" si="232"/>
        <v>7381</v>
      </c>
      <c r="DC194" s="14">
        <f t="shared" si="232"/>
        <v>7381</v>
      </c>
      <c r="DD194" s="14">
        <f t="shared" si="232"/>
        <v>7381</v>
      </c>
      <c r="DE194" s="14">
        <f t="shared" si="232"/>
        <v>7381</v>
      </c>
      <c r="DF194" s="14">
        <f t="shared" si="232"/>
        <v>7381</v>
      </c>
      <c r="DG194" s="14">
        <f t="shared" si="232"/>
        <v>7381</v>
      </c>
      <c r="DH194" s="14">
        <f t="shared" si="232"/>
        <v>7381</v>
      </c>
      <c r="DI194" s="14">
        <f t="shared" si="232"/>
        <v>7381</v>
      </c>
      <c r="DJ194" s="14">
        <f t="shared" si="232"/>
        <v>7381</v>
      </c>
      <c r="DK194" s="14">
        <f t="shared" si="232"/>
        <v>7381</v>
      </c>
      <c r="DL194" s="14">
        <f t="shared" si="232"/>
        <v>7381</v>
      </c>
      <c r="DM194" s="14">
        <f t="shared" si="232"/>
        <v>7381</v>
      </c>
      <c r="DN194" s="14">
        <f t="shared" si="232"/>
        <v>7381</v>
      </c>
      <c r="DO194" s="14">
        <f t="shared" si="232"/>
        <v>7381</v>
      </c>
      <c r="DP194" s="14">
        <f t="shared" si="232"/>
        <v>7381</v>
      </c>
      <c r="DQ194" s="14">
        <f t="shared" si="232"/>
        <v>7381</v>
      </c>
      <c r="DR194" s="14">
        <f t="shared" si="232"/>
        <v>7381</v>
      </c>
      <c r="DS194" s="14">
        <f t="shared" si="232"/>
        <v>7381</v>
      </c>
      <c r="DT194" s="14">
        <f t="shared" si="232"/>
        <v>7381</v>
      </c>
      <c r="DU194" s="14">
        <f t="shared" si="232"/>
        <v>7381</v>
      </c>
      <c r="DV194" s="14">
        <f t="shared" si="232"/>
        <v>7381</v>
      </c>
      <c r="DW194" s="14">
        <f t="shared" si="232"/>
        <v>7381</v>
      </c>
      <c r="DX194" s="14">
        <f t="shared" si="232"/>
        <v>7381</v>
      </c>
      <c r="DY194" s="14">
        <f t="shared" si="232"/>
        <v>7381</v>
      </c>
      <c r="DZ194" s="14">
        <f t="shared" si="232"/>
        <v>7381</v>
      </c>
      <c r="EA194" s="14">
        <f t="shared" ref="EA194:FX194" si="233">EA33</f>
        <v>7381</v>
      </c>
      <c r="EB194" s="14">
        <f t="shared" si="233"/>
        <v>7381</v>
      </c>
      <c r="EC194" s="14">
        <f t="shared" si="233"/>
        <v>7381</v>
      </c>
      <c r="ED194" s="14">
        <f t="shared" si="233"/>
        <v>7381</v>
      </c>
      <c r="EE194" s="14">
        <f t="shared" si="233"/>
        <v>7381</v>
      </c>
      <c r="EF194" s="14">
        <f t="shared" si="233"/>
        <v>7381</v>
      </c>
      <c r="EG194" s="14">
        <f t="shared" si="233"/>
        <v>7381</v>
      </c>
      <c r="EH194" s="14">
        <f t="shared" si="233"/>
        <v>7381</v>
      </c>
      <c r="EI194" s="14">
        <f t="shared" si="233"/>
        <v>7381</v>
      </c>
      <c r="EJ194" s="14">
        <f t="shared" si="233"/>
        <v>7381</v>
      </c>
      <c r="EK194" s="14">
        <f t="shared" si="233"/>
        <v>7381</v>
      </c>
      <c r="EL194" s="14">
        <f t="shared" si="233"/>
        <v>7381</v>
      </c>
      <c r="EM194" s="14">
        <f t="shared" si="233"/>
        <v>7381</v>
      </c>
      <c r="EN194" s="14">
        <f t="shared" si="233"/>
        <v>7381</v>
      </c>
      <c r="EO194" s="14">
        <f t="shared" si="233"/>
        <v>7381</v>
      </c>
      <c r="EP194" s="14">
        <f t="shared" si="233"/>
        <v>7381</v>
      </c>
      <c r="EQ194" s="14">
        <f t="shared" si="233"/>
        <v>7381</v>
      </c>
      <c r="ER194" s="14">
        <f t="shared" si="233"/>
        <v>7381</v>
      </c>
      <c r="ES194" s="14">
        <f t="shared" si="233"/>
        <v>7381</v>
      </c>
      <c r="ET194" s="14">
        <f t="shared" si="233"/>
        <v>7381</v>
      </c>
      <c r="EU194" s="14">
        <f t="shared" si="233"/>
        <v>7381</v>
      </c>
      <c r="EV194" s="14">
        <f t="shared" si="233"/>
        <v>7381</v>
      </c>
      <c r="EW194" s="14">
        <f t="shared" si="233"/>
        <v>7381</v>
      </c>
      <c r="EX194" s="14">
        <f t="shared" si="233"/>
        <v>7381</v>
      </c>
      <c r="EY194" s="14">
        <f t="shared" si="233"/>
        <v>7381</v>
      </c>
      <c r="EZ194" s="14">
        <f t="shared" si="233"/>
        <v>7381</v>
      </c>
      <c r="FA194" s="14">
        <f t="shared" si="233"/>
        <v>7381</v>
      </c>
      <c r="FB194" s="14">
        <f t="shared" si="233"/>
        <v>7381</v>
      </c>
      <c r="FC194" s="14">
        <f t="shared" si="233"/>
        <v>7381</v>
      </c>
      <c r="FD194" s="14">
        <f t="shared" si="233"/>
        <v>7381</v>
      </c>
      <c r="FE194" s="14">
        <f t="shared" si="233"/>
        <v>7381</v>
      </c>
      <c r="FF194" s="14">
        <f t="shared" si="233"/>
        <v>7381</v>
      </c>
      <c r="FG194" s="14">
        <f t="shared" si="233"/>
        <v>7381</v>
      </c>
      <c r="FH194" s="14">
        <f t="shared" si="233"/>
        <v>7381</v>
      </c>
      <c r="FI194" s="14">
        <f t="shared" si="233"/>
        <v>7381</v>
      </c>
      <c r="FJ194" s="14">
        <f t="shared" si="233"/>
        <v>7381</v>
      </c>
      <c r="FK194" s="14">
        <f t="shared" si="233"/>
        <v>7381</v>
      </c>
      <c r="FL194" s="14">
        <f t="shared" si="233"/>
        <v>7381</v>
      </c>
      <c r="FM194" s="14">
        <f t="shared" si="233"/>
        <v>7381</v>
      </c>
      <c r="FN194" s="14">
        <f t="shared" si="233"/>
        <v>7381</v>
      </c>
      <c r="FO194" s="14">
        <f t="shared" si="233"/>
        <v>7381</v>
      </c>
      <c r="FP194" s="14">
        <f t="shared" si="233"/>
        <v>7381</v>
      </c>
      <c r="FQ194" s="14">
        <f t="shared" si="233"/>
        <v>7381</v>
      </c>
      <c r="FR194" s="14">
        <f t="shared" si="233"/>
        <v>7381</v>
      </c>
      <c r="FS194" s="14">
        <f t="shared" si="233"/>
        <v>7381</v>
      </c>
      <c r="FT194" s="17">
        <f t="shared" si="233"/>
        <v>7381</v>
      </c>
      <c r="FU194" s="14">
        <f t="shared" si="233"/>
        <v>7381</v>
      </c>
      <c r="FV194" s="14">
        <f t="shared" si="233"/>
        <v>7381</v>
      </c>
      <c r="FW194" s="14">
        <f t="shared" si="233"/>
        <v>7381</v>
      </c>
      <c r="FX194" s="14">
        <f t="shared" si="233"/>
        <v>7381</v>
      </c>
      <c r="FY194" s="46"/>
      <c r="FZ194" s="46"/>
      <c r="GA194" s="46"/>
      <c r="GB194" s="46"/>
      <c r="GC194" s="46"/>
      <c r="GD194" s="46"/>
      <c r="GE194" s="6"/>
      <c r="GF194" s="6"/>
      <c r="GG194" s="6"/>
      <c r="GH194" s="6"/>
      <c r="GI194" s="6"/>
      <c r="GJ194" s="6"/>
      <c r="GK194" s="6"/>
      <c r="GL194" s="6"/>
      <c r="GM194" s="6"/>
    </row>
    <row r="195" spans="1:195" x14ac:dyDescent="0.2">
      <c r="A195" s="3" t="s">
        <v>514</v>
      </c>
      <c r="B195" s="2" t="s">
        <v>515</v>
      </c>
      <c r="C195" s="14">
        <f t="shared" ref="C195:BN195" si="234">C94+C95+C92+C93</f>
        <v>2165.8200000000002</v>
      </c>
      <c r="D195" s="14">
        <f t="shared" si="234"/>
        <v>2560.5</v>
      </c>
      <c r="E195" s="14">
        <f t="shared" si="234"/>
        <v>8</v>
      </c>
      <c r="F195" s="14">
        <f t="shared" si="234"/>
        <v>0</v>
      </c>
      <c r="G195" s="14">
        <f t="shared" si="234"/>
        <v>0</v>
      </c>
      <c r="H195" s="14">
        <f t="shared" si="234"/>
        <v>11</v>
      </c>
      <c r="I195" s="14">
        <f t="shared" si="234"/>
        <v>2</v>
      </c>
      <c r="J195" s="14">
        <f t="shared" si="234"/>
        <v>0</v>
      </c>
      <c r="K195" s="14">
        <f t="shared" si="234"/>
        <v>0</v>
      </c>
      <c r="L195" s="14">
        <f t="shared" si="234"/>
        <v>0</v>
      </c>
      <c r="M195" s="14">
        <f t="shared" si="234"/>
        <v>2</v>
      </c>
      <c r="N195" s="14">
        <f t="shared" si="234"/>
        <v>17</v>
      </c>
      <c r="O195" s="14">
        <f t="shared" si="234"/>
        <v>0</v>
      </c>
      <c r="P195" s="14">
        <f t="shared" si="234"/>
        <v>0</v>
      </c>
      <c r="Q195" s="14">
        <f t="shared" si="234"/>
        <v>165</v>
      </c>
      <c r="R195" s="14">
        <f t="shared" si="234"/>
        <v>127</v>
      </c>
      <c r="S195" s="14">
        <f t="shared" si="234"/>
        <v>3</v>
      </c>
      <c r="T195" s="14">
        <f t="shared" si="234"/>
        <v>0</v>
      </c>
      <c r="U195" s="14">
        <f t="shared" si="234"/>
        <v>0</v>
      </c>
      <c r="V195" s="14">
        <f t="shared" si="234"/>
        <v>0</v>
      </c>
      <c r="W195" s="14">
        <f t="shared" si="234"/>
        <v>71</v>
      </c>
      <c r="X195" s="14">
        <f t="shared" si="234"/>
        <v>0</v>
      </c>
      <c r="Y195" s="14">
        <f t="shared" si="234"/>
        <v>0</v>
      </c>
      <c r="Z195" s="14">
        <f t="shared" si="234"/>
        <v>0</v>
      </c>
      <c r="AA195" s="14">
        <f t="shared" si="234"/>
        <v>0</v>
      </c>
      <c r="AB195" s="14">
        <f t="shared" si="234"/>
        <v>123</v>
      </c>
      <c r="AC195" s="14">
        <f t="shared" si="234"/>
        <v>11</v>
      </c>
      <c r="AD195" s="14">
        <f t="shared" si="234"/>
        <v>0</v>
      </c>
      <c r="AE195" s="14">
        <f t="shared" si="234"/>
        <v>0</v>
      </c>
      <c r="AF195" s="14">
        <f t="shared" si="234"/>
        <v>0</v>
      </c>
      <c r="AG195" s="14">
        <f t="shared" si="234"/>
        <v>0</v>
      </c>
      <c r="AH195" s="14">
        <f t="shared" si="234"/>
        <v>0</v>
      </c>
      <c r="AI195" s="14">
        <f t="shared" si="234"/>
        <v>0</v>
      </c>
      <c r="AJ195" s="14">
        <f t="shared" si="234"/>
        <v>0</v>
      </c>
      <c r="AK195" s="14">
        <f t="shared" si="234"/>
        <v>0</v>
      </c>
      <c r="AL195" s="14">
        <f t="shared" si="234"/>
        <v>0</v>
      </c>
      <c r="AM195" s="14">
        <f t="shared" si="234"/>
        <v>0</v>
      </c>
      <c r="AN195" s="14">
        <f t="shared" si="234"/>
        <v>0</v>
      </c>
      <c r="AO195" s="14">
        <f t="shared" si="234"/>
        <v>19</v>
      </c>
      <c r="AP195" s="14">
        <f t="shared" si="234"/>
        <v>270.5</v>
      </c>
      <c r="AQ195" s="14">
        <f t="shared" si="234"/>
        <v>2</v>
      </c>
      <c r="AR195" s="14">
        <f t="shared" si="234"/>
        <v>3148.5</v>
      </c>
      <c r="AS195" s="14">
        <f t="shared" si="234"/>
        <v>16</v>
      </c>
      <c r="AT195" s="14">
        <f t="shared" si="234"/>
        <v>10</v>
      </c>
      <c r="AU195" s="14">
        <f t="shared" si="234"/>
        <v>0</v>
      </c>
      <c r="AV195" s="14">
        <f t="shared" si="234"/>
        <v>0</v>
      </c>
      <c r="AW195" s="14">
        <f t="shared" si="234"/>
        <v>0</v>
      </c>
      <c r="AX195" s="14">
        <f t="shared" si="234"/>
        <v>0</v>
      </c>
      <c r="AY195" s="14">
        <f t="shared" si="234"/>
        <v>0</v>
      </c>
      <c r="AZ195" s="14">
        <f t="shared" si="234"/>
        <v>4</v>
      </c>
      <c r="BA195" s="14">
        <f t="shared" si="234"/>
        <v>11</v>
      </c>
      <c r="BB195" s="14">
        <f t="shared" si="234"/>
        <v>0</v>
      </c>
      <c r="BC195" s="14">
        <f t="shared" si="234"/>
        <v>253</v>
      </c>
      <c r="BD195" s="14">
        <f t="shared" si="234"/>
        <v>0</v>
      </c>
      <c r="BE195" s="14">
        <f t="shared" si="234"/>
        <v>0</v>
      </c>
      <c r="BF195" s="14">
        <f t="shared" si="234"/>
        <v>303.5</v>
      </c>
      <c r="BG195" s="14">
        <f t="shared" si="234"/>
        <v>0</v>
      </c>
      <c r="BH195" s="14">
        <f t="shared" si="234"/>
        <v>0</v>
      </c>
      <c r="BI195" s="14">
        <f t="shared" si="234"/>
        <v>0</v>
      </c>
      <c r="BJ195" s="14">
        <f t="shared" si="234"/>
        <v>0</v>
      </c>
      <c r="BK195" s="14">
        <f t="shared" si="234"/>
        <v>4236.4750000000004</v>
      </c>
      <c r="BL195" s="14">
        <f t="shared" si="234"/>
        <v>14.5</v>
      </c>
      <c r="BM195" s="14">
        <f t="shared" si="234"/>
        <v>0</v>
      </c>
      <c r="BN195" s="14">
        <f t="shared" si="234"/>
        <v>0</v>
      </c>
      <c r="BO195" s="14">
        <f t="shared" ref="BO195:DZ195" si="235">BO94+BO95+BO92+BO93</f>
        <v>0</v>
      </c>
      <c r="BP195" s="14">
        <f t="shared" si="235"/>
        <v>0</v>
      </c>
      <c r="BQ195" s="14">
        <f t="shared" si="235"/>
        <v>0</v>
      </c>
      <c r="BR195" s="14">
        <f t="shared" si="235"/>
        <v>0</v>
      </c>
      <c r="BS195" s="14">
        <f t="shared" si="235"/>
        <v>0</v>
      </c>
      <c r="BT195" s="14">
        <f t="shared" si="235"/>
        <v>2</v>
      </c>
      <c r="BU195" s="14">
        <f t="shared" si="235"/>
        <v>0</v>
      </c>
      <c r="BV195" s="14">
        <f t="shared" si="235"/>
        <v>0</v>
      </c>
      <c r="BW195" s="14">
        <f t="shared" si="235"/>
        <v>0</v>
      </c>
      <c r="BX195" s="14">
        <f t="shared" si="235"/>
        <v>0</v>
      </c>
      <c r="BY195" s="14">
        <f t="shared" si="235"/>
        <v>0</v>
      </c>
      <c r="BZ195" s="14">
        <f t="shared" si="235"/>
        <v>0</v>
      </c>
      <c r="CA195" s="14">
        <f t="shared" si="235"/>
        <v>0</v>
      </c>
      <c r="CB195" s="14">
        <f t="shared" si="235"/>
        <v>354</v>
      </c>
      <c r="CC195" s="14">
        <f t="shared" si="235"/>
        <v>0</v>
      </c>
      <c r="CD195" s="14">
        <f t="shared" si="235"/>
        <v>0</v>
      </c>
      <c r="CE195" s="14">
        <f t="shared" si="235"/>
        <v>0</v>
      </c>
      <c r="CF195" s="14">
        <f t="shared" si="235"/>
        <v>0</v>
      </c>
      <c r="CG195" s="14">
        <f t="shared" si="235"/>
        <v>0</v>
      </c>
      <c r="CH195" s="14">
        <f t="shared" si="235"/>
        <v>0</v>
      </c>
      <c r="CI195" s="14">
        <f t="shared" si="235"/>
        <v>0</v>
      </c>
      <c r="CJ195" s="14">
        <f t="shared" si="235"/>
        <v>2</v>
      </c>
      <c r="CK195" s="14">
        <f t="shared" si="235"/>
        <v>11.5</v>
      </c>
      <c r="CL195" s="14">
        <f t="shared" si="235"/>
        <v>2</v>
      </c>
      <c r="CM195" s="14">
        <f t="shared" si="235"/>
        <v>3</v>
      </c>
      <c r="CN195" s="14">
        <f t="shared" si="235"/>
        <v>680.5</v>
      </c>
      <c r="CO195" s="14">
        <f t="shared" si="235"/>
        <v>86.5</v>
      </c>
      <c r="CP195" s="14">
        <f t="shared" si="235"/>
        <v>0</v>
      </c>
      <c r="CQ195" s="14">
        <f t="shared" si="235"/>
        <v>0</v>
      </c>
      <c r="CR195" s="14">
        <f t="shared" si="235"/>
        <v>0</v>
      </c>
      <c r="CS195" s="14">
        <f t="shared" si="235"/>
        <v>0</v>
      </c>
      <c r="CT195" s="14">
        <f t="shared" si="235"/>
        <v>0</v>
      </c>
      <c r="CU195" s="14">
        <f t="shared" si="235"/>
        <v>430</v>
      </c>
      <c r="CV195" s="14">
        <f t="shared" si="235"/>
        <v>0</v>
      </c>
      <c r="CW195" s="14">
        <f t="shared" si="235"/>
        <v>0</v>
      </c>
      <c r="CX195" s="14">
        <f t="shared" si="235"/>
        <v>0</v>
      </c>
      <c r="CY195" s="14">
        <f t="shared" si="235"/>
        <v>66.5</v>
      </c>
      <c r="CZ195" s="14">
        <f t="shared" si="235"/>
        <v>0</v>
      </c>
      <c r="DA195" s="14">
        <f t="shared" si="235"/>
        <v>0</v>
      </c>
      <c r="DB195" s="14">
        <f t="shared" si="235"/>
        <v>0</v>
      </c>
      <c r="DC195" s="14">
        <f t="shared" si="235"/>
        <v>0</v>
      </c>
      <c r="DD195" s="14">
        <f t="shared" si="235"/>
        <v>0</v>
      </c>
      <c r="DE195" s="14">
        <f t="shared" si="235"/>
        <v>0</v>
      </c>
      <c r="DF195" s="14">
        <f t="shared" si="235"/>
        <v>21</v>
      </c>
      <c r="DG195" s="14">
        <f t="shared" si="235"/>
        <v>0</v>
      </c>
      <c r="DH195" s="14">
        <f t="shared" si="235"/>
        <v>0</v>
      </c>
      <c r="DI195" s="14">
        <f t="shared" si="235"/>
        <v>9.5</v>
      </c>
      <c r="DJ195" s="14">
        <f t="shared" si="235"/>
        <v>12</v>
      </c>
      <c r="DK195" s="14">
        <f t="shared" si="235"/>
        <v>2</v>
      </c>
      <c r="DL195" s="14">
        <f t="shared" si="235"/>
        <v>2</v>
      </c>
      <c r="DM195" s="14">
        <f t="shared" si="235"/>
        <v>0</v>
      </c>
      <c r="DN195" s="14">
        <f t="shared" si="235"/>
        <v>0</v>
      </c>
      <c r="DO195" s="14">
        <f t="shared" si="235"/>
        <v>0</v>
      </c>
      <c r="DP195" s="14">
        <f t="shared" si="235"/>
        <v>0</v>
      </c>
      <c r="DQ195" s="14">
        <f t="shared" si="235"/>
        <v>0</v>
      </c>
      <c r="DR195" s="14">
        <f t="shared" si="235"/>
        <v>0</v>
      </c>
      <c r="DS195" s="14">
        <f t="shared" si="235"/>
        <v>0</v>
      </c>
      <c r="DT195" s="14">
        <f t="shared" si="235"/>
        <v>0</v>
      </c>
      <c r="DU195" s="14">
        <f t="shared" si="235"/>
        <v>0</v>
      </c>
      <c r="DV195" s="14">
        <f t="shared" si="235"/>
        <v>0</v>
      </c>
      <c r="DW195" s="14">
        <f t="shared" si="235"/>
        <v>0</v>
      </c>
      <c r="DX195" s="14">
        <f t="shared" si="235"/>
        <v>0</v>
      </c>
      <c r="DY195" s="14">
        <f t="shared" si="235"/>
        <v>0</v>
      </c>
      <c r="DZ195" s="14">
        <f t="shared" si="235"/>
        <v>9</v>
      </c>
      <c r="EA195" s="14">
        <f t="shared" ref="EA195:FX195" si="236">EA94+EA95+EA92+EA93</f>
        <v>2</v>
      </c>
      <c r="EB195" s="14">
        <f t="shared" si="236"/>
        <v>0</v>
      </c>
      <c r="EC195" s="14">
        <f t="shared" si="236"/>
        <v>0</v>
      </c>
      <c r="ED195" s="14">
        <f t="shared" si="236"/>
        <v>0</v>
      </c>
      <c r="EE195" s="14">
        <f t="shared" si="236"/>
        <v>10</v>
      </c>
      <c r="EF195" s="14">
        <f t="shared" si="236"/>
        <v>7</v>
      </c>
      <c r="EG195" s="14">
        <f t="shared" si="236"/>
        <v>0</v>
      </c>
      <c r="EH195" s="14">
        <f t="shared" si="236"/>
        <v>4</v>
      </c>
      <c r="EI195" s="14">
        <f t="shared" si="236"/>
        <v>8</v>
      </c>
      <c r="EJ195" s="14">
        <f t="shared" si="236"/>
        <v>0</v>
      </c>
      <c r="EK195" s="14">
        <f t="shared" si="236"/>
        <v>0</v>
      </c>
      <c r="EL195" s="14">
        <f t="shared" si="236"/>
        <v>0</v>
      </c>
      <c r="EM195" s="14">
        <f t="shared" si="236"/>
        <v>0</v>
      </c>
      <c r="EN195" s="14">
        <f t="shared" si="236"/>
        <v>75</v>
      </c>
      <c r="EO195" s="14">
        <f t="shared" si="236"/>
        <v>0</v>
      </c>
      <c r="EP195" s="14">
        <f t="shared" si="236"/>
        <v>0</v>
      </c>
      <c r="EQ195" s="14">
        <f t="shared" si="236"/>
        <v>0</v>
      </c>
      <c r="ER195" s="14">
        <f t="shared" si="236"/>
        <v>0</v>
      </c>
      <c r="ES195" s="14">
        <f t="shared" si="236"/>
        <v>0</v>
      </c>
      <c r="ET195" s="14">
        <f t="shared" si="236"/>
        <v>0</v>
      </c>
      <c r="EU195" s="14">
        <f t="shared" si="236"/>
        <v>0</v>
      </c>
      <c r="EV195" s="14">
        <f t="shared" si="236"/>
        <v>0</v>
      </c>
      <c r="EW195" s="14">
        <f t="shared" si="236"/>
        <v>0</v>
      </c>
      <c r="EX195" s="14">
        <f t="shared" si="236"/>
        <v>2</v>
      </c>
      <c r="EY195" s="14">
        <f t="shared" si="236"/>
        <v>669</v>
      </c>
      <c r="EZ195" s="14">
        <f t="shared" si="236"/>
        <v>0</v>
      </c>
      <c r="FA195" s="14">
        <f t="shared" si="236"/>
        <v>0</v>
      </c>
      <c r="FB195" s="14">
        <f t="shared" si="236"/>
        <v>0</v>
      </c>
      <c r="FC195" s="14">
        <f t="shared" si="236"/>
        <v>0</v>
      </c>
      <c r="FD195" s="14">
        <f t="shared" si="236"/>
        <v>0</v>
      </c>
      <c r="FE195" s="14">
        <f t="shared" si="236"/>
        <v>0</v>
      </c>
      <c r="FF195" s="14">
        <f t="shared" si="236"/>
        <v>0</v>
      </c>
      <c r="FG195" s="14">
        <f t="shared" si="236"/>
        <v>0</v>
      </c>
      <c r="FH195" s="14">
        <f t="shared" si="236"/>
        <v>0</v>
      </c>
      <c r="FI195" s="14">
        <f t="shared" si="236"/>
        <v>2</v>
      </c>
      <c r="FJ195" s="14">
        <f t="shared" si="236"/>
        <v>0</v>
      </c>
      <c r="FK195" s="14">
        <f t="shared" si="236"/>
        <v>0</v>
      </c>
      <c r="FL195" s="14">
        <f t="shared" si="236"/>
        <v>0</v>
      </c>
      <c r="FM195" s="14">
        <f t="shared" si="236"/>
        <v>0</v>
      </c>
      <c r="FN195" s="14">
        <f t="shared" si="236"/>
        <v>105</v>
      </c>
      <c r="FO195" s="14">
        <f t="shared" si="236"/>
        <v>0</v>
      </c>
      <c r="FP195" s="14">
        <f t="shared" si="236"/>
        <v>0</v>
      </c>
      <c r="FQ195" s="14">
        <f t="shared" si="236"/>
        <v>0</v>
      </c>
      <c r="FR195" s="14">
        <f t="shared" si="236"/>
        <v>0</v>
      </c>
      <c r="FS195" s="14">
        <f t="shared" si="236"/>
        <v>0</v>
      </c>
      <c r="FT195" s="17">
        <f t="shared" si="236"/>
        <v>0</v>
      </c>
      <c r="FU195" s="14">
        <f t="shared" si="236"/>
        <v>0</v>
      </c>
      <c r="FV195" s="14">
        <f t="shared" si="236"/>
        <v>0</v>
      </c>
      <c r="FW195" s="14">
        <f t="shared" si="236"/>
        <v>0</v>
      </c>
      <c r="FX195" s="14">
        <f t="shared" si="236"/>
        <v>0</v>
      </c>
      <c r="FY195" s="14"/>
      <c r="FZ195" s="46"/>
      <c r="GA195" s="46"/>
      <c r="GB195" s="46"/>
      <c r="GC195" s="46"/>
      <c r="GD195" s="46"/>
      <c r="GE195" s="6"/>
      <c r="GF195" s="6"/>
      <c r="GG195" s="6"/>
      <c r="GH195" s="6"/>
      <c r="GI195" s="6"/>
      <c r="GJ195" s="6"/>
      <c r="GK195" s="6"/>
      <c r="GL195" s="6"/>
      <c r="GM195" s="6"/>
    </row>
    <row r="196" spans="1:195" x14ac:dyDescent="0.2">
      <c r="A196" s="3" t="s">
        <v>516</v>
      </c>
      <c r="B196" s="2" t="s">
        <v>517</v>
      </c>
      <c r="C196" s="46">
        <f>(C192*C193)+(C194*C195)</f>
        <v>65473520.670800015</v>
      </c>
      <c r="D196" s="46">
        <f t="shared" ref="D196:BO196" si="237">(D192*D193)+(D194*D195)</f>
        <v>332053850.28200006</v>
      </c>
      <c r="E196" s="46">
        <f t="shared" si="237"/>
        <v>61587621.337000005</v>
      </c>
      <c r="F196" s="46">
        <f t="shared" si="237"/>
        <v>132754989.16900001</v>
      </c>
      <c r="G196" s="46">
        <f t="shared" si="237"/>
        <v>7569608.9700000007</v>
      </c>
      <c r="H196" s="46">
        <f t="shared" si="237"/>
        <v>7858638.2710000016</v>
      </c>
      <c r="I196" s="46">
        <f t="shared" si="237"/>
        <v>80310903.838</v>
      </c>
      <c r="J196" s="46">
        <f t="shared" si="237"/>
        <v>16094813.966000004</v>
      </c>
      <c r="K196" s="46">
        <f t="shared" si="237"/>
        <v>2422735.0290000006</v>
      </c>
      <c r="L196" s="46">
        <f t="shared" si="237"/>
        <v>20847485.373000003</v>
      </c>
      <c r="M196" s="46">
        <f t="shared" si="237"/>
        <v>11298617.802999999</v>
      </c>
      <c r="N196" s="46">
        <f t="shared" si="237"/>
        <v>397367358.55300003</v>
      </c>
      <c r="O196" s="46">
        <f t="shared" si="237"/>
        <v>113949074.118</v>
      </c>
      <c r="P196" s="46">
        <f t="shared" si="237"/>
        <v>1246262.875</v>
      </c>
      <c r="Q196" s="46">
        <f t="shared" si="237"/>
        <v>302243651.01700002</v>
      </c>
      <c r="R196" s="46">
        <f t="shared" si="237"/>
        <v>4355598.4670000002</v>
      </c>
      <c r="S196" s="46">
        <f t="shared" si="237"/>
        <v>10552105.630000003</v>
      </c>
      <c r="T196" s="46">
        <f t="shared" si="237"/>
        <v>1059898.642</v>
      </c>
      <c r="U196" s="46">
        <f t="shared" si="237"/>
        <v>411075.016</v>
      </c>
      <c r="V196" s="46">
        <f t="shared" si="237"/>
        <v>2055375.08</v>
      </c>
      <c r="W196" s="46">
        <f t="shared" si="237"/>
        <v>935892.94699999993</v>
      </c>
      <c r="X196" s="46">
        <f t="shared" si="237"/>
        <v>383465.5</v>
      </c>
      <c r="Y196" s="46">
        <f t="shared" si="237"/>
        <v>3760262.6930000004</v>
      </c>
      <c r="Z196" s="46">
        <f t="shared" si="237"/>
        <v>1983283.5660000003</v>
      </c>
      <c r="AA196" s="46">
        <f t="shared" si="237"/>
        <v>221001904.68399999</v>
      </c>
      <c r="AB196" s="46">
        <f t="shared" si="237"/>
        <v>226403216.41300002</v>
      </c>
      <c r="AC196" s="46">
        <f t="shared" si="237"/>
        <v>7035721.3080000011</v>
      </c>
      <c r="AD196" s="46">
        <f t="shared" si="237"/>
        <v>8534408.1679999996</v>
      </c>
      <c r="AE196" s="46">
        <f t="shared" si="237"/>
        <v>842090.23800000001</v>
      </c>
      <c r="AF196" s="46">
        <f t="shared" si="237"/>
        <v>1292278.7350000001</v>
      </c>
      <c r="AG196" s="46">
        <f t="shared" si="237"/>
        <v>6693006.8370000003</v>
      </c>
      <c r="AH196" s="46">
        <f t="shared" si="237"/>
        <v>7844170.2680000002</v>
      </c>
      <c r="AI196" s="46">
        <f t="shared" si="237"/>
        <v>2930443.3510000003</v>
      </c>
      <c r="AJ196" s="46">
        <f t="shared" si="237"/>
        <v>1682646.6140000001</v>
      </c>
      <c r="AK196" s="46">
        <f t="shared" si="237"/>
        <v>1625126.7890000001</v>
      </c>
      <c r="AL196" s="46">
        <f t="shared" si="237"/>
        <v>2028532.4950000001</v>
      </c>
      <c r="AM196" s="46">
        <f t="shared" si="237"/>
        <v>3592304.804</v>
      </c>
      <c r="AN196" s="46">
        <f t="shared" si="237"/>
        <v>3004068.727</v>
      </c>
      <c r="AO196" s="46">
        <f t="shared" si="237"/>
        <v>37720624.931000002</v>
      </c>
      <c r="AP196" s="46">
        <f t="shared" si="237"/>
        <v>642861743.51300001</v>
      </c>
      <c r="AQ196" s="46">
        <f t="shared" si="237"/>
        <v>2044828.3570000001</v>
      </c>
      <c r="AR196" s="46">
        <f t="shared" si="237"/>
        <v>490334569.39500004</v>
      </c>
      <c r="AS196" s="46">
        <f t="shared" si="237"/>
        <v>51430381.486000001</v>
      </c>
      <c r="AT196" s="46">
        <f t="shared" si="237"/>
        <v>18951049.634000003</v>
      </c>
      <c r="AU196" s="46">
        <f t="shared" si="237"/>
        <v>2566918.0570000005</v>
      </c>
      <c r="AV196" s="46">
        <f t="shared" si="237"/>
        <v>2301559.9309999999</v>
      </c>
      <c r="AW196" s="46">
        <f t="shared" si="237"/>
        <v>1487079.209</v>
      </c>
      <c r="AX196" s="46">
        <f t="shared" si="237"/>
        <v>383465.5</v>
      </c>
      <c r="AY196" s="46">
        <f t="shared" si="237"/>
        <v>4109983.2289999998</v>
      </c>
      <c r="AZ196" s="46">
        <f t="shared" si="237"/>
        <v>84345918.140000001</v>
      </c>
      <c r="BA196" s="46">
        <f t="shared" si="237"/>
        <v>67089486.331999995</v>
      </c>
      <c r="BB196" s="46">
        <f t="shared" si="237"/>
        <v>59691773.592000008</v>
      </c>
      <c r="BC196" s="46">
        <f t="shared" si="237"/>
        <v>232827129.78799999</v>
      </c>
      <c r="BD196" s="46">
        <f t="shared" si="237"/>
        <v>37216093.706000008</v>
      </c>
      <c r="BE196" s="46">
        <f t="shared" si="237"/>
        <v>11001625.195</v>
      </c>
      <c r="BF196" s="46">
        <f t="shared" si="237"/>
        <v>181701220.56900001</v>
      </c>
      <c r="BG196" s="46">
        <f t="shared" si="237"/>
        <v>7142428.4030000009</v>
      </c>
      <c r="BH196" s="46">
        <f t="shared" si="237"/>
        <v>4737332.7870000005</v>
      </c>
      <c r="BI196" s="46">
        <f t="shared" si="237"/>
        <v>1771610.61</v>
      </c>
      <c r="BJ196" s="46">
        <f t="shared" si="237"/>
        <v>45922294.418000005</v>
      </c>
      <c r="BK196" s="46">
        <f t="shared" si="237"/>
        <v>140244373.35975</v>
      </c>
      <c r="BL196" s="46">
        <f t="shared" si="237"/>
        <v>1482131.7830000001</v>
      </c>
      <c r="BM196" s="46">
        <f t="shared" si="237"/>
        <v>2201091.9700000002</v>
      </c>
      <c r="BN196" s="46">
        <f t="shared" si="237"/>
        <v>28524464.683000002</v>
      </c>
      <c r="BO196" s="46">
        <f t="shared" si="237"/>
        <v>11737878.955</v>
      </c>
      <c r="BP196" s="46">
        <f t="shared" ref="BP196:EA196" si="238">(BP192*BP193)+(BP194*BP195)</f>
        <v>1578343.9979999999</v>
      </c>
      <c r="BQ196" s="46">
        <f t="shared" si="238"/>
        <v>44137645.981000006</v>
      </c>
      <c r="BR196" s="46">
        <f t="shared" si="238"/>
        <v>36104810.686999999</v>
      </c>
      <c r="BS196" s="46">
        <f t="shared" si="238"/>
        <v>7905524.7479999997</v>
      </c>
      <c r="BT196" s="46">
        <f t="shared" si="238"/>
        <v>2875414.6300000004</v>
      </c>
      <c r="BU196" s="46">
        <f t="shared" si="238"/>
        <v>3415143.7430000002</v>
      </c>
      <c r="BV196" s="46">
        <f t="shared" si="238"/>
        <v>9248420.9290000014</v>
      </c>
      <c r="BW196" s="46">
        <f t="shared" si="238"/>
        <v>13870714.066000002</v>
      </c>
      <c r="BX196" s="46">
        <f t="shared" si="238"/>
        <v>572130.52600000007</v>
      </c>
      <c r="BY196" s="46">
        <f t="shared" si="238"/>
        <v>3894475.6180000002</v>
      </c>
      <c r="BZ196" s="46">
        <f t="shared" si="238"/>
        <v>1543065.172</v>
      </c>
      <c r="CA196" s="46">
        <f t="shared" si="238"/>
        <v>1529260.4140000001</v>
      </c>
      <c r="CB196" s="46">
        <f t="shared" si="238"/>
        <v>620757726.13800001</v>
      </c>
      <c r="CC196" s="46">
        <f t="shared" si="238"/>
        <v>1260067.6330000001</v>
      </c>
      <c r="CD196" s="46">
        <f t="shared" si="238"/>
        <v>564461.21600000013</v>
      </c>
      <c r="CE196" s="46">
        <f t="shared" si="238"/>
        <v>1257766.8399999999</v>
      </c>
      <c r="CF196" s="46">
        <f t="shared" si="238"/>
        <v>888873.0290000001</v>
      </c>
      <c r="CG196" s="46">
        <f t="shared" si="238"/>
        <v>1231691.186</v>
      </c>
      <c r="CH196" s="46">
        <f t="shared" si="238"/>
        <v>975536.23199999996</v>
      </c>
      <c r="CI196" s="46">
        <f t="shared" si="238"/>
        <v>5636175.9189999998</v>
      </c>
      <c r="CJ196" s="46">
        <f t="shared" si="238"/>
        <v>8037627.1909999996</v>
      </c>
      <c r="CK196" s="46">
        <f t="shared" si="238"/>
        <v>37407578.615000002</v>
      </c>
      <c r="CL196" s="46">
        <f t="shared" si="238"/>
        <v>10018609.964</v>
      </c>
      <c r="CM196" s="46">
        <f t="shared" si="238"/>
        <v>5696665.4690000005</v>
      </c>
      <c r="CN196" s="46">
        <f t="shared" si="238"/>
        <v>220679166.11399999</v>
      </c>
      <c r="CO196" s="46">
        <f t="shared" si="238"/>
        <v>117827814.09299999</v>
      </c>
      <c r="CP196" s="46">
        <f t="shared" si="238"/>
        <v>8261380.7320000008</v>
      </c>
      <c r="CQ196" s="46">
        <f t="shared" si="238"/>
        <v>9341219.5800000019</v>
      </c>
      <c r="CR196" s="46">
        <f t="shared" si="238"/>
        <v>1415754.6259999999</v>
      </c>
      <c r="CS196" s="46">
        <f t="shared" si="238"/>
        <v>2734109.0150000001</v>
      </c>
      <c r="CT196" s="46">
        <f t="shared" si="238"/>
        <v>728584.45000000007</v>
      </c>
      <c r="CU196" s="46">
        <f t="shared" si="238"/>
        <v>3494407.1579999998</v>
      </c>
      <c r="CV196" s="46">
        <f t="shared" si="238"/>
        <v>383465.5</v>
      </c>
      <c r="CW196" s="46">
        <f t="shared" si="238"/>
        <v>1253932.1850000001</v>
      </c>
      <c r="CX196" s="46">
        <f t="shared" si="238"/>
        <v>3586936.2870000005</v>
      </c>
      <c r="CY196" s="46">
        <f t="shared" si="238"/>
        <v>751593.04</v>
      </c>
      <c r="CZ196" s="46">
        <f t="shared" si="238"/>
        <v>16850241.001000002</v>
      </c>
      <c r="DA196" s="46">
        <f t="shared" si="238"/>
        <v>1477109.1060000001</v>
      </c>
      <c r="DB196" s="46">
        <f t="shared" si="238"/>
        <v>2412764.9260000004</v>
      </c>
      <c r="DC196" s="46">
        <f t="shared" si="238"/>
        <v>1399649.0750000002</v>
      </c>
      <c r="DD196" s="46">
        <f t="shared" si="238"/>
        <v>1023852.885</v>
      </c>
      <c r="DE196" s="46">
        <f t="shared" si="238"/>
        <v>3385233.4339999999</v>
      </c>
      <c r="DF196" s="46">
        <f t="shared" si="238"/>
        <v>166574426.41400003</v>
      </c>
      <c r="DG196" s="46">
        <f t="shared" si="238"/>
        <v>642688.17799999996</v>
      </c>
      <c r="DH196" s="46">
        <f t="shared" si="238"/>
        <v>16362472.885000002</v>
      </c>
      <c r="DI196" s="46">
        <f t="shared" si="238"/>
        <v>20903033.184</v>
      </c>
      <c r="DJ196" s="46">
        <f t="shared" si="238"/>
        <v>5569060.9260000009</v>
      </c>
      <c r="DK196" s="46">
        <f t="shared" si="238"/>
        <v>2986619.625</v>
      </c>
      <c r="DL196" s="46">
        <f t="shared" si="238"/>
        <v>45295902.102000006</v>
      </c>
      <c r="DM196" s="46">
        <f t="shared" si="238"/>
        <v>2077616.0789999999</v>
      </c>
      <c r="DN196" s="46">
        <f t="shared" si="238"/>
        <v>11619771.581</v>
      </c>
      <c r="DO196" s="46">
        <f t="shared" si="238"/>
        <v>22816964.181000005</v>
      </c>
      <c r="DP196" s="46">
        <f t="shared" si="238"/>
        <v>1557636.861</v>
      </c>
      <c r="DQ196" s="46">
        <f t="shared" si="238"/>
        <v>3867633.0329999998</v>
      </c>
      <c r="DR196" s="46">
        <f t="shared" si="238"/>
        <v>10283010.847999999</v>
      </c>
      <c r="DS196" s="46">
        <f t="shared" si="238"/>
        <v>6227479.7200000007</v>
      </c>
      <c r="DT196" s="46">
        <f t="shared" si="238"/>
        <v>1099012.1230000001</v>
      </c>
      <c r="DU196" s="46">
        <f t="shared" si="238"/>
        <v>3152853.3410000005</v>
      </c>
      <c r="DV196" s="46">
        <f t="shared" si="238"/>
        <v>1622059.0650000002</v>
      </c>
      <c r="DW196" s="46">
        <f t="shared" si="238"/>
        <v>2616768.5720000002</v>
      </c>
      <c r="DX196" s="46">
        <f t="shared" si="238"/>
        <v>1408085.3160000003</v>
      </c>
      <c r="DY196" s="46">
        <f t="shared" si="238"/>
        <v>2468750.8890000004</v>
      </c>
      <c r="DZ196" s="46">
        <f t="shared" si="238"/>
        <v>7699693.2429999998</v>
      </c>
      <c r="EA196" s="46">
        <f t="shared" si="238"/>
        <v>4179197.33</v>
      </c>
      <c r="EB196" s="46">
        <f t="shared" ref="EB196:FX196" si="239">(EB192*EB193)+(EB194*EB195)</f>
        <v>4463538.42</v>
      </c>
      <c r="EC196" s="46">
        <f t="shared" si="239"/>
        <v>2243273.1750000003</v>
      </c>
      <c r="ED196" s="46">
        <f t="shared" si="239"/>
        <v>12655128.431000002</v>
      </c>
      <c r="EE196" s="46">
        <f t="shared" si="239"/>
        <v>1661357.1700000002</v>
      </c>
      <c r="EF196" s="46">
        <f t="shared" si="239"/>
        <v>12011955.945</v>
      </c>
      <c r="EG196" s="46">
        <f t="shared" si="239"/>
        <v>2128233.5249999999</v>
      </c>
      <c r="EH196" s="46">
        <f t="shared" si="239"/>
        <v>1670756.3400000003</v>
      </c>
      <c r="EI196" s="46">
        <f t="shared" si="239"/>
        <v>131163601.65700001</v>
      </c>
      <c r="EJ196" s="46">
        <f t="shared" si="239"/>
        <v>68603511.812000006</v>
      </c>
      <c r="EK196" s="46">
        <f t="shared" si="239"/>
        <v>4965111.2939999998</v>
      </c>
      <c r="EL196" s="46">
        <f t="shared" si="239"/>
        <v>3856129.0680000004</v>
      </c>
      <c r="EM196" s="46">
        <f t="shared" si="239"/>
        <v>3860730.6540000001</v>
      </c>
      <c r="EN196" s="46">
        <f t="shared" si="239"/>
        <v>8334856.926</v>
      </c>
      <c r="EO196" s="46">
        <f t="shared" si="239"/>
        <v>3521747.1520000002</v>
      </c>
      <c r="EP196" s="46">
        <f t="shared" si="239"/>
        <v>2873690.4569999995</v>
      </c>
      <c r="EQ196" s="46">
        <f t="shared" si="239"/>
        <v>18275198.799000002</v>
      </c>
      <c r="ER196" s="46">
        <f t="shared" si="239"/>
        <v>2849148.665</v>
      </c>
      <c r="ES196" s="46">
        <f t="shared" si="239"/>
        <v>938723.54399999999</v>
      </c>
      <c r="ET196" s="46">
        <f t="shared" si="239"/>
        <v>1431093.2460000003</v>
      </c>
      <c r="EU196" s="46">
        <f t="shared" si="239"/>
        <v>4897621.3660000004</v>
      </c>
      <c r="EV196" s="46">
        <f t="shared" si="239"/>
        <v>519212.28700000007</v>
      </c>
      <c r="EW196" s="46">
        <f t="shared" si="239"/>
        <v>6447588.9170000004</v>
      </c>
      <c r="EX196" s="46">
        <f t="shared" si="239"/>
        <v>2018752.7030000002</v>
      </c>
      <c r="EY196" s="46">
        <f t="shared" si="239"/>
        <v>6823772.3289999999</v>
      </c>
      <c r="EZ196" s="46">
        <f t="shared" si="239"/>
        <v>930287.30300000007</v>
      </c>
      <c r="FA196" s="46">
        <f t="shared" si="239"/>
        <v>23764890.897</v>
      </c>
      <c r="FB196" s="46">
        <f t="shared" si="239"/>
        <v>2720304.2570000002</v>
      </c>
      <c r="FC196" s="46">
        <f t="shared" si="239"/>
        <v>19233862.549000002</v>
      </c>
      <c r="FD196" s="46">
        <f t="shared" si="239"/>
        <v>2647445.8119999999</v>
      </c>
      <c r="FE196" s="46">
        <f t="shared" si="239"/>
        <v>842090.23800000001</v>
      </c>
      <c r="FF196" s="46">
        <f t="shared" si="239"/>
        <v>1480176.83</v>
      </c>
      <c r="FG196" s="46">
        <f t="shared" si="239"/>
        <v>872767.478</v>
      </c>
      <c r="FH196" s="46">
        <f t="shared" si="239"/>
        <v>667996.90099999995</v>
      </c>
      <c r="FI196" s="46">
        <f t="shared" si="239"/>
        <v>13800346.725000001</v>
      </c>
      <c r="FJ196" s="46">
        <f t="shared" si="239"/>
        <v>14239607.877</v>
      </c>
      <c r="FK196" s="46">
        <f t="shared" si="239"/>
        <v>16956844.41</v>
      </c>
      <c r="FL196" s="46">
        <f t="shared" si="239"/>
        <v>35932251.211999997</v>
      </c>
      <c r="FM196" s="46">
        <f t="shared" si="239"/>
        <v>26535812.600000001</v>
      </c>
      <c r="FN196" s="46">
        <f t="shared" si="239"/>
        <v>156587774.68400002</v>
      </c>
      <c r="FO196" s="46">
        <f t="shared" si="239"/>
        <v>8697764.4710000008</v>
      </c>
      <c r="FP196" s="46">
        <f t="shared" si="239"/>
        <v>17331873.669</v>
      </c>
      <c r="FQ196" s="46">
        <f t="shared" si="239"/>
        <v>6046484.0039999997</v>
      </c>
      <c r="FR196" s="46">
        <f t="shared" si="239"/>
        <v>1171870.568</v>
      </c>
      <c r="FS196" s="46">
        <f t="shared" si="239"/>
        <v>1441063.3490000002</v>
      </c>
      <c r="FT196" s="47">
        <f t="shared" si="239"/>
        <v>641921.24700000021</v>
      </c>
      <c r="FU196" s="46">
        <f t="shared" si="239"/>
        <v>5927609.699</v>
      </c>
      <c r="FV196" s="46">
        <f t="shared" si="239"/>
        <v>5195190.5940000005</v>
      </c>
      <c r="FW196" s="46">
        <f t="shared" si="239"/>
        <v>1178772.9469999999</v>
      </c>
      <c r="FX196" s="46">
        <f t="shared" si="239"/>
        <v>538385.56200000003</v>
      </c>
      <c r="FY196" s="14"/>
      <c r="FZ196" s="46">
        <f>SUM(C196:FX196)</f>
        <v>6476958874.188549</v>
      </c>
      <c r="GA196" s="46"/>
      <c r="GB196" s="46"/>
      <c r="GC196" s="46"/>
      <c r="GD196" s="46"/>
      <c r="GE196" s="6"/>
      <c r="GF196" s="6"/>
      <c r="GG196" s="6"/>
      <c r="GH196" s="6"/>
      <c r="GI196" s="6"/>
      <c r="GJ196" s="6"/>
      <c r="GK196" s="6"/>
      <c r="GL196" s="6"/>
      <c r="GM196" s="6"/>
    </row>
    <row r="197" spans="1:195" x14ac:dyDescent="0.2">
      <c r="A197" s="9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20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20"/>
      <c r="FU197" s="6"/>
      <c r="FV197" s="6"/>
      <c r="FW197" s="6"/>
      <c r="FX197" s="6"/>
      <c r="FY197" s="14"/>
      <c r="FZ197" s="46"/>
      <c r="GA197" s="46"/>
      <c r="GB197" s="46"/>
      <c r="GC197" s="46"/>
      <c r="GD197" s="46"/>
      <c r="GE197" s="6"/>
      <c r="GF197" s="6"/>
      <c r="GG197" s="6"/>
      <c r="GH197" s="6"/>
      <c r="GI197" s="6"/>
      <c r="GJ197" s="6"/>
      <c r="GK197" s="6"/>
      <c r="GL197" s="6"/>
      <c r="GM197" s="6"/>
    </row>
    <row r="198" spans="1:195" ht="15.75" x14ac:dyDescent="0.25">
      <c r="A198" s="3" t="s">
        <v>384</v>
      </c>
      <c r="B198" s="44" t="s">
        <v>518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7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7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6"/>
      <c r="GF198" s="6"/>
      <c r="GG198" s="6"/>
      <c r="GH198" s="6"/>
      <c r="GI198" s="6"/>
      <c r="GJ198" s="6"/>
      <c r="GK198" s="6"/>
      <c r="GL198" s="6"/>
      <c r="GM198" s="6"/>
    </row>
    <row r="199" spans="1:195" x14ac:dyDescent="0.2">
      <c r="A199" s="3" t="s">
        <v>519</v>
      </c>
      <c r="B199" s="2" t="s">
        <v>520</v>
      </c>
      <c r="C199" s="46">
        <f t="shared" ref="C199:BN199" si="240">+C120</f>
        <v>48703576.619999997</v>
      </c>
      <c r="D199" s="46">
        <f t="shared" si="240"/>
        <v>309062514.31</v>
      </c>
      <c r="E199" s="46">
        <f t="shared" si="240"/>
        <v>60054651.659999996</v>
      </c>
      <c r="F199" s="46">
        <f t="shared" si="240"/>
        <v>129769119.83</v>
      </c>
      <c r="G199" s="46">
        <f t="shared" si="240"/>
        <v>8048309.6799999997</v>
      </c>
      <c r="H199" s="46">
        <f t="shared" si="240"/>
        <v>8161159.5199999996</v>
      </c>
      <c r="I199" s="46">
        <f t="shared" si="240"/>
        <v>78461977.510000005</v>
      </c>
      <c r="J199" s="46">
        <f t="shared" si="240"/>
        <v>15208342.109999999</v>
      </c>
      <c r="K199" s="46">
        <f t="shared" si="240"/>
        <v>3115958.81</v>
      </c>
      <c r="L199" s="46">
        <f t="shared" si="240"/>
        <v>21078320.510000002</v>
      </c>
      <c r="M199" s="46">
        <f t="shared" si="240"/>
        <v>11924332.77</v>
      </c>
      <c r="N199" s="46">
        <f t="shared" si="240"/>
        <v>403573206.73000002</v>
      </c>
      <c r="O199" s="46">
        <f t="shared" si="240"/>
        <v>113095493.52</v>
      </c>
      <c r="P199" s="46">
        <f t="shared" si="240"/>
        <v>2295918.46</v>
      </c>
      <c r="Q199" s="46">
        <f t="shared" si="240"/>
        <v>301345856.63</v>
      </c>
      <c r="R199" s="46">
        <f t="shared" si="240"/>
        <v>3894588.37</v>
      </c>
      <c r="S199" s="46">
        <f t="shared" si="240"/>
        <v>10699040.470000001</v>
      </c>
      <c r="T199" s="46">
        <f t="shared" si="240"/>
        <v>1858410.79</v>
      </c>
      <c r="U199" s="46">
        <f t="shared" si="240"/>
        <v>825959.81</v>
      </c>
      <c r="V199" s="46">
        <f t="shared" si="240"/>
        <v>2751032.79</v>
      </c>
      <c r="W199" s="47">
        <f t="shared" si="240"/>
        <v>734810.69</v>
      </c>
      <c r="X199" s="46">
        <f t="shared" si="240"/>
        <v>774254.67</v>
      </c>
      <c r="Y199" s="46">
        <f t="shared" si="240"/>
        <v>3908459.24</v>
      </c>
      <c r="Z199" s="46">
        <f t="shared" si="240"/>
        <v>2656033.6</v>
      </c>
      <c r="AA199" s="46">
        <f t="shared" si="240"/>
        <v>220039551.69</v>
      </c>
      <c r="AB199" s="46">
        <f t="shared" si="240"/>
        <v>229572911.30000001</v>
      </c>
      <c r="AC199" s="46">
        <f t="shared" si="240"/>
        <v>7277221.6500000004</v>
      </c>
      <c r="AD199" s="46">
        <f t="shared" si="240"/>
        <v>8598166.7300000004</v>
      </c>
      <c r="AE199" s="46">
        <f t="shared" si="240"/>
        <v>1532841.99</v>
      </c>
      <c r="AF199" s="46">
        <f t="shared" si="240"/>
        <v>2202792.3199999998</v>
      </c>
      <c r="AG199" s="46">
        <f t="shared" si="240"/>
        <v>7265503.7300000004</v>
      </c>
      <c r="AH199" s="46">
        <f t="shared" si="240"/>
        <v>7672221.0999999996</v>
      </c>
      <c r="AI199" s="46">
        <f t="shared" si="240"/>
        <v>3461001.8</v>
      </c>
      <c r="AJ199" s="46">
        <f t="shared" si="240"/>
        <v>2574048.4</v>
      </c>
      <c r="AK199" s="46">
        <f t="shared" si="240"/>
        <v>2484540.63</v>
      </c>
      <c r="AL199" s="46">
        <f t="shared" si="240"/>
        <v>2781724.65</v>
      </c>
      <c r="AM199" s="46">
        <f t="shared" si="240"/>
        <v>3864403.75</v>
      </c>
      <c r="AN199" s="46">
        <f t="shared" si="240"/>
        <v>3620823.81</v>
      </c>
      <c r="AO199" s="46">
        <f t="shared" si="240"/>
        <v>36080000.82</v>
      </c>
      <c r="AP199" s="46">
        <f t="shared" si="240"/>
        <v>642499876.89999998</v>
      </c>
      <c r="AQ199" s="46">
        <f t="shared" si="240"/>
        <v>2904695.92</v>
      </c>
      <c r="AR199" s="46">
        <f t="shared" si="240"/>
        <v>468634340.82999998</v>
      </c>
      <c r="AS199" s="46">
        <f t="shared" si="240"/>
        <v>53986538.200000003</v>
      </c>
      <c r="AT199" s="46">
        <f t="shared" si="240"/>
        <v>19184263.27</v>
      </c>
      <c r="AU199" s="46">
        <f t="shared" si="240"/>
        <v>3483503.67</v>
      </c>
      <c r="AV199" s="46">
        <f t="shared" si="240"/>
        <v>3213458.7</v>
      </c>
      <c r="AW199" s="46">
        <f t="shared" si="240"/>
        <v>2562236.75</v>
      </c>
      <c r="AX199" s="46">
        <f t="shared" si="240"/>
        <v>832854.77</v>
      </c>
      <c r="AY199" s="46">
        <f t="shared" si="240"/>
        <v>4677852.9400000004</v>
      </c>
      <c r="AZ199" s="46">
        <f t="shared" si="240"/>
        <v>81967100.659999996</v>
      </c>
      <c r="BA199" s="46">
        <f t="shared" si="240"/>
        <v>63655003.490000002</v>
      </c>
      <c r="BB199" s="46">
        <f t="shared" si="240"/>
        <v>57130996.270000003</v>
      </c>
      <c r="BC199" s="46">
        <f t="shared" si="240"/>
        <v>225021384.34999999</v>
      </c>
      <c r="BD199" s="46">
        <f t="shared" si="240"/>
        <v>36130331.340000004</v>
      </c>
      <c r="BE199" s="46">
        <f t="shared" si="240"/>
        <v>11363696.99</v>
      </c>
      <c r="BF199" s="46">
        <f t="shared" si="240"/>
        <v>176000843.47999999</v>
      </c>
      <c r="BG199" s="46">
        <f t="shared" si="240"/>
        <v>7554336.5800000001</v>
      </c>
      <c r="BH199" s="46">
        <f t="shared" si="240"/>
        <v>5327307.99</v>
      </c>
      <c r="BI199" s="46">
        <f t="shared" si="240"/>
        <v>2768998.71</v>
      </c>
      <c r="BJ199" s="46">
        <f t="shared" si="240"/>
        <v>45258366.899999999</v>
      </c>
      <c r="BK199" s="46">
        <f t="shared" si="240"/>
        <v>106062208.38</v>
      </c>
      <c r="BL199" s="46">
        <f t="shared" si="240"/>
        <v>2302346.7000000002</v>
      </c>
      <c r="BM199" s="46">
        <f t="shared" si="240"/>
        <v>3039017.42</v>
      </c>
      <c r="BN199" s="46">
        <f t="shared" si="240"/>
        <v>26648346.789999999</v>
      </c>
      <c r="BO199" s="46">
        <f t="shared" ref="BO199:DZ199" si="241">+BO120</f>
        <v>11431853.130000001</v>
      </c>
      <c r="BP199" s="46">
        <f t="shared" si="241"/>
        <v>2506721.29</v>
      </c>
      <c r="BQ199" s="46">
        <f t="shared" si="241"/>
        <v>46045297.32</v>
      </c>
      <c r="BR199" s="46">
        <f t="shared" si="241"/>
        <v>34942693.18</v>
      </c>
      <c r="BS199" s="46">
        <f t="shared" si="241"/>
        <v>8333151.9000000004</v>
      </c>
      <c r="BT199" s="46">
        <f t="shared" si="241"/>
        <v>3753923.76</v>
      </c>
      <c r="BU199" s="46">
        <f t="shared" si="241"/>
        <v>4099001.85</v>
      </c>
      <c r="BV199" s="46">
        <f t="shared" si="241"/>
        <v>9516183.6899999995</v>
      </c>
      <c r="BW199" s="46">
        <f t="shared" si="241"/>
        <v>14170709.01</v>
      </c>
      <c r="BX199" s="46">
        <f t="shared" si="241"/>
        <v>1232829.6100000001</v>
      </c>
      <c r="BY199" s="46">
        <f t="shared" si="241"/>
        <v>4077298.5</v>
      </c>
      <c r="BZ199" s="46">
        <f t="shared" si="241"/>
        <v>2368466.0699999998</v>
      </c>
      <c r="CA199" s="46">
        <f t="shared" si="241"/>
        <v>2527844.54</v>
      </c>
      <c r="CB199" s="46">
        <f t="shared" si="241"/>
        <v>614664412.95000005</v>
      </c>
      <c r="CC199" s="46">
        <f t="shared" si="241"/>
        <v>2074331.67</v>
      </c>
      <c r="CD199" s="46">
        <f t="shared" si="241"/>
        <v>1073435.83</v>
      </c>
      <c r="CE199" s="46">
        <f t="shared" si="241"/>
        <v>2090812.45</v>
      </c>
      <c r="CF199" s="46">
        <f t="shared" si="241"/>
        <v>1566618.53</v>
      </c>
      <c r="CG199" s="46">
        <f t="shared" si="241"/>
        <v>2062330.77</v>
      </c>
      <c r="CH199" s="46">
        <f t="shared" si="241"/>
        <v>1736786.62</v>
      </c>
      <c r="CI199" s="46">
        <f t="shared" si="241"/>
        <v>5648043.6100000003</v>
      </c>
      <c r="CJ199" s="46">
        <f t="shared" si="241"/>
        <v>8293491.6299999999</v>
      </c>
      <c r="CK199" s="46">
        <f t="shared" si="241"/>
        <v>37497309.609999999</v>
      </c>
      <c r="CL199" s="46">
        <f t="shared" si="241"/>
        <v>10586161.42</v>
      </c>
      <c r="CM199" s="46">
        <f t="shared" si="241"/>
        <v>6329015.7000000002</v>
      </c>
      <c r="CN199" s="46">
        <f t="shared" si="241"/>
        <v>206547175.77000001</v>
      </c>
      <c r="CO199" s="46">
        <f t="shared" si="241"/>
        <v>112026080.81</v>
      </c>
      <c r="CP199" s="46">
        <f t="shared" si="241"/>
        <v>8771988.1099999994</v>
      </c>
      <c r="CQ199" s="46">
        <f t="shared" si="241"/>
        <v>9409373.4600000009</v>
      </c>
      <c r="CR199" s="46">
        <f t="shared" si="241"/>
        <v>2326453.0499999998</v>
      </c>
      <c r="CS199" s="46">
        <f t="shared" si="241"/>
        <v>3380565.68</v>
      </c>
      <c r="CT199" s="46">
        <f t="shared" si="241"/>
        <v>1368430.54</v>
      </c>
      <c r="CU199" s="46">
        <f t="shared" si="241"/>
        <v>319608.11</v>
      </c>
      <c r="CV199" s="46">
        <f t="shared" si="241"/>
        <v>739680.6</v>
      </c>
      <c r="CW199" s="46">
        <f t="shared" si="241"/>
        <v>2146839.61</v>
      </c>
      <c r="CX199" s="46">
        <f t="shared" si="241"/>
        <v>3952452.89</v>
      </c>
      <c r="CY199" s="46">
        <f t="shared" si="241"/>
        <v>488916.22</v>
      </c>
      <c r="CZ199" s="46">
        <f t="shared" si="241"/>
        <v>16187587.17</v>
      </c>
      <c r="DA199" s="46">
        <f t="shared" si="241"/>
        <v>2402903.96</v>
      </c>
      <c r="DB199" s="46">
        <f t="shared" si="241"/>
        <v>3200812.93</v>
      </c>
      <c r="DC199" s="46">
        <f t="shared" si="241"/>
        <v>2342107.4500000002</v>
      </c>
      <c r="DD199" s="46">
        <f t="shared" si="241"/>
        <v>1870784.72</v>
      </c>
      <c r="DE199" s="46">
        <f t="shared" si="241"/>
        <v>3832495.9</v>
      </c>
      <c r="DF199" s="46">
        <f t="shared" si="241"/>
        <v>154442588.22</v>
      </c>
      <c r="DG199" s="46">
        <f t="shared" si="241"/>
        <v>1306393.47</v>
      </c>
      <c r="DH199" s="46">
        <f t="shared" si="241"/>
        <v>15469881.51</v>
      </c>
      <c r="DI199" s="46">
        <f t="shared" si="241"/>
        <v>19600015.73</v>
      </c>
      <c r="DJ199" s="46">
        <f t="shared" si="241"/>
        <v>5844925.5</v>
      </c>
      <c r="DK199" s="46">
        <f t="shared" si="241"/>
        <v>3596991.43</v>
      </c>
      <c r="DL199" s="46">
        <f t="shared" si="241"/>
        <v>44491964.770000003</v>
      </c>
      <c r="DM199" s="46">
        <f t="shared" si="241"/>
        <v>3175057.32</v>
      </c>
      <c r="DN199" s="46">
        <f t="shared" si="241"/>
        <v>11768806.710000001</v>
      </c>
      <c r="DO199" s="46">
        <f t="shared" si="241"/>
        <v>22174816.879999999</v>
      </c>
      <c r="DP199" s="46">
        <f t="shared" si="241"/>
        <v>2579100.69</v>
      </c>
      <c r="DQ199" s="46">
        <f t="shared" si="241"/>
        <v>4324304.37</v>
      </c>
      <c r="DR199" s="46">
        <f t="shared" si="241"/>
        <v>10155187.75</v>
      </c>
      <c r="DS199" s="46">
        <f t="shared" si="241"/>
        <v>6424121.7800000003</v>
      </c>
      <c r="DT199" s="46">
        <f t="shared" si="241"/>
        <v>1979971.28</v>
      </c>
      <c r="DU199" s="46">
        <f t="shared" si="241"/>
        <v>3649020.36</v>
      </c>
      <c r="DV199" s="46">
        <f t="shared" si="241"/>
        <v>2538134.4500000002</v>
      </c>
      <c r="DW199" s="46">
        <f t="shared" si="241"/>
        <v>3318369.42</v>
      </c>
      <c r="DX199" s="46">
        <f t="shared" si="241"/>
        <v>2651945.62</v>
      </c>
      <c r="DY199" s="46">
        <f t="shared" si="241"/>
        <v>3562373.37</v>
      </c>
      <c r="DZ199" s="46">
        <f t="shared" si="241"/>
        <v>8212893.9699999997</v>
      </c>
      <c r="EA199" s="46">
        <f t="shared" ref="EA199:FX199" si="242">+EA120</f>
        <v>4773014.21</v>
      </c>
      <c r="EB199" s="46">
        <f t="shared" si="242"/>
        <v>4730329.45</v>
      </c>
      <c r="EC199" s="46">
        <f t="shared" si="242"/>
        <v>2877238.54</v>
      </c>
      <c r="ED199" s="46">
        <f t="shared" si="242"/>
        <v>17128980.690000001</v>
      </c>
      <c r="EE199" s="46">
        <f t="shared" si="242"/>
        <v>2366603.75</v>
      </c>
      <c r="EF199" s="46">
        <f t="shared" si="242"/>
        <v>11592863.67</v>
      </c>
      <c r="EG199" s="46">
        <f t="shared" si="242"/>
        <v>2704438.39</v>
      </c>
      <c r="EH199" s="46">
        <f t="shared" si="242"/>
        <v>2439657.1</v>
      </c>
      <c r="EI199" s="46">
        <f t="shared" si="242"/>
        <v>124493401.78</v>
      </c>
      <c r="EJ199" s="46">
        <f t="shared" si="242"/>
        <v>64522919.960000001</v>
      </c>
      <c r="EK199" s="46">
        <f t="shared" si="242"/>
        <v>5243974.49</v>
      </c>
      <c r="EL199" s="46">
        <f t="shared" si="242"/>
        <v>4109210.7</v>
      </c>
      <c r="EM199" s="46">
        <f t="shared" si="242"/>
        <v>4167005.28</v>
      </c>
      <c r="EN199" s="46">
        <f t="shared" si="242"/>
        <v>7659394.2199999997</v>
      </c>
      <c r="EO199" s="46">
        <f t="shared" si="242"/>
        <v>3802825.64</v>
      </c>
      <c r="EP199" s="46">
        <f t="shared" si="242"/>
        <v>3803544.03</v>
      </c>
      <c r="EQ199" s="46">
        <f t="shared" si="242"/>
        <v>18896906.530000001</v>
      </c>
      <c r="ER199" s="46">
        <f t="shared" si="242"/>
        <v>3783079.82</v>
      </c>
      <c r="ES199" s="46">
        <f t="shared" si="242"/>
        <v>1691973.82</v>
      </c>
      <c r="ET199" s="46">
        <f t="shared" si="242"/>
        <v>2592687.7599999998</v>
      </c>
      <c r="EU199" s="46">
        <f t="shared" si="242"/>
        <v>5047633.0599999996</v>
      </c>
      <c r="EV199" s="46">
        <f t="shared" si="242"/>
        <v>1100379.98</v>
      </c>
      <c r="EW199" s="46">
        <f t="shared" si="242"/>
        <v>8931297.4000000004</v>
      </c>
      <c r="EX199" s="46">
        <f t="shared" si="242"/>
        <v>3025130.31</v>
      </c>
      <c r="EY199" s="46">
        <f t="shared" si="242"/>
        <v>1884745.03</v>
      </c>
      <c r="EZ199" s="46">
        <f t="shared" si="242"/>
        <v>1707940.32</v>
      </c>
      <c r="FA199" s="46">
        <f t="shared" si="242"/>
        <v>25203496.18</v>
      </c>
      <c r="FB199" s="46">
        <f t="shared" si="242"/>
        <v>3425892.07</v>
      </c>
      <c r="FC199" s="46">
        <f t="shared" si="242"/>
        <v>18813649.370000001</v>
      </c>
      <c r="FD199" s="46">
        <f t="shared" si="242"/>
        <v>3371380.34</v>
      </c>
      <c r="FE199" s="46">
        <f t="shared" si="242"/>
        <v>1589078.88</v>
      </c>
      <c r="FF199" s="46">
        <f t="shared" si="242"/>
        <v>2425495.42</v>
      </c>
      <c r="FG199" s="46">
        <f t="shared" si="242"/>
        <v>1671751.73</v>
      </c>
      <c r="FH199" s="46">
        <f t="shared" si="242"/>
        <v>1302240.75</v>
      </c>
      <c r="FI199" s="46">
        <f t="shared" si="242"/>
        <v>13640349.07</v>
      </c>
      <c r="FJ199" s="46">
        <f t="shared" si="242"/>
        <v>13965490.949999999</v>
      </c>
      <c r="FK199" s="46">
        <f t="shared" si="242"/>
        <v>16561681.67</v>
      </c>
      <c r="FL199" s="46">
        <f t="shared" si="242"/>
        <v>33974091.32</v>
      </c>
      <c r="FM199" s="46">
        <f t="shared" si="242"/>
        <v>25273377.210000001</v>
      </c>
      <c r="FN199" s="46">
        <f t="shared" si="242"/>
        <v>148825998.19</v>
      </c>
      <c r="FO199" s="46">
        <f t="shared" si="242"/>
        <v>8865565.3200000003</v>
      </c>
      <c r="FP199" s="46">
        <f t="shared" si="242"/>
        <v>17139037.559999999</v>
      </c>
      <c r="FQ199" s="46">
        <f t="shared" si="242"/>
        <v>6418221.1699999999</v>
      </c>
      <c r="FR199" s="46">
        <f t="shared" si="242"/>
        <v>2095614.99</v>
      </c>
      <c r="FS199" s="46">
        <f t="shared" si="242"/>
        <v>2406625.9500000002</v>
      </c>
      <c r="FT199" s="47">
        <f t="shared" si="242"/>
        <v>1293884.8400000001</v>
      </c>
      <c r="FU199" s="46">
        <f t="shared" si="242"/>
        <v>6443330.1299999999</v>
      </c>
      <c r="FV199" s="46">
        <f t="shared" si="242"/>
        <v>5537391.3399999999</v>
      </c>
      <c r="FW199" s="46">
        <f t="shared" si="242"/>
        <v>2102870.4700000002</v>
      </c>
      <c r="FX199" s="46">
        <f t="shared" si="242"/>
        <v>1149211.54</v>
      </c>
      <c r="FY199" s="6"/>
      <c r="FZ199" s="46">
        <f>SUM(C199:FX199)</f>
        <v>6363021740.0799971</v>
      </c>
      <c r="GA199" s="46"/>
      <c r="GB199" s="46"/>
      <c r="GC199" s="46"/>
      <c r="GD199" s="46"/>
      <c r="GE199" s="6"/>
      <c r="GF199" s="6"/>
      <c r="GG199" s="6"/>
      <c r="GH199" s="6"/>
      <c r="GI199" s="6"/>
      <c r="GJ199" s="6"/>
      <c r="GK199" s="6"/>
      <c r="GL199" s="6"/>
      <c r="GM199" s="6"/>
    </row>
    <row r="200" spans="1:195" x14ac:dyDescent="0.2">
      <c r="A200" s="3" t="s">
        <v>521</v>
      </c>
      <c r="B200" s="2" t="s">
        <v>522</v>
      </c>
      <c r="C200" s="46">
        <f t="shared" ref="C200:BN200" si="243">+C155</f>
        <v>5105456.72</v>
      </c>
      <c r="D200" s="46">
        <f t="shared" si="243"/>
        <v>13760601.949999999</v>
      </c>
      <c r="E200" s="46">
        <f t="shared" si="243"/>
        <v>8380399.9400000004</v>
      </c>
      <c r="F200" s="46">
        <f t="shared" si="243"/>
        <v>5134118.8600000003</v>
      </c>
      <c r="G200" s="46">
        <f t="shared" si="243"/>
        <v>282791.67</v>
      </c>
      <c r="H200" s="46">
        <f t="shared" si="243"/>
        <v>192178.77</v>
      </c>
      <c r="I200" s="46">
        <f t="shared" si="243"/>
        <v>9405929.9499999993</v>
      </c>
      <c r="J200" s="46">
        <f t="shared" si="243"/>
        <v>1406971.66</v>
      </c>
      <c r="K200" s="46">
        <f t="shared" si="243"/>
        <v>182282.11</v>
      </c>
      <c r="L200" s="46">
        <f t="shared" si="243"/>
        <v>1578928.81</v>
      </c>
      <c r="M200" s="46">
        <f t="shared" si="243"/>
        <v>1931960.16</v>
      </c>
      <c r="N200" s="46">
        <f t="shared" si="243"/>
        <v>10734567.5</v>
      </c>
      <c r="O200" s="46">
        <f t="shared" si="243"/>
        <v>2520134.61</v>
      </c>
      <c r="P200" s="46">
        <f t="shared" si="243"/>
        <v>144113.04</v>
      </c>
      <c r="Q200" s="46">
        <f t="shared" si="243"/>
        <v>28939504.780000001</v>
      </c>
      <c r="R200" s="46">
        <f t="shared" si="243"/>
        <v>213909.63</v>
      </c>
      <c r="S200" s="46">
        <f t="shared" si="243"/>
        <v>527402.30000000005</v>
      </c>
      <c r="T200" s="46">
        <f t="shared" si="243"/>
        <v>74228.850000000006</v>
      </c>
      <c r="U200" s="46">
        <f t="shared" si="243"/>
        <v>42530.77</v>
      </c>
      <c r="V200" s="46">
        <f t="shared" si="243"/>
        <v>168757.38</v>
      </c>
      <c r="W200" s="47">
        <f t="shared" si="243"/>
        <v>113300.42</v>
      </c>
      <c r="X200" s="46">
        <f t="shared" si="243"/>
        <v>35306.01</v>
      </c>
      <c r="Y200" s="46">
        <f t="shared" si="243"/>
        <v>393854.08</v>
      </c>
      <c r="Z200" s="46">
        <f t="shared" si="243"/>
        <v>170084.75</v>
      </c>
      <c r="AA200" s="46">
        <f t="shared" si="243"/>
        <v>8813982.7899999991</v>
      </c>
      <c r="AB200" s="46">
        <f t="shared" si="243"/>
        <v>4911539.03</v>
      </c>
      <c r="AC200" s="46">
        <f t="shared" si="243"/>
        <v>271571.65999999997</v>
      </c>
      <c r="AD200" s="46">
        <f t="shared" si="243"/>
        <v>322663.05</v>
      </c>
      <c r="AE200" s="46">
        <f t="shared" si="243"/>
        <v>56958.06</v>
      </c>
      <c r="AF200" s="46">
        <f t="shared" si="243"/>
        <v>103537.78</v>
      </c>
      <c r="AG200" s="46">
        <f t="shared" si="243"/>
        <v>207799.9</v>
      </c>
      <c r="AH200" s="46">
        <f t="shared" si="243"/>
        <v>470844.24</v>
      </c>
      <c r="AI200" s="46">
        <f t="shared" si="243"/>
        <v>160867.29</v>
      </c>
      <c r="AJ200" s="46">
        <f t="shared" si="243"/>
        <v>194285.51</v>
      </c>
      <c r="AK200" s="46">
        <f t="shared" si="243"/>
        <v>218086.15</v>
      </c>
      <c r="AL200" s="46">
        <f t="shared" si="243"/>
        <v>228427.45</v>
      </c>
      <c r="AM200" s="46">
        <f t="shared" si="243"/>
        <v>318615.88</v>
      </c>
      <c r="AN200" s="46">
        <f t="shared" si="243"/>
        <v>154187.75</v>
      </c>
      <c r="AO200" s="46">
        <f t="shared" si="243"/>
        <v>1688780.17</v>
      </c>
      <c r="AP200" s="46">
        <f t="shared" si="243"/>
        <v>69676805.489999995</v>
      </c>
      <c r="AQ200" s="46">
        <f t="shared" si="243"/>
        <v>114563.75</v>
      </c>
      <c r="AR200" s="46">
        <f t="shared" si="243"/>
        <v>6083024.4800000004</v>
      </c>
      <c r="AS200" s="46">
        <f t="shared" si="243"/>
        <v>2146680.21</v>
      </c>
      <c r="AT200" s="46">
        <f t="shared" si="243"/>
        <v>346055.61</v>
      </c>
      <c r="AU200" s="46">
        <f t="shared" si="243"/>
        <v>124894.07</v>
      </c>
      <c r="AV200" s="46">
        <f t="shared" si="243"/>
        <v>137490.20000000001</v>
      </c>
      <c r="AW200" s="46">
        <f t="shared" si="243"/>
        <v>47571.18</v>
      </c>
      <c r="AX200" s="46">
        <f t="shared" si="243"/>
        <v>23986.22</v>
      </c>
      <c r="AY200" s="46">
        <f t="shared" si="243"/>
        <v>216242.24</v>
      </c>
      <c r="AZ200" s="46">
        <f t="shared" si="243"/>
        <v>8068410.0099999998</v>
      </c>
      <c r="BA200" s="46">
        <f t="shared" si="243"/>
        <v>2367501.02</v>
      </c>
      <c r="BB200" s="46">
        <f t="shared" si="243"/>
        <v>2278721.67</v>
      </c>
      <c r="BC200" s="46">
        <f t="shared" si="243"/>
        <v>13776908.630000001</v>
      </c>
      <c r="BD200" s="46">
        <f t="shared" si="243"/>
        <v>580753.79</v>
      </c>
      <c r="BE200" s="46">
        <f t="shared" si="243"/>
        <v>366933.74</v>
      </c>
      <c r="BF200" s="46">
        <f t="shared" si="243"/>
        <v>2274482.16</v>
      </c>
      <c r="BG200" s="46">
        <f t="shared" si="243"/>
        <v>537795.43999999994</v>
      </c>
      <c r="BH200" s="46">
        <f t="shared" si="243"/>
        <v>149030.07999999999</v>
      </c>
      <c r="BI200" s="46">
        <f t="shared" si="243"/>
        <v>191312.64000000001</v>
      </c>
      <c r="BJ200" s="46">
        <f t="shared" si="243"/>
        <v>431737.52</v>
      </c>
      <c r="BK200" s="46">
        <f t="shared" si="243"/>
        <v>3941161.18</v>
      </c>
      <c r="BL200" s="46">
        <f t="shared" si="243"/>
        <v>134057.44</v>
      </c>
      <c r="BM200" s="46">
        <f t="shared" si="243"/>
        <v>209660.43</v>
      </c>
      <c r="BN200" s="46">
        <f t="shared" si="243"/>
        <v>1500427.52</v>
      </c>
      <c r="BO200" s="46">
        <f t="shared" ref="BO200:DZ200" si="244">+BO155</f>
        <v>596144.43999999994</v>
      </c>
      <c r="BP200" s="46">
        <f t="shared" si="244"/>
        <v>125701.48</v>
      </c>
      <c r="BQ200" s="46">
        <f t="shared" si="244"/>
        <v>1948030.27</v>
      </c>
      <c r="BR200" s="46">
        <f t="shared" si="244"/>
        <v>1834610.52</v>
      </c>
      <c r="BS200" s="46">
        <f t="shared" si="244"/>
        <v>386560.27</v>
      </c>
      <c r="BT200" s="46">
        <f t="shared" si="244"/>
        <v>103861.91</v>
      </c>
      <c r="BU200" s="46">
        <f t="shared" si="244"/>
        <v>133657.1</v>
      </c>
      <c r="BV200" s="46">
        <f t="shared" si="244"/>
        <v>312497.62</v>
      </c>
      <c r="BW200" s="46">
        <f t="shared" si="244"/>
        <v>386431.14</v>
      </c>
      <c r="BX200" s="46">
        <f t="shared" si="244"/>
        <v>25780.35</v>
      </c>
      <c r="BY200" s="46">
        <f t="shared" si="244"/>
        <v>462771.77</v>
      </c>
      <c r="BZ200" s="46">
        <f t="shared" si="244"/>
        <v>129959.57</v>
      </c>
      <c r="CA200" s="46">
        <f t="shared" si="244"/>
        <v>133871.81</v>
      </c>
      <c r="CB200" s="46">
        <f t="shared" si="244"/>
        <v>20509099.27</v>
      </c>
      <c r="CC200" s="46">
        <f t="shared" si="244"/>
        <v>87871.87</v>
      </c>
      <c r="CD200" s="46">
        <f t="shared" si="244"/>
        <v>42004.01</v>
      </c>
      <c r="CE200" s="46">
        <f t="shared" si="244"/>
        <v>91791.77</v>
      </c>
      <c r="CF200" s="46">
        <f t="shared" si="244"/>
        <v>61637.45</v>
      </c>
      <c r="CG200" s="46">
        <f t="shared" si="244"/>
        <v>75507.5</v>
      </c>
      <c r="CH200" s="46">
        <f t="shared" si="244"/>
        <v>121247.37</v>
      </c>
      <c r="CI200" s="46">
        <f t="shared" si="244"/>
        <v>262861.14</v>
      </c>
      <c r="CJ200" s="46">
        <f t="shared" si="244"/>
        <v>730558.86</v>
      </c>
      <c r="CK200" s="46">
        <f t="shared" si="244"/>
        <v>1159477.07</v>
      </c>
      <c r="CL200" s="46">
        <f t="shared" si="244"/>
        <v>259054.18</v>
      </c>
      <c r="CM200" s="46">
        <f t="shared" si="244"/>
        <v>298692.93</v>
      </c>
      <c r="CN200" s="46">
        <f t="shared" si="244"/>
        <v>6216820.6900000004</v>
      </c>
      <c r="CO200" s="46">
        <f t="shared" si="244"/>
        <v>4233446.99</v>
      </c>
      <c r="CP200" s="46">
        <f t="shared" si="244"/>
        <v>379153.14</v>
      </c>
      <c r="CQ200" s="46">
        <f t="shared" si="244"/>
        <v>663304.28</v>
      </c>
      <c r="CR200" s="46">
        <f t="shared" si="244"/>
        <v>107374.76</v>
      </c>
      <c r="CS200" s="46">
        <f t="shared" si="244"/>
        <v>122895.18</v>
      </c>
      <c r="CT200" s="46">
        <f t="shared" si="244"/>
        <v>41485.050000000003</v>
      </c>
      <c r="CU200" s="46">
        <f t="shared" si="244"/>
        <v>68815.14</v>
      </c>
      <c r="CV200" s="46">
        <f t="shared" si="244"/>
        <v>31954.2</v>
      </c>
      <c r="CW200" s="46">
        <f t="shared" si="244"/>
        <v>96115.39</v>
      </c>
      <c r="CX200" s="46">
        <f t="shared" si="244"/>
        <v>171382.82</v>
      </c>
      <c r="CY200" s="46">
        <f t="shared" si="244"/>
        <v>50042.01</v>
      </c>
      <c r="CZ200" s="46">
        <f t="shared" si="244"/>
        <v>830536.17</v>
      </c>
      <c r="DA200" s="46">
        <f t="shared" si="244"/>
        <v>73359.679999999993</v>
      </c>
      <c r="DB200" s="46">
        <f t="shared" si="244"/>
        <v>70812.639999999999</v>
      </c>
      <c r="DC200" s="46">
        <f t="shared" si="244"/>
        <v>60060.62</v>
      </c>
      <c r="DD200" s="46">
        <f t="shared" si="244"/>
        <v>75672.19</v>
      </c>
      <c r="DE200" s="46">
        <f t="shared" si="244"/>
        <v>118777.85</v>
      </c>
      <c r="DF200" s="46">
        <f t="shared" si="244"/>
        <v>6832721.6299999999</v>
      </c>
      <c r="DG200" s="46">
        <f t="shared" si="244"/>
        <v>59863.38</v>
      </c>
      <c r="DH200" s="46">
        <f t="shared" si="244"/>
        <v>684643.95</v>
      </c>
      <c r="DI200" s="46">
        <f t="shared" si="244"/>
        <v>1456592.87</v>
      </c>
      <c r="DJ200" s="46">
        <f t="shared" si="244"/>
        <v>251268</v>
      </c>
      <c r="DK200" s="46">
        <f t="shared" si="244"/>
        <v>177111.22</v>
      </c>
      <c r="DL200" s="46">
        <f t="shared" si="244"/>
        <v>2814575.69</v>
      </c>
      <c r="DM200" s="46">
        <f t="shared" si="244"/>
        <v>132206.15</v>
      </c>
      <c r="DN200" s="46">
        <f t="shared" si="244"/>
        <v>628385.77</v>
      </c>
      <c r="DO200" s="46">
        <f t="shared" si="244"/>
        <v>1954565.33</v>
      </c>
      <c r="DP200" s="46">
        <f t="shared" si="244"/>
        <v>80763.570000000007</v>
      </c>
      <c r="DQ200" s="46">
        <f t="shared" si="244"/>
        <v>200355.23</v>
      </c>
      <c r="DR200" s="46">
        <f t="shared" si="244"/>
        <v>1138603.1599999999</v>
      </c>
      <c r="DS200" s="46">
        <f t="shared" si="244"/>
        <v>739055.58</v>
      </c>
      <c r="DT200" s="46">
        <f t="shared" si="244"/>
        <v>137616.98000000001</v>
      </c>
      <c r="DU200" s="46">
        <f t="shared" si="244"/>
        <v>157641.94</v>
      </c>
      <c r="DV200" s="46">
        <f t="shared" si="244"/>
        <v>122406.48</v>
      </c>
      <c r="DW200" s="46">
        <f t="shared" si="244"/>
        <v>145883.76999999999</v>
      </c>
      <c r="DX200" s="46">
        <f t="shared" si="244"/>
        <v>71065.210000000006</v>
      </c>
      <c r="DY200" s="46">
        <f t="shared" si="244"/>
        <v>95616.36</v>
      </c>
      <c r="DZ200" s="46">
        <f t="shared" si="244"/>
        <v>261413.12</v>
      </c>
      <c r="EA200" s="46">
        <f t="shared" ref="EA200:FU200" si="245">+EA155</f>
        <v>227219.3</v>
      </c>
      <c r="EB200" s="46">
        <f t="shared" si="245"/>
        <v>201892.41</v>
      </c>
      <c r="EC200" s="46">
        <f t="shared" si="245"/>
        <v>107416.91</v>
      </c>
      <c r="ED200" s="46">
        <f t="shared" si="245"/>
        <v>118338.51</v>
      </c>
      <c r="EE200" s="46">
        <f t="shared" si="245"/>
        <v>153657.75</v>
      </c>
      <c r="EF200" s="46">
        <f t="shared" si="245"/>
        <v>953662.64</v>
      </c>
      <c r="EG200" s="46">
        <f t="shared" si="245"/>
        <v>181270.47</v>
      </c>
      <c r="EH200" s="46">
        <f t="shared" si="245"/>
        <v>119018.79</v>
      </c>
      <c r="EI200" s="46">
        <f t="shared" si="245"/>
        <v>11971241.07</v>
      </c>
      <c r="EJ200" s="46">
        <f t="shared" si="245"/>
        <v>2688479.04</v>
      </c>
      <c r="EK200" s="46">
        <f t="shared" si="245"/>
        <v>173989.14</v>
      </c>
      <c r="EL200" s="46">
        <f t="shared" si="245"/>
        <v>125531.97</v>
      </c>
      <c r="EM200" s="46">
        <f t="shared" si="245"/>
        <v>295202.77</v>
      </c>
      <c r="EN200" s="46">
        <f t="shared" si="245"/>
        <v>753255.75</v>
      </c>
      <c r="EO200" s="46">
        <f t="shared" si="245"/>
        <v>118258.6</v>
      </c>
      <c r="EP200" s="46">
        <f t="shared" si="245"/>
        <v>132773.82999999999</v>
      </c>
      <c r="EQ200" s="46">
        <f t="shared" si="245"/>
        <v>312133.21999999997</v>
      </c>
      <c r="ER200" s="46">
        <f t="shared" si="245"/>
        <v>127087.03999999999</v>
      </c>
      <c r="ES200" s="46">
        <f t="shared" si="245"/>
        <v>131045.03</v>
      </c>
      <c r="ET200" s="46">
        <f t="shared" si="245"/>
        <v>153393.75</v>
      </c>
      <c r="EU200" s="46">
        <f t="shared" si="245"/>
        <v>847980.22</v>
      </c>
      <c r="EV200" s="46">
        <f t="shared" si="245"/>
        <v>48761.3</v>
      </c>
      <c r="EW200" s="46">
        <f t="shared" si="245"/>
        <v>215447.5</v>
      </c>
      <c r="EX200" s="46">
        <f t="shared" si="245"/>
        <v>162544.31</v>
      </c>
      <c r="EY200" s="46">
        <f t="shared" si="245"/>
        <v>410000.34</v>
      </c>
      <c r="EZ200" s="46">
        <f t="shared" si="245"/>
        <v>77723.25</v>
      </c>
      <c r="FA200" s="46">
        <f t="shared" si="245"/>
        <v>895994.17</v>
      </c>
      <c r="FB200" s="46">
        <f t="shared" si="245"/>
        <v>214420.08</v>
      </c>
      <c r="FC200" s="46">
        <f t="shared" si="245"/>
        <v>656253.46</v>
      </c>
      <c r="FD200" s="46">
        <f t="shared" si="245"/>
        <v>120713.39</v>
      </c>
      <c r="FE200" s="46">
        <f t="shared" si="245"/>
        <v>74678.02</v>
      </c>
      <c r="FF200" s="46">
        <f t="shared" si="245"/>
        <v>85960.56</v>
      </c>
      <c r="FG200" s="46">
        <f t="shared" si="245"/>
        <v>63461.93</v>
      </c>
      <c r="FH200" s="46">
        <f t="shared" si="245"/>
        <v>41265.03</v>
      </c>
      <c r="FI200" s="46">
        <f t="shared" si="245"/>
        <v>768219.3</v>
      </c>
      <c r="FJ200" s="46">
        <f t="shared" si="245"/>
        <v>467547.22</v>
      </c>
      <c r="FK200" s="46">
        <f t="shared" si="245"/>
        <v>823289.66</v>
      </c>
      <c r="FL200" s="46">
        <f t="shared" si="245"/>
        <v>558645.09</v>
      </c>
      <c r="FM200" s="46">
        <f t="shared" si="245"/>
        <v>731905.32</v>
      </c>
      <c r="FN200" s="46">
        <f t="shared" si="245"/>
        <v>12978700.359999999</v>
      </c>
      <c r="FO200" s="46">
        <f t="shared" si="245"/>
        <v>385549.14</v>
      </c>
      <c r="FP200" s="46">
        <f t="shared" si="245"/>
        <v>1438506.98</v>
      </c>
      <c r="FQ200" s="46">
        <f t="shared" si="245"/>
        <v>351442.38</v>
      </c>
      <c r="FR200" s="46">
        <f t="shared" si="245"/>
        <v>67476.61</v>
      </c>
      <c r="FS200" s="46">
        <f t="shared" si="245"/>
        <v>32276.2</v>
      </c>
      <c r="FT200" s="47">
        <f t="shared" si="245"/>
        <v>59361.02</v>
      </c>
      <c r="FU200" s="46">
        <f t="shared" si="245"/>
        <v>527084.25</v>
      </c>
      <c r="FV200" s="46">
        <f>+FV155</f>
        <v>308767.69</v>
      </c>
      <c r="FW200" s="46">
        <f>+FW155</f>
        <v>98507.92</v>
      </c>
      <c r="FX200" s="46">
        <f>+FX155</f>
        <v>21609.11</v>
      </c>
      <c r="FY200" s="46"/>
      <c r="FZ200" s="46">
        <f>SUM(C200:FX200)</f>
        <v>329700673.81000012</v>
      </c>
      <c r="GA200" s="46"/>
      <c r="GB200" s="46"/>
      <c r="GC200" s="46"/>
      <c r="GD200" s="46"/>
      <c r="GE200" s="6"/>
      <c r="GF200" s="6"/>
      <c r="GG200" s="6"/>
      <c r="GH200" s="6"/>
      <c r="GI200" s="6"/>
      <c r="GJ200" s="6"/>
      <c r="GK200" s="6"/>
      <c r="GL200" s="6"/>
      <c r="GM200" s="6"/>
    </row>
    <row r="201" spans="1:195" x14ac:dyDescent="0.2">
      <c r="A201" s="3" t="s">
        <v>523</v>
      </c>
      <c r="B201" s="2" t="s">
        <v>524</v>
      </c>
      <c r="C201" s="46">
        <f t="shared" ref="C201:BN201" si="246">+C199+C200</f>
        <v>53809033.339999996</v>
      </c>
      <c r="D201" s="46">
        <f t="shared" si="246"/>
        <v>322823116.25999999</v>
      </c>
      <c r="E201" s="46">
        <f t="shared" si="246"/>
        <v>68435051.599999994</v>
      </c>
      <c r="F201" s="46">
        <f t="shared" si="246"/>
        <v>134903238.69</v>
      </c>
      <c r="G201" s="46">
        <f t="shared" si="246"/>
        <v>8331101.3499999996</v>
      </c>
      <c r="H201" s="46">
        <f t="shared" si="246"/>
        <v>8353338.2899999991</v>
      </c>
      <c r="I201" s="46">
        <f t="shared" si="246"/>
        <v>87867907.460000008</v>
      </c>
      <c r="J201" s="46">
        <f t="shared" si="246"/>
        <v>16615313.77</v>
      </c>
      <c r="K201" s="46">
        <f t="shared" si="246"/>
        <v>3298240.92</v>
      </c>
      <c r="L201" s="46">
        <f t="shared" si="246"/>
        <v>22657249.32</v>
      </c>
      <c r="M201" s="46">
        <f t="shared" si="246"/>
        <v>13856292.93</v>
      </c>
      <c r="N201" s="46">
        <f t="shared" si="246"/>
        <v>414307774.23000002</v>
      </c>
      <c r="O201" s="46">
        <f t="shared" si="246"/>
        <v>115615628.13</v>
      </c>
      <c r="P201" s="46">
        <f t="shared" si="246"/>
        <v>2440031.5</v>
      </c>
      <c r="Q201" s="46">
        <f t="shared" si="246"/>
        <v>330285361.40999997</v>
      </c>
      <c r="R201" s="46">
        <f t="shared" si="246"/>
        <v>4108498</v>
      </c>
      <c r="S201" s="46">
        <f t="shared" si="246"/>
        <v>11226442.770000001</v>
      </c>
      <c r="T201" s="46">
        <f t="shared" si="246"/>
        <v>1932639.6400000001</v>
      </c>
      <c r="U201" s="46">
        <f t="shared" si="246"/>
        <v>868490.58000000007</v>
      </c>
      <c r="V201" s="46">
        <f t="shared" si="246"/>
        <v>2919790.17</v>
      </c>
      <c r="W201" s="47">
        <f t="shared" si="246"/>
        <v>848111.11</v>
      </c>
      <c r="X201" s="46">
        <f t="shared" si="246"/>
        <v>809560.68</v>
      </c>
      <c r="Y201" s="46">
        <f t="shared" si="246"/>
        <v>4302313.32</v>
      </c>
      <c r="Z201" s="46">
        <f t="shared" si="246"/>
        <v>2826118.35</v>
      </c>
      <c r="AA201" s="46">
        <f t="shared" si="246"/>
        <v>228853534.47999999</v>
      </c>
      <c r="AB201" s="46">
        <f t="shared" si="246"/>
        <v>234484450.33000001</v>
      </c>
      <c r="AC201" s="46">
        <f t="shared" si="246"/>
        <v>7548793.3100000005</v>
      </c>
      <c r="AD201" s="46">
        <f t="shared" si="246"/>
        <v>8920829.7800000012</v>
      </c>
      <c r="AE201" s="46">
        <f t="shared" si="246"/>
        <v>1589800.05</v>
      </c>
      <c r="AF201" s="46">
        <f t="shared" si="246"/>
        <v>2306330.0999999996</v>
      </c>
      <c r="AG201" s="46">
        <f t="shared" si="246"/>
        <v>7473303.6300000008</v>
      </c>
      <c r="AH201" s="46">
        <f t="shared" si="246"/>
        <v>8143065.3399999999</v>
      </c>
      <c r="AI201" s="46">
        <f t="shared" si="246"/>
        <v>3621869.09</v>
      </c>
      <c r="AJ201" s="46">
        <f t="shared" si="246"/>
        <v>2768333.91</v>
      </c>
      <c r="AK201" s="46">
        <f t="shared" si="246"/>
        <v>2702626.78</v>
      </c>
      <c r="AL201" s="46">
        <f t="shared" si="246"/>
        <v>3010152.1</v>
      </c>
      <c r="AM201" s="46">
        <f t="shared" si="246"/>
        <v>4183019.63</v>
      </c>
      <c r="AN201" s="46">
        <f t="shared" si="246"/>
        <v>3775011.56</v>
      </c>
      <c r="AO201" s="46">
        <f t="shared" si="246"/>
        <v>37768780.990000002</v>
      </c>
      <c r="AP201" s="46">
        <f t="shared" si="246"/>
        <v>712176682.38999999</v>
      </c>
      <c r="AQ201" s="46">
        <f t="shared" si="246"/>
        <v>3019259.67</v>
      </c>
      <c r="AR201" s="46">
        <f t="shared" si="246"/>
        <v>474717365.31</v>
      </c>
      <c r="AS201" s="46">
        <f t="shared" si="246"/>
        <v>56133218.410000004</v>
      </c>
      <c r="AT201" s="46">
        <f t="shared" si="246"/>
        <v>19530318.879999999</v>
      </c>
      <c r="AU201" s="46">
        <f t="shared" si="246"/>
        <v>3608397.7399999998</v>
      </c>
      <c r="AV201" s="46">
        <f t="shared" si="246"/>
        <v>3350948.9000000004</v>
      </c>
      <c r="AW201" s="46">
        <f t="shared" si="246"/>
        <v>2609807.9300000002</v>
      </c>
      <c r="AX201" s="46">
        <f t="shared" si="246"/>
        <v>856840.99</v>
      </c>
      <c r="AY201" s="46">
        <f t="shared" si="246"/>
        <v>4894095.1800000006</v>
      </c>
      <c r="AZ201" s="46">
        <f t="shared" si="246"/>
        <v>90035510.670000002</v>
      </c>
      <c r="BA201" s="46">
        <f t="shared" si="246"/>
        <v>66022504.510000005</v>
      </c>
      <c r="BB201" s="46">
        <f t="shared" si="246"/>
        <v>59409717.940000005</v>
      </c>
      <c r="BC201" s="46">
        <f t="shared" si="246"/>
        <v>238798292.97999999</v>
      </c>
      <c r="BD201" s="46">
        <f t="shared" si="246"/>
        <v>36711085.130000003</v>
      </c>
      <c r="BE201" s="46">
        <f t="shared" si="246"/>
        <v>11730630.73</v>
      </c>
      <c r="BF201" s="46">
        <f t="shared" si="246"/>
        <v>178275325.63999999</v>
      </c>
      <c r="BG201" s="46">
        <f t="shared" si="246"/>
        <v>8092132.0199999996</v>
      </c>
      <c r="BH201" s="46">
        <f t="shared" si="246"/>
        <v>5476338.0700000003</v>
      </c>
      <c r="BI201" s="46">
        <f t="shared" si="246"/>
        <v>2960311.35</v>
      </c>
      <c r="BJ201" s="46">
        <f t="shared" si="246"/>
        <v>45690104.420000002</v>
      </c>
      <c r="BK201" s="46">
        <f t="shared" si="246"/>
        <v>110003369.56</v>
      </c>
      <c r="BL201" s="46">
        <f t="shared" si="246"/>
        <v>2436404.14</v>
      </c>
      <c r="BM201" s="46">
        <f t="shared" si="246"/>
        <v>3248677.85</v>
      </c>
      <c r="BN201" s="46">
        <f t="shared" si="246"/>
        <v>28148774.309999999</v>
      </c>
      <c r="BO201" s="46">
        <f t="shared" ref="BO201:DZ201" si="247">+BO199+BO200</f>
        <v>12027997.57</v>
      </c>
      <c r="BP201" s="46">
        <f t="shared" si="247"/>
        <v>2632422.77</v>
      </c>
      <c r="BQ201" s="46">
        <f t="shared" si="247"/>
        <v>47993327.590000004</v>
      </c>
      <c r="BR201" s="46">
        <f t="shared" si="247"/>
        <v>36777303.700000003</v>
      </c>
      <c r="BS201" s="46">
        <f t="shared" si="247"/>
        <v>8719712.1699999999</v>
      </c>
      <c r="BT201" s="46">
        <f t="shared" si="247"/>
        <v>3857785.67</v>
      </c>
      <c r="BU201" s="46">
        <f t="shared" si="247"/>
        <v>4232658.95</v>
      </c>
      <c r="BV201" s="46">
        <f t="shared" si="247"/>
        <v>9828681.3099999987</v>
      </c>
      <c r="BW201" s="46">
        <f t="shared" si="247"/>
        <v>14557140.15</v>
      </c>
      <c r="BX201" s="46">
        <f t="shared" si="247"/>
        <v>1258609.9600000002</v>
      </c>
      <c r="BY201" s="46">
        <f t="shared" si="247"/>
        <v>4540070.2699999996</v>
      </c>
      <c r="BZ201" s="46">
        <f t="shared" si="247"/>
        <v>2498425.6399999997</v>
      </c>
      <c r="CA201" s="46">
        <f t="shared" si="247"/>
        <v>2661716.35</v>
      </c>
      <c r="CB201" s="46">
        <f t="shared" si="247"/>
        <v>635173512.22000003</v>
      </c>
      <c r="CC201" s="46">
        <f t="shared" si="247"/>
        <v>2162203.54</v>
      </c>
      <c r="CD201" s="46">
        <f t="shared" si="247"/>
        <v>1115439.8400000001</v>
      </c>
      <c r="CE201" s="46">
        <f t="shared" si="247"/>
        <v>2182604.2199999997</v>
      </c>
      <c r="CF201" s="46">
        <f t="shared" si="247"/>
        <v>1628255.98</v>
      </c>
      <c r="CG201" s="46">
        <f t="shared" si="247"/>
        <v>2137838.27</v>
      </c>
      <c r="CH201" s="46">
        <f t="shared" si="247"/>
        <v>1858033.9900000002</v>
      </c>
      <c r="CI201" s="46">
        <f t="shared" si="247"/>
        <v>5910904.75</v>
      </c>
      <c r="CJ201" s="46">
        <f t="shared" si="247"/>
        <v>9024050.4900000002</v>
      </c>
      <c r="CK201" s="46">
        <f t="shared" si="247"/>
        <v>38656786.68</v>
      </c>
      <c r="CL201" s="46">
        <f t="shared" si="247"/>
        <v>10845215.6</v>
      </c>
      <c r="CM201" s="46">
        <f t="shared" si="247"/>
        <v>6627708.6299999999</v>
      </c>
      <c r="CN201" s="46">
        <f t="shared" si="247"/>
        <v>212763996.46000001</v>
      </c>
      <c r="CO201" s="46">
        <f t="shared" si="247"/>
        <v>116259527.8</v>
      </c>
      <c r="CP201" s="46">
        <f t="shared" si="247"/>
        <v>9151141.25</v>
      </c>
      <c r="CQ201" s="46">
        <f t="shared" si="247"/>
        <v>10072677.74</v>
      </c>
      <c r="CR201" s="46">
        <f t="shared" si="247"/>
        <v>2433827.8099999996</v>
      </c>
      <c r="CS201" s="46">
        <f t="shared" si="247"/>
        <v>3503460.8600000003</v>
      </c>
      <c r="CT201" s="46">
        <f t="shared" si="247"/>
        <v>1409915.59</v>
      </c>
      <c r="CU201" s="46">
        <f t="shared" si="247"/>
        <v>388423.25</v>
      </c>
      <c r="CV201" s="46">
        <f t="shared" si="247"/>
        <v>771634.79999999993</v>
      </c>
      <c r="CW201" s="46">
        <f t="shared" si="247"/>
        <v>2242955</v>
      </c>
      <c r="CX201" s="46">
        <f t="shared" si="247"/>
        <v>4123835.71</v>
      </c>
      <c r="CY201" s="46">
        <f t="shared" si="247"/>
        <v>538958.23</v>
      </c>
      <c r="CZ201" s="46">
        <f t="shared" si="247"/>
        <v>17018123.34</v>
      </c>
      <c r="DA201" s="46">
        <f t="shared" si="247"/>
        <v>2476263.64</v>
      </c>
      <c r="DB201" s="46">
        <f t="shared" si="247"/>
        <v>3271625.5700000003</v>
      </c>
      <c r="DC201" s="46">
        <f t="shared" si="247"/>
        <v>2402168.0700000003</v>
      </c>
      <c r="DD201" s="46">
        <f t="shared" si="247"/>
        <v>1946456.91</v>
      </c>
      <c r="DE201" s="46">
        <f t="shared" si="247"/>
        <v>3951273.75</v>
      </c>
      <c r="DF201" s="46">
        <f t="shared" si="247"/>
        <v>161275309.84999999</v>
      </c>
      <c r="DG201" s="46">
        <f t="shared" si="247"/>
        <v>1366256.8499999999</v>
      </c>
      <c r="DH201" s="46">
        <f t="shared" si="247"/>
        <v>16154525.459999999</v>
      </c>
      <c r="DI201" s="46">
        <f t="shared" si="247"/>
        <v>21056608.600000001</v>
      </c>
      <c r="DJ201" s="46">
        <f t="shared" si="247"/>
        <v>6096193.5</v>
      </c>
      <c r="DK201" s="46">
        <f t="shared" si="247"/>
        <v>3774102.6500000004</v>
      </c>
      <c r="DL201" s="46">
        <f t="shared" si="247"/>
        <v>47306540.460000001</v>
      </c>
      <c r="DM201" s="46">
        <f t="shared" si="247"/>
        <v>3307263.4699999997</v>
      </c>
      <c r="DN201" s="46">
        <f t="shared" si="247"/>
        <v>12397192.48</v>
      </c>
      <c r="DO201" s="46">
        <f t="shared" si="247"/>
        <v>24129382.210000001</v>
      </c>
      <c r="DP201" s="46">
        <f t="shared" si="247"/>
        <v>2659864.2599999998</v>
      </c>
      <c r="DQ201" s="46">
        <f t="shared" si="247"/>
        <v>4524659.6000000006</v>
      </c>
      <c r="DR201" s="46">
        <f t="shared" si="247"/>
        <v>11293790.91</v>
      </c>
      <c r="DS201" s="46">
        <f t="shared" si="247"/>
        <v>7163177.3600000003</v>
      </c>
      <c r="DT201" s="46">
        <f t="shared" si="247"/>
        <v>2117588.2600000002</v>
      </c>
      <c r="DU201" s="46">
        <f t="shared" si="247"/>
        <v>3806662.3</v>
      </c>
      <c r="DV201" s="46">
        <f t="shared" si="247"/>
        <v>2660540.9300000002</v>
      </c>
      <c r="DW201" s="46">
        <f t="shared" si="247"/>
        <v>3464253.19</v>
      </c>
      <c r="DX201" s="46">
        <f t="shared" si="247"/>
        <v>2723010.83</v>
      </c>
      <c r="DY201" s="46">
        <f t="shared" si="247"/>
        <v>3657989.73</v>
      </c>
      <c r="DZ201" s="46">
        <f t="shared" si="247"/>
        <v>8474307.0899999999</v>
      </c>
      <c r="EA201" s="46">
        <f t="shared" ref="EA201:FU201" si="248">+EA199+EA200</f>
        <v>5000233.51</v>
      </c>
      <c r="EB201" s="46">
        <f t="shared" si="248"/>
        <v>4932221.8600000003</v>
      </c>
      <c r="EC201" s="46">
        <f t="shared" si="248"/>
        <v>2984655.45</v>
      </c>
      <c r="ED201" s="46">
        <f t="shared" si="248"/>
        <v>17247319.200000003</v>
      </c>
      <c r="EE201" s="46">
        <f t="shared" si="248"/>
        <v>2520261.5</v>
      </c>
      <c r="EF201" s="46">
        <f t="shared" si="248"/>
        <v>12546526.310000001</v>
      </c>
      <c r="EG201" s="46">
        <f t="shared" si="248"/>
        <v>2885708.8600000003</v>
      </c>
      <c r="EH201" s="46">
        <f t="shared" si="248"/>
        <v>2558675.89</v>
      </c>
      <c r="EI201" s="46">
        <f t="shared" si="248"/>
        <v>136464642.84999999</v>
      </c>
      <c r="EJ201" s="46">
        <f t="shared" si="248"/>
        <v>67211399</v>
      </c>
      <c r="EK201" s="46">
        <f t="shared" si="248"/>
        <v>5417963.6299999999</v>
      </c>
      <c r="EL201" s="46">
        <f t="shared" si="248"/>
        <v>4234742.67</v>
      </c>
      <c r="EM201" s="46">
        <f t="shared" si="248"/>
        <v>4462208.05</v>
      </c>
      <c r="EN201" s="46">
        <f t="shared" si="248"/>
        <v>8412649.9699999988</v>
      </c>
      <c r="EO201" s="46">
        <f t="shared" si="248"/>
        <v>3921084.24</v>
      </c>
      <c r="EP201" s="46">
        <f t="shared" si="248"/>
        <v>3936317.86</v>
      </c>
      <c r="EQ201" s="46">
        <f t="shared" si="248"/>
        <v>19209039.75</v>
      </c>
      <c r="ER201" s="46">
        <f t="shared" si="248"/>
        <v>3910166.86</v>
      </c>
      <c r="ES201" s="46">
        <f t="shared" si="248"/>
        <v>1823018.85</v>
      </c>
      <c r="ET201" s="46">
        <f t="shared" si="248"/>
        <v>2746081.51</v>
      </c>
      <c r="EU201" s="46">
        <f t="shared" si="248"/>
        <v>5895613.2799999993</v>
      </c>
      <c r="EV201" s="46">
        <f t="shared" si="248"/>
        <v>1149141.28</v>
      </c>
      <c r="EW201" s="46">
        <f t="shared" si="248"/>
        <v>9146744.9000000004</v>
      </c>
      <c r="EX201" s="46">
        <f t="shared" si="248"/>
        <v>3187674.62</v>
      </c>
      <c r="EY201" s="46">
        <f t="shared" si="248"/>
        <v>2294745.37</v>
      </c>
      <c r="EZ201" s="46">
        <f t="shared" si="248"/>
        <v>1785663.57</v>
      </c>
      <c r="FA201" s="46">
        <f t="shared" si="248"/>
        <v>26099490.350000001</v>
      </c>
      <c r="FB201" s="46">
        <f t="shared" si="248"/>
        <v>3640312.15</v>
      </c>
      <c r="FC201" s="46">
        <f t="shared" si="248"/>
        <v>19469902.830000002</v>
      </c>
      <c r="FD201" s="46">
        <f t="shared" si="248"/>
        <v>3492093.73</v>
      </c>
      <c r="FE201" s="46">
        <f t="shared" si="248"/>
        <v>1663756.9</v>
      </c>
      <c r="FF201" s="46">
        <f t="shared" si="248"/>
        <v>2511455.98</v>
      </c>
      <c r="FG201" s="46">
        <f t="shared" si="248"/>
        <v>1735213.66</v>
      </c>
      <c r="FH201" s="46">
        <f t="shared" si="248"/>
        <v>1343505.78</v>
      </c>
      <c r="FI201" s="46">
        <f t="shared" si="248"/>
        <v>14408568.370000001</v>
      </c>
      <c r="FJ201" s="46">
        <f t="shared" si="248"/>
        <v>14433038.17</v>
      </c>
      <c r="FK201" s="46">
        <f t="shared" si="248"/>
        <v>17384971.329999998</v>
      </c>
      <c r="FL201" s="46">
        <f t="shared" si="248"/>
        <v>34532736.410000004</v>
      </c>
      <c r="FM201" s="46">
        <f t="shared" si="248"/>
        <v>26005282.530000001</v>
      </c>
      <c r="FN201" s="46">
        <f t="shared" si="248"/>
        <v>161804698.55000001</v>
      </c>
      <c r="FO201" s="46">
        <f t="shared" si="248"/>
        <v>9251114.4600000009</v>
      </c>
      <c r="FP201" s="46">
        <f t="shared" si="248"/>
        <v>18577544.539999999</v>
      </c>
      <c r="FQ201" s="46">
        <f t="shared" si="248"/>
        <v>6769663.5499999998</v>
      </c>
      <c r="FR201" s="46">
        <f t="shared" si="248"/>
        <v>2163091.6</v>
      </c>
      <c r="FS201" s="46">
        <f t="shared" si="248"/>
        <v>2438902.1500000004</v>
      </c>
      <c r="FT201" s="47">
        <f t="shared" si="248"/>
        <v>1353245.86</v>
      </c>
      <c r="FU201" s="46">
        <f t="shared" si="248"/>
        <v>6970414.3799999999</v>
      </c>
      <c r="FV201" s="46">
        <f>+FV199+FV200</f>
        <v>5846159.0300000003</v>
      </c>
      <c r="FW201" s="46">
        <f>+FW199+FW200</f>
        <v>2201378.39</v>
      </c>
      <c r="FX201" s="46">
        <f>+FX199+FX200</f>
        <v>1170820.6500000001</v>
      </c>
      <c r="FY201" s="46"/>
      <c r="FZ201" s="46">
        <f>SUM(C201:FX201)</f>
        <v>6692722413.8899994</v>
      </c>
      <c r="GA201" s="46"/>
      <c r="GB201" s="46"/>
      <c r="GC201" s="46"/>
      <c r="GD201" s="46"/>
      <c r="GE201" s="9"/>
      <c r="GF201" s="9"/>
      <c r="GG201" s="46"/>
      <c r="GH201" s="46"/>
      <c r="GI201" s="46"/>
      <c r="GJ201" s="46"/>
      <c r="GK201" s="6"/>
      <c r="GL201" s="6"/>
      <c r="GM201" s="6"/>
    </row>
    <row r="202" spans="1:195" x14ac:dyDescent="0.2">
      <c r="A202" s="3" t="s">
        <v>525</v>
      </c>
      <c r="B202" s="2" t="s">
        <v>526</v>
      </c>
      <c r="C202" s="46">
        <f>C166</f>
        <v>15985917.42</v>
      </c>
      <c r="D202" s="46">
        <f t="shared" ref="D202:BO202" si="249">D166</f>
        <v>18899050.5</v>
      </c>
      <c r="E202" s="46">
        <f t="shared" si="249"/>
        <v>59048</v>
      </c>
      <c r="F202" s="46">
        <f t="shared" si="249"/>
        <v>0</v>
      </c>
      <c r="G202" s="46">
        <f t="shared" si="249"/>
        <v>0</v>
      </c>
      <c r="H202" s="46">
        <f t="shared" si="249"/>
        <v>81191</v>
      </c>
      <c r="I202" s="46">
        <f t="shared" si="249"/>
        <v>14762</v>
      </c>
      <c r="J202" s="46">
        <f t="shared" si="249"/>
        <v>0</v>
      </c>
      <c r="K202" s="46">
        <f t="shared" si="249"/>
        <v>0</v>
      </c>
      <c r="L202" s="46">
        <f t="shared" si="249"/>
        <v>0</v>
      </c>
      <c r="M202" s="46">
        <f t="shared" si="249"/>
        <v>14762</v>
      </c>
      <c r="N202" s="46">
        <f t="shared" si="249"/>
        <v>125477</v>
      </c>
      <c r="O202" s="46">
        <f t="shared" si="249"/>
        <v>0</v>
      </c>
      <c r="P202" s="46">
        <f t="shared" si="249"/>
        <v>0</v>
      </c>
      <c r="Q202" s="46">
        <f t="shared" si="249"/>
        <v>1217865</v>
      </c>
      <c r="R202" s="46">
        <f t="shared" si="249"/>
        <v>937387</v>
      </c>
      <c r="S202" s="46">
        <f t="shared" si="249"/>
        <v>22143</v>
      </c>
      <c r="T202" s="46">
        <f t="shared" si="249"/>
        <v>0</v>
      </c>
      <c r="U202" s="46">
        <f t="shared" si="249"/>
        <v>0</v>
      </c>
      <c r="V202" s="46">
        <f t="shared" si="249"/>
        <v>0</v>
      </c>
      <c r="W202" s="46">
        <f t="shared" si="249"/>
        <v>524051</v>
      </c>
      <c r="X202" s="46">
        <f t="shared" si="249"/>
        <v>0</v>
      </c>
      <c r="Y202" s="46">
        <f t="shared" si="249"/>
        <v>0</v>
      </c>
      <c r="Z202" s="46">
        <f t="shared" si="249"/>
        <v>0</v>
      </c>
      <c r="AA202" s="46">
        <f t="shared" si="249"/>
        <v>0</v>
      </c>
      <c r="AB202" s="46">
        <f t="shared" si="249"/>
        <v>907863</v>
      </c>
      <c r="AC202" s="46">
        <f t="shared" si="249"/>
        <v>81191</v>
      </c>
      <c r="AD202" s="46">
        <f t="shared" si="249"/>
        <v>0</v>
      </c>
      <c r="AE202" s="46">
        <f t="shared" si="249"/>
        <v>0</v>
      </c>
      <c r="AF202" s="46">
        <f t="shared" si="249"/>
        <v>0</v>
      </c>
      <c r="AG202" s="46">
        <f t="shared" si="249"/>
        <v>0</v>
      </c>
      <c r="AH202" s="46">
        <f t="shared" si="249"/>
        <v>0</v>
      </c>
      <c r="AI202" s="46">
        <f t="shared" si="249"/>
        <v>0</v>
      </c>
      <c r="AJ202" s="46">
        <f t="shared" si="249"/>
        <v>0</v>
      </c>
      <c r="AK202" s="46">
        <f t="shared" si="249"/>
        <v>0</v>
      </c>
      <c r="AL202" s="46">
        <f t="shared" si="249"/>
        <v>0</v>
      </c>
      <c r="AM202" s="46">
        <f t="shared" si="249"/>
        <v>0</v>
      </c>
      <c r="AN202" s="46">
        <f t="shared" si="249"/>
        <v>0</v>
      </c>
      <c r="AO202" s="46">
        <f t="shared" si="249"/>
        <v>140239</v>
      </c>
      <c r="AP202" s="46">
        <f t="shared" si="249"/>
        <v>1996560.5</v>
      </c>
      <c r="AQ202" s="46">
        <f t="shared" si="249"/>
        <v>14762</v>
      </c>
      <c r="AR202" s="46">
        <f t="shared" si="249"/>
        <v>23239078.5</v>
      </c>
      <c r="AS202" s="46">
        <f t="shared" si="249"/>
        <v>118096</v>
      </c>
      <c r="AT202" s="46">
        <f t="shared" si="249"/>
        <v>73810</v>
      </c>
      <c r="AU202" s="46">
        <f t="shared" si="249"/>
        <v>0</v>
      </c>
      <c r="AV202" s="46">
        <f t="shared" si="249"/>
        <v>0</v>
      </c>
      <c r="AW202" s="46">
        <f t="shared" si="249"/>
        <v>0</v>
      </c>
      <c r="AX202" s="46">
        <f t="shared" si="249"/>
        <v>0</v>
      </c>
      <c r="AY202" s="46">
        <f t="shared" si="249"/>
        <v>0</v>
      </c>
      <c r="AZ202" s="46">
        <f t="shared" si="249"/>
        <v>29524</v>
      </c>
      <c r="BA202" s="46">
        <f t="shared" si="249"/>
        <v>81191</v>
      </c>
      <c r="BB202" s="46">
        <f t="shared" si="249"/>
        <v>0</v>
      </c>
      <c r="BC202" s="46">
        <f t="shared" si="249"/>
        <v>1867393</v>
      </c>
      <c r="BD202" s="46">
        <f t="shared" si="249"/>
        <v>0</v>
      </c>
      <c r="BE202" s="46">
        <f t="shared" si="249"/>
        <v>0</v>
      </c>
      <c r="BF202" s="46">
        <f t="shared" si="249"/>
        <v>2240133.5</v>
      </c>
      <c r="BG202" s="46">
        <f t="shared" si="249"/>
        <v>0</v>
      </c>
      <c r="BH202" s="46">
        <f t="shared" si="249"/>
        <v>0</v>
      </c>
      <c r="BI202" s="46">
        <f t="shared" si="249"/>
        <v>0</v>
      </c>
      <c r="BJ202" s="46">
        <f t="shared" si="249"/>
        <v>0</v>
      </c>
      <c r="BK202" s="46">
        <f t="shared" si="249"/>
        <v>31269421.98</v>
      </c>
      <c r="BL202" s="46">
        <f t="shared" si="249"/>
        <v>107024.5</v>
      </c>
      <c r="BM202" s="46">
        <f t="shared" si="249"/>
        <v>0</v>
      </c>
      <c r="BN202" s="46">
        <f t="shared" si="249"/>
        <v>0</v>
      </c>
      <c r="BO202" s="46">
        <f t="shared" si="249"/>
        <v>0</v>
      </c>
      <c r="BP202" s="46">
        <f t="shared" ref="BP202:EA202" si="250">BP166</f>
        <v>0</v>
      </c>
      <c r="BQ202" s="46">
        <f t="shared" si="250"/>
        <v>0</v>
      </c>
      <c r="BR202" s="46">
        <f t="shared" si="250"/>
        <v>0</v>
      </c>
      <c r="BS202" s="46">
        <f t="shared" si="250"/>
        <v>0</v>
      </c>
      <c r="BT202" s="46">
        <f t="shared" si="250"/>
        <v>14762</v>
      </c>
      <c r="BU202" s="46">
        <f t="shared" si="250"/>
        <v>0</v>
      </c>
      <c r="BV202" s="46">
        <f t="shared" si="250"/>
        <v>0</v>
      </c>
      <c r="BW202" s="46">
        <f t="shared" si="250"/>
        <v>0</v>
      </c>
      <c r="BX202" s="46">
        <f t="shared" si="250"/>
        <v>0</v>
      </c>
      <c r="BY202" s="46">
        <f t="shared" si="250"/>
        <v>0</v>
      </c>
      <c r="BZ202" s="46">
        <f t="shared" si="250"/>
        <v>0</v>
      </c>
      <c r="CA202" s="46">
        <f t="shared" si="250"/>
        <v>0</v>
      </c>
      <c r="CB202" s="46">
        <f t="shared" si="250"/>
        <v>2612874</v>
      </c>
      <c r="CC202" s="46">
        <f t="shared" si="250"/>
        <v>0</v>
      </c>
      <c r="CD202" s="46">
        <f t="shared" si="250"/>
        <v>0</v>
      </c>
      <c r="CE202" s="46">
        <f t="shared" si="250"/>
        <v>0</v>
      </c>
      <c r="CF202" s="46">
        <f t="shared" si="250"/>
        <v>0</v>
      </c>
      <c r="CG202" s="46">
        <f t="shared" si="250"/>
        <v>0</v>
      </c>
      <c r="CH202" s="46">
        <f t="shared" si="250"/>
        <v>0</v>
      </c>
      <c r="CI202" s="46">
        <f t="shared" si="250"/>
        <v>0</v>
      </c>
      <c r="CJ202" s="46">
        <f t="shared" si="250"/>
        <v>14762</v>
      </c>
      <c r="CK202" s="46">
        <f t="shared" si="250"/>
        <v>84881.5</v>
      </c>
      <c r="CL202" s="46">
        <f t="shared" si="250"/>
        <v>14762</v>
      </c>
      <c r="CM202" s="46">
        <f t="shared" si="250"/>
        <v>22143</v>
      </c>
      <c r="CN202" s="46">
        <f t="shared" si="250"/>
        <v>5022770.5</v>
      </c>
      <c r="CO202" s="46">
        <f t="shared" si="250"/>
        <v>638456.5</v>
      </c>
      <c r="CP202" s="46">
        <f t="shared" si="250"/>
        <v>0</v>
      </c>
      <c r="CQ202" s="46">
        <f t="shared" si="250"/>
        <v>0</v>
      </c>
      <c r="CR202" s="46">
        <f t="shared" si="250"/>
        <v>0</v>
      </c>
      <c r="CS202" s="46">
        <f t="shared" si="250"/>
        <v>0</v>
      </c>
      <c r="CT202" s="46">
        <f t="shared" si="250"/>
        <v>0</v>
      </c>
      <c r="CU202" s="46">
        <f t="shared" si="250"/>
        <v>3173830</v>
      </c>
      <c r="CV202" s="46">
        <f t="shared" si="250"/>
        <v>0</v>
      </c>
      <c r="CW202" s="46">
        <f t="shared" si="250"/>
        <v>0</v>
      </c>
      <c r="CX202" s="46">
        <f t="shared" si="250"/>
        <v>0</v>
      </c>
      <c r="CY202" s="46">
        <f t="shared" si="250"/>
        <v>490836.5</v>
      </c>
      <c r="CZ202" s="46">
        <f t="shared" si="250"/>
        <v>0</v>
      </c>
      <c r="DA202" s="46">
        <f t="shared" si="250"/>
        <v>0</v>
      </c>
      <c r="DB202" s="46">
        <f t="shared" si="250"/>
        <v>0</v>
      </c>
      <c r="DC202" s="46">
        <f t="shared" si="250"/>
        <v>0</v>
      </c>
      <c r="DD202" s="46">
        <f t="shared" si="250"/>
        <v>0</v>
      </c>
      <c r="DE202" s="46">
        <f t="shared" si="250"/>
        <v>0</v>
      </c>
      <c r="DF202" s="46">
        <f t="shared" si="250"/>
        <v>155001</v>
      </c>
      <c r="DG202" s="46">
        <f t="shared" si="250"/>
        <v>0</v>
      </c>
      <c r="DH202" s="46">
        <f t="shared" si="250"/>
        <v>0</v>
      </c>
      <c r="DI202" s="46">
        <f t="shared" si="250"/>
        <v>70119.5</v>
      </c>
      <c r="DJ202" s="46">
        <f t="shared" si="250"/>
        <v>88572</v>
      </c>
      <c r="DK202" s="46">
        <f t="shared" si="250"/>
        <v>14762</v>
      </c>
      <c r="DL202" s="46">
        <f t="shared" si="250"/>
        <v>14762</v>
      </c>
      <c r="DM202" s="46">
        <f t="shared" si="250"/>
        <v>0</v>
      </c>
      <c r="DN202" s="46">
        <f t="shared" si="250"/>
        <v>0</v>
      </c>
      <c r="DO202" s="46">
        <f t="shared" si="250"/>
        <v>0</v>
      </c>
      <c r="DP202" s="46">
        <f t="shared" si="250"/>
        <v>0</v>
      </c>
      <c r="DQ202" s="46">
        <f t="shared" si="250"/>
        <v>0</v>
      </c>
      <c r="DR202" s="46">
        <f t="shared" si="250"/>
        <v>0</v>
      </c>
      <c r="DS202" s="46">
        <f t="shared" si="250"/>
        <v>0</v>
      </c>
      <c r="DT202" s="46">
        <f t="shared" si="250"/>
        <v>0</v>
      </c>
      <c r="DU202" s="46">
        <f t="shared" si="250"/>
        <v>0</v>
      </c>
      <c r="DV202" s="46">
        <f t="shared" si="250"/>
        <v>0</v>
      </c>
      <c r="DW202" s="46">
        <f t="shared" si="250"/>
        <v>0</v>
      </c>
      <c r="DX202" s="46">
        <f t="shared" si="250"/>
        <v>0</v>
      </c>
      <c r="DY202" s="46">
        <f t="shared" si="250"/>
        <v>0</v>
      </c>
      <c r="DZ202" s="46">
        <f t="shared" si="250"/>
        <v>66429</v>
      </c>
      <c r="EA202" s="46">
        <f t="shared" si="250"/>
        <v>14762</v>
      </c>
      <c r="EB202" s="46">
        <f t="shared" ref="EB202:FX202" si="251">EB166</f>
        <v>0</v>
      </c>
      <c r="EC202" s="46">
        <f t="shared" si="251"/>
        <v>0</v>
      </c>
      <c r="ED202" s="46">
        <f t="shared" si="251"/>
        <v>0</v>
      </c>
      <c r="EE202" s="46">
        <f t="shared" si="251"/>
        <v>73810</v>
      </c>
      <c r="EF202" s="46">
        <f t="shared" si="251"/>
        <v>51667</v>
      </c>
      <c r="EG202" s="46">
        <f t="shared" si="251"/>
        <v>0</v>
      </c>
      <c r="EH202" s="46">
        <f t="shared" si="251"/>
        <v>29524</v>
      </c>
      <c r="EI202" s="46">
        <f t="shared" si="251"/>
        <v>59048</v>
      </c>
      <c r="EJ202" s="46">
        <f t="shared" si="251"/>
        <v>0</v>
      </c>
      <c r="EK202" s="46">
        <f t="shared" si="251"/>
        <v>0</v>
      </c>
      <c r="EL202" s="46">
        <f t="shared" si="251"/>
        <v>0</v>
      </c>
      <c r="EM202" s="46">
        <f t="shared" si="251"/>
        <v>0</v>
      </c>
      <c r="EN202" s="46">
        <f t="shared" si="251"/>
        <v>553575</v>
      </c>
      <c r="EO202" s="46">
        <f t="shared" si="251"/>
        <v>0</v>
      </c>
      <c r="EP202" s="46">
        <f t="shared" si="251"/>
        <v>0</v>
      </c>
      <c r="EQ202" s="46">
        <f t="shared" si="251"/>
        <v>0</v>
      </c>
      <c r="ER202" s="46">
        <f t="shared" si="251"/>
        <v>0</v>
      </c>
      <c r="ES202" s="46">
        <f t="shared" si="251"/>
        <v>0</v>
      </c>
      <c r="ET202" s="46">
        <f t="shared" si="251"/>
        <v>0</v>
      </c>
      <c r="EU202" s="46">
        <f t="shared" si="251"/>
        <v>0</v>
      </c>
      <c r="EV202" s="46">
        <f t="shared" si="251"/>
        <v>0</v>
      </c>
      <c r="EW202" s="46">
        <f t="shared" si="251"/>
        <v>0</v>
      </c>
      <c r="EX202" s="46">
        <f t="shared" si="251"/>
        <v>14762</v>
      </c>
      <c r="EY202" s="46">
        <f t="shared" si="251"/>
        <v>4937889</v>
      </c>
      <c r="EZ202" s="46">
        <f t="shared" si="251"/>
        <v>0</v>
      </c>
      <c r="FA202" s="46">
        <f t="shared" si="251"/>
        <v>0</v>
      </c>
      <c r="FB202" s="46">
        <f t="shared" si="251"/>
        <v>0</v>
      </c>
      <c r="FC202" s="46">
        <f t="shared" si="251"/>
        <v>0</v>
      </c>
      <c r="FD202" s="46">
        <f t="shared" si="251"/>
        <v>0</v>
      </c>
      <c r="FE202" s="46">
        <f t="shared" si="251"/>
        <v>0</v>
      </c>
      <c r="FF202" s="46">
        <f t="shared" si="251"/>
        <v>0</v>
      </c>
      <c r="FG202" s="46">
        <f t="shared" si="251"/>
        <v>0</v>
      </c>
      <c r="FH202" s="46">
        <f t="shared" si="251"/>
        <v>0</v>
      </c>
      <c r="FI202" s="46">
        <f t="shared" si="251"/>
        <v>14762</v>
      </c>
      <c r="FJ202" s="46">
        <f t="shared" si="251"/>
        <v>0</v>
      </c>
      <c r="FK202" s="46">
        <f t="shared" si="251"/>
        <v>0</v>
      </c>
      <c r="FL202" s="46">
        <f t="shared" si="251"/>
        <v>0</v>
      </c>
      <c r="FM202" s="46">
        <f t="shared" si="251"/>
        <v>0</v>
      </c>
      <c r="FN202" s="46">
        <f t="shared" si="251"/>
        <v>775005</v>
      </c>
      <c r="FO202" s="46">
        <f t="shared" si="251"/>
        <v>0</v>
      </c>
      <c r="FP202" s="46">
        <f t="shared" si="251"/>
        <v>0</v>
      </c>
      <c r="FQ202" s="46">
        <f t="shared" si="251"/>
        <v>0</v>
      </c>
      <c r="FR202" s="46">
        <f t="shared" si="251"/>
        <v>0</v>
      </c>
      <c r="FS202" s="46">
        <f t="shared" si="251"/>
        <v>0</v>
      </c>
      <c r="FT202" s="47">
        <f t="shared" si="251"/>
        <v>0</v>
      </c>
      <c r="FU202" s="46">
        <f t="shared" si="251"/>
        <v>0</v>
      </c>
      <c r="FV202" s="46">
        <f t="shared" si="251"/>
        <v>0</v>
      </c>
      <c r="FW202" s="46">
        <f t="shared" si="251"/>
        <v>0</v>
      </c>
      <c r="FX202" s="46">
        <f t="shared" si="251"/>
        <v>0</v>
      </c>
      <c r="FY202" s="46"/>
      <c r="FZ202" s="46"/>
      <c r="GA202" s="46"/>
      <c r="GB202" s="46"/>
      <c r="GC202" s="46"/>
      <c r="GD202" s="46"/>
      <c r="GE202" s="6"/>
      <c r="GF202" s="6"/>
      <c r="GG202" s="6"/>
      <c r="GH202" s="6"/>
      <c r="GI202" s="6"/>
      <c r="GJ202" s="6"/>
      <c r="GK202" s="6"/>
      <c r="GL202" s="6"/>
      <c r="GM202" s="6"/>
    </row>
    <row r="203" spans="1:195" x14ac:dyDescent="0.2">
      <c r="A203" s="3" t="s">
        <v>527</v>
      </c>
      <c r="B203" s="2" t="s">
        <v>528</v>
      </c>
      <c r="C203" s="46">
        <f>C201+C202</f>
        <v>69794950.75999999</v>
      </c>
      <c r="D203" s="46">
        <f t="shared" ref="D203:BO203" si="252">D201+D202</f>
        <v>341722166.75999999</v>
      </c>
      <c r="E203" s="46">
        <f t="shared" si="252"/>
        <v>68494099.599999994</v>
      </c>
      <c r="F203" s="46">
        <f t="shared" si="252"/>
        <v>134903238.69</v>
      </c>
      <c r="G203" s="46">
        <f t="shared" si="252"/>
        <v>8331101.3499999996</v>
      </c>
      <c r="H203" s="46">
        <f t="shared" si="252"/>
        <v>8434529.2899999991</v>
      </c>
      <c r="I203" s="46">
        <f t="shared" si="252"/>
        <v>87882669.460000008</v>
      </c>
      <c r="J203" s="46">
        <f t="shared" si="252"/>
        <v>16615313.77</v>
      </c>
      <c r="K203" s="46">
        <f t="shared" si="252"/>
        <v>3298240.92</v>
      </c>
      <c r="L203" s="46">
        <f t="shared" si="252"/>
        <v>22657249.32</v>
      </c>
      <c r="M203" s="46">
        <f t="shared" si="252"/>
        <v>13871054.93</v>
      </c>
      <c r="N203" s="46">
        <f t="shared" si="252"/>
        <v>414433251.23000002</v>
      </c>
      <c r="O203" s="46">
        <f t="shared" si="252"/>
        <v>115615628.13</v>
      </c>
      <c r="P203" s="46">
        <f t="shared" si="252"/>
        <v>2440031.5</v>
      </c>
      <c r="Q203" s="46">
        <f t="shared" si="252"/>
        <v>331503226.40999997</v>
      </c>
      <c r="R203" s="46">
        <f t="shared" si="252"/>
        <v>5045885</v>
      </c>
      <c r="S203" s="46">
        <f t="shared" si="252"/>
        <v>11248585.770000001</v>
      </c>
      <c r="T203" s="46">
        <f t="shared" si="252"/>
        <v>1932639.6400000001</v>
      </c>
      <c r="U203" s="46">
        <f t="shared" si="252"/>
        <v>868490.58000000007</v>
      </c>
      <c r="V203" s="46">
        <f t="shared" si="252"/>
        <v>2919790.17</v>
      </c>
      <c r="W203" s="47">
        <f t="shared" si="252"/>
        <v>1372162.1099999999</v>
      </c>
      <c r="X203" s="46">
        <f t="shared" si="252"/>
        <v>809560.68</v>
      </c>
      <c r="Y203" s="46">
        <f t="shared" si="252"/>
        <v>4302313.32</v>
      </c>
      <c r="Z203" s="46">
        <f t="shared" si="252"/>
        <v>2826118.35</v>
      </c>
      <c r="AA203" s="46">
        <f t="shared" si="252"/>
        <v>228853534.47999999</v>
      </c>
      <c r="AB203" s="46">
        <f t="shared" si="252"/>
        <v>235392313.33000001</v>
      </c>
      <c r="AC203" s="46">
        <f t="shared" si="252"/>
        <v>7629984.3100000005</v>
      </c>
      <c r="AD203" s="46">
        <f t="shared" si="252"/>
        <v>8920829.7800000012</v>
      </c>
      <c r="AE203" s="46">
        <f t="shared" si="252"/>
        <v>1589800.05</v>
      </c>
      <c r="AF203" s="46">
        <f t="shared" si="252"/>
        <v>2306330.0999999996</v>
      </c>
      <c r="AG203" s="46">
        <f t="shared" si="252"/>
        <v>7473303.6300000008</v>
      </c>
      <c r="AH203" s="46">
        <f t="shared" si="252"/>
        <v>8143065.3399999999</v>
      </c>
      <c r="AI203" s="46">
        <f t="shared" si="252"/>
        <v>3621869.09</v>
      </c>
      <c r="AJ203" s="46">
        <f t="shared" si="252"/>
        <v>2768333.91</v>
      </c>
      <c r="AK203" s="46">
        <f t="shared" si="252"/>
        <v>2702626.78</v>
      </c>
      <c r="AL203" s="46">
        <f t="shared" si="252"/>
        <v>3010152.1</v>
      </c>
      <c r="AM203" s="46">
        <f t="shared" si="252"/>
        <v>4183019.63</v>
      </c>
      <c r="AN203" s="46">
        <f t="shared" si="252"/>
        <v>3775011.56</v>
      </c>
      <c r="AO203" s="46">
        <f t="shared" si="252"/>
        <v>37909019.990000002</v>
      </c>
      <c r="AP203" s="46">
        <f t="shared" si="252"/>
        <v>714173242.88999999</v>
      </c>
      <c r="AQ203" s="46">
        <f t="shared" si="252"/>
        <v>3034021.67</v>
      </c>
      <c r="AR203" s="46">
        <f t="shared" si="252"/>
        <v>497956443.81</v>
      </c>
      <c r="AS203" s="46">
        <f t="shared" si="252"/>
        <v>56251314.410000004</v>
      </c>
      <c r="AT203" s="46">
        <f t="shared" si="252"/>
        <v>19604128.879999999</v>
      </c>
      <c r="AU203" s="46">
        <f t="shared" si="252"/>
        <v>3608397.7399999998</v>
      </c>
      <c r="AV203" s="46">
        <f t="shared" si="252"/>
        <v>3350948.9000000004</v>
      </c>
      <c r="AW203" s="46">
        <f t="shared" si="252"/>
        <v>2609807.9300000002</v>
      </c>
      <c r="AX203" s="46">
        <f t="shared" si="252"/>
        <v>856840.99</v>
      </c>
      <c r="AY203" s="46">
        <f t="shared" si="252"/>
        <v>4894095.1800000006</v>
      </c>
      <c r="AZ203" s="46">
        <f t="shared" si="252"/>
        <v>90065034.670000002</v>
      </c>
      <c r="BA203" s="46">
        <f t="shared" si="252"/>
        <v>66103695.510000005</v>
      </c>
      <c r="BB203" s="46">
        <f t="shared" si="252"/>
        <v>59409717.940000005</v>
      </c>
      <c r="BC203" s="46">
        <f t="shared" si="252"/>
        <v>240665685.97999999</v>
      </c>
      <c r="BD203" s="46">
        <f t="shared" si="252"/>
        <v>36711085.130000003</v>
      </c>
      <c r="BE203" s="46">
        <f t="shared" si="252"/>
        <v>11730630.73</v>
      </c>
      <c r="BF203" s="46">
        <f t="shared" si="252"/>
        <v>180515459.13999999</v>
      </c>
      <c r="BG203" s="46">
        <f t="shared" si="252"/>
        <v>8092132.0199999996</v>
      </c>
      <c r="BH203" s="46">
        <f t="shared" si="252"/>
        <v>5476338.0700000003</v>
      </c>
      <c r="BI203" s="46">
        <f t="shared" si="252"/>
        <v>2960311.35</v>
      </c>
      <c r="BJ203" s="46">
        <f t="shared" si="252"/>
        <v>45690104.420000002</v>
      </c>
      <c r="BK203" s="46">
        <f t="shared" si="252"/>
        <v>141272791.53999999</v>
      </c>
      <c r="BL203" s="46">
        <f t="shared" si="252"/>
        <v>2543428.64</v>
      </c>
      <c r="BM203" s="46">
        <f t="shared" si="252"/>
        <v>3248677.85</v>
      </c>
      <c r="BN203" s="46">
        <f t="shared" si="252"/>
        <v>28148774.309999999</v>
      </c>
      <c r="BO203" s="46">
        <f t="shared" si="252"/>
        <v>12027997.57</v>
      </c>
      <c r="BP203" s="46">
        <f t="shared" ref="BP203:EA203" si="253">BP201+BP202</f>
        <v>2632422.77</v>
      </c>
      <c r="BQ203" s="46">
        <f t="shared" si="253"/>
        <v>47993327.590000004</v>
      </c>
      <c r="BR203" s="46">
        <f t="shared" si="253"/>
        <v>36777303.700000003</v>
      </c>
      <c r="BS203" s="46">
        <f t="shared" si="253"/>
        <v>8719712.1699999999</v>
      </c>
      <c r="BT203" s="46">
        <f t="shared" si="253"/>
        <v>3872547.67</v>
      </c>
      <c r="BU203" s="46">
        <f t="shared" si="253"/>
        <v>4232658.95</v>
      </c>
      <c r="BV203" s="46">
        <f t="shared" si="253"/>
        <v>9828681.3099999987</v>
      </c>
      <c r="BW203" s="46">
        <f t="shared" si="253"/>
        <v>14557140.15</v>
      </c>
      <c r="BX203" s="46">
        <f t="shared" si="253"/>
        <v>1258609.9600000002</v>
      </c>
      <c r="BY203" s="46">
        <f t="shared" si="253"/>
        <v>4540070.2699999996</v>
      </c>
      <c r="BZ203" s="46">
        <f t="shared" si="253"/>
        <v>2498425.6399999997</v>
      </c>
      <c r="CA203" s="46">
        <f t="shared" si="253"/>
        <v>2661716.35</v>
      </c>
      <c r="CB203" s="46">
        <f t="shared" si="253"/>
        <v>637786386.22000003</v>
      </c>
      <c r="CC203" s="46">
        <f t="shared" si="253"/>
        <v>2162203.54</v>
      </c>
      <c r="CD203" s="46">
        <f t="shared" si="253"/>
        <v>1115439.8400000001</v>
      </c>
      <c r="CE203" s="46">
        <f t="shared" si="253"/>
        <v>2182604.2199999997</v>
      </c>
      <c r="CF203" s="46">
        <f t="shared" si="253"/>
        <v>1628255.98</v>
      </c>
      <c r="CG203" s="46">
        <f t="shared" si="253"/>
        <v>2137838.27</v>
      </c>
      <c r="CH203" s="46">
        <f t="shared" si="253"/>
        <v>1858033.9900000002</v>
      </c>
      <c r="CI203" s="46">
        <f t="shared" si="253"/>
        <v>5910904.75</v>
      </c>
      <c r="CJ203" s="46">
        <f t="shared" si="253"/>
        <v>9038812.4900000002</v>
      </c>
      <c r="CK203" s="46">
        <f t="shared" si="253"/>
        <v>38741668.18</v>
      </c>
      <c r="CL203" s="46">
        <f t="shared" si="253"/>
        <v>10859977.6</v>
      </c>
      <c r="CM203" s="46">
        <f t="shared" si="253"/>
        <v>6649851.6299999999</v>
      </c>
      <c r="CN203" s="46">
        <f t="shared" si="253"/>
        <v>217786766.96000001</v>
      </c>
      <c r="CO203" s="46">
        <f t="shared" si="253"/>
        <v>116897984.3</v>
      </c>
      <c r="CP203" s="46">
        <f t="shared" si="253"/>
        <v>9151141.25</v>
      </c>
      <c r="CQ203" s="46">
        <f t="shared" si="253"/>
        <v>10072677.74</v>
      </c>
      <c r="CR203" s="46">
        <f t="shared" si="253"/>
        <v>2433827.8099999996</v>
      </c>
      <c r="CS203" s="46">
        <f t="shared" si="253"/>
        <v>3503460.8600000003</v>
      </c>
      <c r="CT203" s="46">
        <f t="shared" si="253"/>
        <v>1409915.59</v>
      </c>
      <c r="CU203" s="46">
        <f t="shared" si="253"/>
        <v>3562253.25</v>
      </c>
      <c r="CV203" s="46">
        <f t="shared" si="253"/>
        <v>771634.79999999993</v>
      </c>
      <c r="CW203" s="46">
        <f t="shared" si="253"/>
        <v>2242955</v>
      </c>
      <c r="CX203" s="46">
        <f t="shared" si="253"/>
        <v>4123835.71</v>
      </c>
      <c r="CY203" s="46">
        <f t="shared" si="253"/>
        <v>1029794.73</v>
      </c>
      <c r="CZ203" s="46">
        <f t="shared" si="253"/>
        <v>17018123.34</v>
      </c>
      <c r="DA203" s="46">
        <f t="shared" si="253"/>
        <v>2476263.64</v>
      </c>
      <c r="DB203" s="46">
        <f t="shared" si="253"/>
        <v>3271625.5700000003</v>
      </c>
      <c r="DC203" s="46">
        <f t="shared" si="253"/>
        <v>2402168.0700000003</v>
      </c>
      <c r="DD203" s="46">
        <f t="shared" si="253"/>
        <v>1946456.91</v>
      </c>
      <c r="DE203" s="46">
        <f t="shared" si="253"/>
        <v>3951273.75</v>
      </c>
      <c r="DF203" s="46">
        <f t="shared" si="253"/>
        <v>161430310.84999999</v>
      </c>
      <c r="DG203" s="46">
        <f t="shared" si="253"/>
        <v>1366256.8499999999</v>
      </c>
      <c r="DH203" s="46">
        <f t="shared" si="253"/>
        <v>16154525.459999999</v>
      </c>
      <c r="DI203" s="46">
        <f t="shared" si="253"/>
        <v>21126728.100000001</v>
      </c>
      <c r="DJ203" s="46">
        <f t="shared" si="253"/>
        <v>6184765.5</v>
      </c>
      <c r="DK203" s="46">
        <f t="shared" si="253"/>
        <v>3788864.6500000004</v>
      </c>
      <c r="DL203" s="46">
        <f t="shared" si="253"/>
        <v>47321302.460000001</v>
      </c>
      <c r="DM203" s="46">
        <f t="shared" si="253"/>
        <v>3307263.4699999997</v>
      </c>
      <c r="DN203" s="46">
        <f t="shared" si="253"/>
        <v>12397192.48</v>
      </c>
      <c r="DO203" s="46">
        <f t="shared" si="253"/>
        <v>24129382.210000001</v>
      </c>
      <c r="DP203" s="46">
        <f t="shared" si="253"/>
        <v>2659864.2599999998</v>
      </c>
      <c r="DQ203" s="46">
        <f t="shared" si="253"/>
        <v>4524659.6000000006</v>
      </c>
      <c r="DR203" s="46">
        <f t="shared" si="253"/>
        <v>11293790.91</v>
      </c>
      <c r="DS203" s="46">
        <f t="shared" si="253"/>
        <v>7163177.3600000003</v>
      </c>
      <c r="DT203" s="46">
        <f t="shared" si="253"/>
        <v>2117588.2600000002</v>
      </c>
      <c r="DU203" s="46">
        <f t="shared" si="253"/>
        <v>3806662.3</v>
      </c>
      <c r="DV203" s="46">
        <f t="shared" si="253"/>
        <v>2660540.9300000002</v>
      </c>
      <c r="DW203" s="46">
        <f t="shared" si="253"/>
        <v>3464253.19</v>
      </c>
      <c r="DX203" s="46">
        <f t="shared" si="253"/>
        <v>2723010.83</v>
      </c>
      <c r="DY203" s="46">
        <f t="shared" si="253"/>
        <v>3657989.73</v>
      </c>
      <c r="DZ203" s="46">
        <f t="shared" si="253"/>
        <v>8540736.0899999999</v>
      </c>
      <c r="EA203" s="46">
        <f t="shared" si="253"/>
        <v>5014995.51</v>
      </c>
      <c r="EB203" s="46">
        <f t="shared" ref="EB203:FX203" si="254">EB201+EB202</f>
        <v>4932221.8600000003</v>
      </c>
      <c r="EC203" s="46">
        <f t="shared" si="254"/>
        <v>2984655.45</v>
      </c>
      <c r="ED203" s="46">
        <f t="shared" si="254"/>
        <v>17247319.200000003</v>
      </c>
      <c r="EE203" s="46">
        <f t="shared" si="254"/>
        <v>2594071.5</v>
      </c>
      <c r="EF203" s="46">
        <f t="shared" si="254"/>
        <v>12598193.310000001</v>
      </c>
      <c r="EG203" s="46">
        <f t="shared" si="254"/>
        <v>2885708.8600000003</v>
      </c>
      <c r="EH203" s="46">
        <f t="shared" si="254"/>
        <v>2588199.89</v>
      </c>
      <c r="EI203" s="46">
        <f t="shared" si="254"/>
        <v>136523690.84999999</v>
      </c>
      <c r="EJ203" s="46">
        <f t="shared" si="254"/>
        <v>67211399</v>
      </c>
      <c r="EK203" s="46">
        <f t="shared" si="254"/>
        <v>5417963.6299999999</v>
      </c>
      <c r="EL203" s="46">
        <f t="shared" si="254"/>
        <v>4234742.67</v>
      </c>
      <c r="EM203" s="46">
        <f t="shared" si="254"/>
        <v>4462208.05</v>
      </c>
      <c r="EN203" s="46">
        <f t="shared" si="254"/>
        <v>8966224.9699999988</v>
      </c>
      <c r="EO203" s="46">
        <f t="shared" si="254"/>
        <v>3921084.24</v>
      </c>
      <c r="EP203" s="46">
        <f t="shared" si="254"/>
        <v>3936317.86</v>
      </c>
      <c r="EQ203" s="46">
        <f t="shared" si="254"/>
        <v>19209039.75</v>
      </c>
      <c r="ER203" s="46">
        <f t="shared" si="254"/>
        <v>3910166.86</v>
      </c>
      <c r="ES203" s="46">
        <f t="shared" si="254"/>
        <v>1823018.85</v>
      </c>
      <c r="ET203" s="46">
        <f t="shared" si="254"/>
        <v>2746081.51</v>
      </c>
      <c r="EU203" s="46">
        <f t="shared" si="254"/>
        <v>5895613.2799999993</v>
      </c>
      <c r="EV203" s="46">
        <f t="shared" si="254"/>
        <v>1149141.28</v>
      </c>
      <c r="EW203" s="46">
        <f t="shared" si="254"/>
        <v>9146744.9000000004</v>
      </c>
      <c r="EX203" s="46">
        <f t="shared" si="254"/>
        <v>3202436.62</v>
      </c>
      <c r="EY203" s="46">
        <f t="shared" si="254"/>
        <v>7232634.3700000001</v>
      </c>
      <c r="EZ203" s="46">
        <f t="shared" si="254"/>
        <v>1785663.57</v>
      </c>
      <c r="FA203" s="46">
        <f t="shared" si="254"/>
        <v>26099490.350000001</v>
      </c>
      <c r="FB203" s="46">
        <f t="shared" si="254"/>
        <v>3640312.15</v>
      </c>
      <c r="FC203" s="46">
        <f t="shared" si="254"/>
        <v>19469902.830000002</v>
      </c>
      <c r="FD203" s="46">
        <f t="shared" si="254"/>
        <v>3492093.73</v>
      </c>
      <c r="FE203" s="46">
        <f t="shared" si="254"/>
        <v>1663756.9</v>
      </c>
      <c r="FF203" s="46">
        <f t="shared" si="254"/>
        <v>2511455.98</v>
      </c>
      <c r="FG203" s="46">
        <f t="shared" si="254"/>
        <v>1735213.66</v>
      </c>
      <c r="FH203" s="46">
        <f t="shared" si="254"/>
        <v>1343505.78</v>
      </c>
      <c r="FI203" s="46">
        <f t="shared" si="254"/>
        <v>14423330.370000001</v>
      </c>
      <c r="FJ203" s="46">
        <f t="shared" si="254"/>
        <v>14433038.17</v>
      </c>
      <c r="FK203" s="46">
        <f t="shared" si="254"/>
        <v>17384971.329999998</v>
      </c>
      <c r="FL203" s="46">
        <f t="shared" si="254"/>
        <v>34532736.410000004</v>
      </c>
      <c r="FM203" s="46">
        <f t="shared" si="254"/>
        <v>26005282.530000001</v>
      </c>
      <c r="FN203" s="46">
        <f t="shared" si="254"/>
        <v>162579703.55000001</v>
      </c>
      <c r="FO203" s="46">
        <f t="shared" si="254"/>
        <v>9251114.4600000009</v>
      </c>
      <c r="FP203" s="46">
        <f t="shared" si="254"/>
        <v>18577544.539999999</v>
      </c>
      <c r="FQ203" s="46">
        <f t="shared" si="254"/>
        <v>6769663.5499999998</v>
      </c>
      <c r="FR203" s="46">
        <f t="shared" si="254"/>
        <v>2163091.6</v>
      </c>
      <c r="FS203" s="46">
        <f t="shared" si="254"/>
        <v>2438902.1500000004</v>
      </c>
      <c r="FT203" s="47">
        <f t="shared" si="254"/>
        <v>1353245.86</v>
      </c>
      <c r="FU203" s="46">
        <f t="shared" si="254"/>
        <v>6970414.3799999999</v>
      </c>
      <c r="FV203" s="46">
        <f t="shared" si="254"/>
        <v>5846159.0300000003</v>
      </c>
      <c r="FW203" s="46">
        <f t="shared" si="254"/>
        <v>2201378.39</v>
      </c>
      <c r="FX203" s="46">
        <f t="shared" si="254"/>
        <v>1170820.6500000001</v>
      </c>
      <c r="FY203" s="46"/>
      <c r="FZ203" s="46"/>
      <c r="GA203" s="46"/>
      <c r="GB203" s="46"/>
      <c r="GC203" s="46"/>
      <c r="GD203" s="46"/>
      <c r="GE203" s="6"/>
      <c r="GF203" s="6"/>
      <c r="GG203" s="6"/>
      <c r="GH203" s="6"/>
      <c r="GI203" s="6"/>
      <c r="GJ203" s="6"/>
      <c r="GK203" s="6"/>
      <c r="GL203" s="6"/>
      <c r="GM203" s="6"/>
    </row>
    <row r="204" spans="1:195" x14ac:dyDescent="0.2">
      <c r="A204" s="3" t="s">
        <v>529</v>
      </c>
      <c r="B204" s="2" t="s">
        <v>530</v>
      </c>
      <c r="C204" s="46">
        <f>C196</f>
        <v>65473520.670800015</v>
      </c>
      <c r="D204" s="46">
        <f t="shared" ref="D204:BO204" si="255">D196</f>
        <v>332053850.28200006</v>
      </c>
      <c r="E204" s="46">
        <f t="shared" si="255"/>
        <v>61587621.337000005</v>
      </c>
      <c r="F204" s="46">
        <f t="shared" si="255"/>
        <v>132754989.16900001</v>
      </c>
      <c r="G204" s="46">
        <f t="shared" si="255"/>
        <v>7569608.9700000007</v>
      </c>
      <c r="H204" s="46">
        <f t="shared" si="255"/>
        <v>7858638.2710000016</v>
      </c>
      <c r="I204" s="46">
        <f t="shared" si="255"/>
        <v>80310903.838</v>
      </c>
      <c r="J204" s="46">
        <f t="shared" si="255"/>
        <v>16094813.966000004</v>
      </c>
      <c r="K204" s="46">
        <f t="shared" si="255"/>
        <v>2422735.0290000006</v>
      </c>
      <c r="L204" s="46">
        <f t="shared" si="255"/>
        <v>20847485.373000003</v>
      </c>
      <c r="M204" s="46">
        <f t="shared" si="255"/>
        <v>11298617.802999999</v>
      </c>
      <c r="N204" s="46">
        <f t="shared" si="255"/>
        <v>397367358.55300003</v>
      </c>
      <c r="O204" s="46">
        <f t="shared" si="255"/>
        <v>113949074.118</v>
      </c>
      <c r="P204" s="46">
        <f t="shared" si="255"/>
        <v>1246262.875</v>
      </c>
      <c r="Q204" s="46">
        <f t="shared" si="255"/>
        <v>302243651.01700002</v>
      </c>
      <c r="R204" s="46">
        <f t="shared" si="255"/>
        <v>4355598.4670000002</v>
      </c>
      <c r="S204" s="46">
        <f t="shared" si="255"/>
        <v>10552105.630000003</v>
      </c>
      <c r="T204" s="46">
        <f t="shared" si="255"/>
        <v>1059898.642</v>
      </c>
      <c r="U204" s="46">
        <f t="shared" si="255"/>
        <v>411075.016</v>
      </c>
      <c r="V204" s="46">
        <f t="shared" si="255"/>
        <v>2055375.08</v>
      </c>
      <c r="W204" s="47">
        <f t="shared" si="255"/>
        <v>935892.94699999993</v>
      </c>
      <c r="X204" s="46">
        <f t="shared" si="255"/>
        <v>383465.5</v>
      </c>
      <c r="Y204" s="46">
        <f t="shared" si="255"/>
        <v>3760262.6930000004</v>
      </c>
      <c r="Z204" s="46">
        <f t="shared" si="255"/>
        <v>1983283.5660000003</v>
      </c>
      <c r="AA204" s="46">
        <f t="shared" si="255"/>
        <v>221001904.68399999</v>
      </c>
      <c r="AB204" s="46">
        <f t="shared" si="255"/>
        <v>226403216.41300002</v>
      </c>
      <c r="AC204" s="46">
        <f t="shared" si="255"/>
        <v>7035721.3080000011</v>
      </c>
      <c r="AD204" s="46">
        <f t="shared" si="255"/>
        <v>8534408.1679999996</v>
      </c>
      <c r="AE204" s="46">
        <f t="shared" si="255"/>
        <v>842090.23800000001</v>
      </c>
      <c r="AF204" s="46">
        <f t="shared" si="255"/>
        <v>1292278.7350000001</v>
      </c>
      <c r="AG204" s="46">
        <f t="shared" si="255"/>
        <v>6693006.8370000003</v>
      </c>
      <c r="AH204" s="46">
        <f t="shared" si="255"/>
        <v>7844170.2680000002</v>
      </c>
      <c r="AI204" s="46">
        <f t="shared" si="255"/>
        <v>2930443.3510000003</v>
      </c>
      <c r="AJ204" s="46">
        <f t="shared" si="255"/>
        <v>1682646.6140000001</v>
      </c>
      <c r="AK204" s="46">
        <f t="shared" si="255"/>
        <v>1625126.7890000001</v>
      </c>
      <c r="AL204" s="46">
        <f t="shared" si="255"/>
        <v>2028532.4950000001</v>
      </c>
      <c r="AM204" s="46">
        <f t="shared" si="255"/>
        <v>3592304.804</v>
      </c>
      <c r="AN204" s="46">
        <f t="shared" si="255"/>
        <v>3004068.727</v>
      </c>
      <c r="AO204" s="46">
        <f t="shared" si="255"/>
        <v>37720624.931000002</v>
      </c>
      <c r="AP204" s="46">
        <f t="shared" si="255"/>
        <v>642861743.51300001</v>
      </c>
      <c r="AQ204" s="46">
        <f t="shared" si="255"/>
        <v>2044828.3570000001</v>
      </c>
      <c r="AR204" s="46">
        <f t="shared" si="255"/>
        <v>490334569.39500004</v>
      </c>
      <c r="AS204" s="46">
        <f t="shared" si="255"/>
        <v>51430381.486000001</v>
      </c>
      <c r="AT204" s="46">
        <f t="shared" si="255"/>
        <v>18951049.634000003</v>
      </c>
      <c r="AU204" s="46">
        <f t="shared" si="255"/>
        <v>2566918.0570000005</v>
      </c>
      <c r="AV204" s="46">
        <f t="shared" si="255"/>
        <v>2301559.9309999999</v>
      </c>
      <c r="AW204" s="46">
        <f t="shared" si="255"/>
        <v>1487079.209</v>
      </c>
      <c r="AX204" s="46">
        <f t="shared" si="255"/>
        <v>383465.5</v>
      </c>
      <c r="AY204" s="46">
        <f t="shared" si="255"/>
        <v>4109983.2289999998</v>
      </c>
      <c r="AZ204" s="46">
        <f t="shared" si="255"/>
        <v>84345918.140000001</v>
      </c>
      <c r="BA204" s="46">
        <f t="shared" si="255"/>
        <v>67089486.331999995</v>
      </c>
      <c r="BB204" s="46">
        <f t="shared" si="255"/>
        <v>59691773.592000008</v>
      </c>
      <c r="BC204" s="46">
        <f t="shared" si="255"/>
        <v>232827129.78799999</v>
      </c>
      <c r="BD204" s="46">
        <f t="shared" si="255"/>
        <v>37216093.706000008</v>
      </c>
      <c r="BE204" s="46">
        <f t="shared" si="255"/>
        <v>11001625.195</v>
      </c>
      <c r="BF204" s="46">
        <f t="shared" si="255"/>
        <v>181701220.56900001</v>
      </c>
      <c r="BG204" s="46">
        <f t="shared" si="255"/>
        <v>7142428.4030000009</v>
      </c>
      <c r="BH204" s="46">
        <f t="shared" si="255"/>
        <v>4737332.7870000005</v>
      </c>
      <c r="BI204" s="46">
        <f t="shared" si="255"/>
        <v>1771610.61</v>
      </c>
      <c r="BJ204" s="46">
        <f t="shared" si="255"/>
        <v>45922294.418000005</v>
      </c>
      <c r="BK204" s="46">
        <f t="shared" si="255"/>
        <v>140244373.35975</v>
      </c>
      <c r="BL204" s="46">
        <f t="shared" si="255"/>
        <v>1482131.7830000001</v>
      </c>
      <c r="BM204" s="46">
        <f t="shared" si="255"/>
        <v>2201091.9700000002</v>
      </c>
      <c r="BN204" s="46">
        <f t="shared" si="255"/>
        <v>28524464.683000002</v>
      </c>
      <c r="BO204" s="46">
        <f t="shared" si="255"/>
        <v>11737878.955</v>
      </c>
      <c r="BP204" s="46">
        <f t="shared" ref="BP204:EA204" si="256">BP196</f>
        <v>1578343.9979999999</v>
      </c>
      <c r="BQ204" s="46">
        <f t="shared" si="256"/>
        <v>44137645.981000006</v>
      </c>
      <c r="BR204" s="46">
        <f t="shared" si="256"/>
        <v>36104810.686999999</v>
      </c>
      <c r="BS204" s="46">
        <f t="shared" si="256"/>
        <v>7905524.7479999997</v>
      </c>
      <c r="BT204" s="46">
        <f t="shared" si="256"/>
        <v>2875414.6300000004</v>
      </c>
      <c r="BU204" s="46">
        <f t="shared" si="256"/>
        <v>3415143.7430000002</v>
      </c>
      <c r="BV204" s="46">
        <f t="shared" si="256"/>
        <v>9248420.9290000014</v>
      </c>
      <c r="BW204" s="46">
        <f t="shared" si="256"/>
        <v>13870714.066000002</v>
      </c>
      <c r="BX204" s="46">
        <f t="shared" si="256"/>
        <v>572130.52600000007</v>
      </c>
      <c r="BY204" s="46">
        <f t="shared" si="256"/>
        <v>3894475.6180000002</v>
      </c>
      <c r="BZ204" s="46">
        <f t="shared" si="256"/>
        <v>1543065.172</v>
      </c>
      <c r="CA204" s="46">
        <f t="shared" si="256"/>
        <v>1529260.4140000001</v>
      </c>
      <c r="CB204" s="46">
        <f t="shared" si="256"/>
        <v>620757726.13800001</v>
      </c>
      <c r="CC204" s="46">
        <f t="shared" si="256"/>
        <v>1260067.6330000001</v>
      </c>
      <c r="CD204" s="46">
        <f t="shared" si="256"/>
        <v>564461.21600000013</v>
      </c>
      <c r="CE204" s="46">
        <f t="shared" si="256"/>
        <v>1257766.8399999999</v>
      </c>
      <c r="CF204" s="46">
        <f t="shared" si="256"/>
        <v>888873.0290000001</v>
      </c>
      <c r="CG204" s="46">
        <f t="shared" si="256"/>
        <v>1231691.186</v>
      </c>
      <c r="CH204" s="46">
        <f t="shared" si="256"/>
        <v>975536.23199999996</v>
      </c>
      <c r="CI204" s="46">
        <f t="shared" si="256"/>
        <v>5636175.9189999998</v>
      </c>
      <c r="CJ204" s="46">
        <f t="shared" si="256"/>
        <v>8037627.1909999996</v>
      </c>
      <c r="CK204" s="46">
        <f t="shared" si="256"/>
        <v>37407578.615000002</v>
      </c>
      <c r="CL204" s="46">
        <f t="shared" si="256"/>
        <v>10018609.964</v>
      </c>
      <c r="CM204" s="46">
        <f t="shared" si="256"/>
        <v>5696665.4690000005</v>
      </c>
      <c r="CN204" s="46">
        <f t="shared" si="256"/>
        <v>220679166.11399999</v>
      </c>
      <c r="CO204" s="46">
        <f t="shared" si="256"/>
        <v>117827814.09299999</v>
      </c>
      <c r="CP204" s="46">
        <f t="shared" si="256"/>
        <v>8261380.7320000008</v>
      </c>
      <c r="CQ204" s="46">
        <f t="shared" si="256"/>
        <v>9341219.5800000019</v>
      </c>
      <c r="CR204" s="46">
        <f t="shared" si="256"/>
        <v>1415754.6259999999</v>
      </c>
      <c r="CS204" s="46">
        <f t="shared" si="256"/>
        <v>2734109.0150000001</v>
      </c>
      <c r="CT204" s="46">
        <f t="shared" si="256"/>
        <v>728584.45000000007</v>
      </c>
      <c r="CU204" s="46">
        <f t="shared" si="256"/>
        <v>3494407.1579999998</v>
      </c>
      <c r="CV204" s="46">
        <f t="shared" si="256"/>
        <v>383465.5</v>
      </c>
      <c r="CW204" s="46">
        <f t="shared" si="256"/>
        <v>1253932.1850000001</v>
      </c>
      <c r="CX204" s="46">
        <f t="shared" si="256"/>
        <v>3586936.2870000005</v>
      </c>
      <c r="CY204" s="46">
        <f t="shared" si="256"/>
        <v>751593.04</v>
      </c>
      <c r="CZ204" s="46">
        <f t="shared" si="256"/>
        <v>16850241.001000002</v>
      </c>
      <c r="DA204" s="46">
        <f t="shared" si="256"/>
        <v>1477109.1060000001</v>
      </c>
      <c r="DB204" s="46">
        <f t="shared" si="256"/>
        <v>2412764.9260000004</v>
      </c>
      <c r="DC204" s="46">
        <f t="shared" si="256"/>
        <v>1399649.0750000002</v>
      </c>
      <c r="DD204" s="46">
        <f t="shared" si="256"/>
        <v>1023852.885</v>
      </c>
      <c r="DE204" s="46">
        <f t="shared" si="256"/>
        <v>3385233.4339999999</v>
      </c>
      <c r="DF204" s="46">
        <f t="shared" si="256"/>
        <v>166574426.41400003</v>
      </c>
      <c r="DG204" s="46">
        <f t="shared" si="256"/>
        <v>642688.17799999996</v>
      </c>
      <c r="DH204" s="46">
        <f t="shared" si="256"/>
        <v>16362472.885000002</v>
      </c>
      <c r="DI204" s="46">
        <f t="shared" si="256"/>
        <v>20903033.184</v>
      </c>
      <c r="DJ204" s="46">
        <f t="shared" si="256"/>
        <v>5569060.9260000009</v>
      </c>
      <c r="DK204" s="46">
        <f t="shared" si="256"/>
        <v>2986619.625</v>
      </c>
      <c r="DL204" s="46">
        <f t="shared" si="256"/>
        <v>45295902.102000006</v>
      </c>
      <c r="DM204" s="46">
        <f t="shared" si="256"/>
        <v>2077616.0789999999</v>
      </c>
      <c r="DN204" s="46">
        <f t="shared" si="256"/>
        <v>11619771.581</v>
      </c>
      <c r="DO204" s="46">
        <f t="shared" si="256"/>
        <v>22816964.181000005</v>
      </c>
      <c r="DP204" s="46">
        <f t="shared" si="256"/>
        <v>1557636.861</v>
      </c>
      <c r="DQ204" s="46">
        <f t="shared" si="256"/>
        <v>3867633.0329999998</v>
      </c>
      <c r="DR204" s="46">
        <f t="shared" si="256"/>
        <v>10283010.847999999</v>
      </c>
      <c r="DS204" s="46">
        <f t="shared" si="256"/>
        <v>6227479.7200000007</v>
      </c>
      <c r="DT204" s="46">
        <f t="shared" si="256"/>
        <v>1099012.1230000001</v>
      </c>
      <c r="DU204" s="46">
        <f t="shared" si="256"/>
        <v>3152853.3410000005</v>
      </c>
      <c r="DV204" s="46">
        <f t="shared" si="256"/>
        <v>1622059.0650000002</v>
      </c>
      <c r="DW204" s="46">
        <f t="shared" si="256"/>
        <v>2616768.5720000002</v>
      </c>
      <c r="DX204" s="46">
        <f t="shared" si="256"/>
        <v>1408085.3160000003</v>
      </c>
      <c r="DY204" s="46">
        <f t="shared" si="256"/>
        <v>2468750.8890000004</v>
      </c>
      <c r="DZ204" s="46">
        <f t="shared" si="256"/>
        <v>7699693.2429999998</v>
      </c>
      <c r="EA204" s="46">
        <f t="shared" si="256"/>
        <v>4179197.33</v>
      </c>
      <c r="EB204" s="46">
        <f t="shared" ref="EB204:FX204" si="257">EB196</f>
        <v>4463538.42</v>
      </c>
      <c r="EC204" s="46">
        <f t="shared" si="257"/>
        <v>2243273.1750000003</v>
      </c>
      <c r="ED204" s="46">
        <f t="shared" si="257"/>
        <v>12655128.431000002</v>
      </c>
      <c r="EE204" s="46">
        <f t="shared" si="257"/>
        <v>1661357.1700000002</v>
      </c>
      <c r="EF204" s="46">
        <f t="shared" si="257"/>
        <v>12011955.945</v>
      </c>
      <c r="EG204" s="46">
        <f t="shared" si="257"/>
        <v>2128233.5249999999</v>
      </c>
      <c r="EH204" s="46">
        <f t="shared" si="257"/>
        <v>1670756.3400000003</v>
      </c>
      <c r="EI204" s="46">
        <f t="shared" si="257"/>
        <v>131163601.65700001</v>
      </c>
      <c r="EJ204" s="46">
        <f t="shared" si="257"/>
        <v>68603511.812000006</v>
      </c>
      <c r="EK204" s="46">
        <f t="shared" si="257"/>
        <v>4965111.2939999998</v>
      </c>
      <c r="EL204" s="46">
        <f t="shared" si="257"/>
        <v>3856129.0680000004</v>
      </c>
      <c r="EM204" s="46">
        <f t="shared" si="257"/>
        <v>3860730.6540000001</v>
      </c>
      <c r="EN204" s="46">
        <f t="shared" si="257"/>
        <v>8334856.926</v>
      </c>
      <c r="EO204" s="46">
        <f t="shared" si="257"/>
        <v>3521747.1520000002</v>
      </c>
      <c r="EP204" s="46">
        <f t="shared" si="257"/>
        <v>2873690.4569999995</v>
      </c>
      <c r="EQ204" s="46">
        <f t="shared" si="257"/>
        <v>18275198.799000002</v>
      </c>
      <c r="ER204" s="46">
        <f t="shared" si="257"/>
        <v>2849148.665</v>
      </c>
      <c r="ES204" s="46">
        <f t="shared" si="257"/>
        <v>938723.54399999999</v>
      </c>
      <c r="ET204" s="46">
        <f t="shared" si="257"/>
        <v>1431093.2460000003</v>
      </c>
      <c r="EU204" s="46">
        <f t="shared" si="257"/>
        <v>4897621.3660000004</v>
      </c>
      <c r="EV204" s="46">
        <f t="shared" si="257"/>
        <v>519212.28700000007</v>
      </c>
      <c r="EW204" s="46">
        <f t="shared" si="257"/>
        <v>6447588.9170000004</v>
      </c>
      <c r="EX204" s="46">
        <f t="shared" si="257"/>
        <v>2018752.7030000002</v>
      </c>
      <c r="EY204" s="46">
        <f t="shared" si="257"/>
        <v>6823772.3289999999</v>
      </c>
      <c r="EZ204" s="46">
        <f t="shared" si="257"/>
        <v>930287.30300000007</v>
      </c>
      <c r="FA204" s="46">
        <f t="shared" si="257"/>
        <v>23764890.897</v>
      </c>
      <c r="FB204" s="46">
        <f t="shared" si="257"/>
        <v>2720304.2570000002</v>
      </c>
      <c r="FC204" s="46">
        <f t="shared" si="257"/>
        <v>19233862.549000002</v>
      </c>
      <c r="FD204" s="46">
        <f t="shared" si="257"/>
        <v>2647445.8119999999</v>
      </c>
      <c r="FE204" s="46">
        <f t="shared" si="257"/>
        <v>842090.23800000001</v>
      </c>
      <c r="FF204" s="46">
        <f t="shared" si="257"/>
        <v>1480176.83</v>
      </c>
      <c r="FG204" s="46">
        <f t="shared" si="257"/>
        <v>872767.478</v>
      </c>
      <c r="FH204" s="46">
        <f t="shared" si="257"/>
        <v>667996.90099999995</v>
      </c>
      <c r="FI204" s="46">
        <f t="shared" si="257"/>
        <v>13800346.725000001</v>
      </c>
      <c r="FJ204" s="46">
        <f t="shared" si="257"/>
        <v>14239607.877</v>
      </c>
      <c r="FK204" s="46">
        <f t="shared" si="257"/>
        <v>16956844.41</v>
      </c>
      <c r="FL204" s="46">
        <f t="shared" si="257"/>
        <v>35932251.211999997</v>
      </c>
      <c r="FM204" s="46">
        <f t="shared" si="257"/>
        <v>26535812.600000001</v>
      </c>
      <c r="FN204" s="46">
        <f t="shared" si="257"/>
        <v>156587774.68400002</v>
      </c>
      <c r="FO204" s="46">
        <f t="shared" si="257"/>
        <v>8697764.4710000008</v>
      </c>
      <c r="FP204" s="46">
        <f t="shared" si="257"/>
        <v>17331873.669</v>
      </c>
      <c r="FQ204" s="46">
        <f t="shared" si="257"/>
        <v>6046484.0039999997</v>
      </c>
      <c r="FR204" s="46">
        <f t="shared" si="257"/>
        <v>1171870.568</v>
      </c>
      <c r="FS204" s="46">
        <f t="shared" si="257"/>
        <v>1441063.3490000002</v>
      </c>
      <c r="FT204" s="47">
        <f t="shared" si="257"/>
        <v>641921.24700000021</v>
      </c>
      <c r="FU204" s="46">
        <f t="shared" si="257"/>
        <v>5927609.699</v>
      </c>
      <c r="FV204" s="46">
        <f t="shared" si="257"/>
        <v>5195190.5940000005</v>
      </c>
      <c r="FW204" s="46">
        <f t="shared" si="257"/>
        <v>1178772.9469999999</v>
      </c>
      <c r="FX204" s="46">
        <f t="shared" si="257"/>
        <v>538385.56200000003</v>
      </c>
      <c r="FY204" s="46"/>
      <c r="FZ204" s="46">
        <f>SUM(C204:FX204)</f>
        <v>6476958874.188549</v>
      </c>
      <c r="GA204" s="46"/>
      <c r="GB204" s="46"/>
      <c r="GC204" s="46"/>
      <c r="GD204" s="46"/>
      <c r="GE204" s="6"/>
      <c r="GF204" s="6"/>
      <c r="GG204" s="6"/>
      <c r="GH204" s="6"/>
      <c r="GI204" s="6"/>
      <c r="GJ204" s="6"/>
      <c r="GK204" s="6"/>
      <c r="GL204" s="6"/>
      <c r="GM204" s="6"/>
    </row>
    <row r="205" spans="1:195" x14ac:dyDescent="0.2">
      <c r="A205" s="3" t="s">
        <v>531</v>
      </c>
      <c r="B205" s="2" t="s">
        <v>532</v>
      </c>
      <c r="C205" s="46">
        <f t="shared" ref="C205:BN205" si="258">IF(C180&gt;0,C180,999999999.99)</f>
        <v>146637494.38</v>
      </c>
      <c r="D205" s="46">
        <f t="shared" si="258"/>
        <v>999999999.99000001</v>
      </c>
      <c r="E205" s="46">
        <f t="shared" si="258"/>
        <v>186163661.58000001</v>
      </c>
      <c r="F205" s="46">
        <f t="shared" si="258"/>
        <v>999999999.99000001</v>
      </c>
      <c r="G205" s="46">
        <f t="shared" si="258"/>
        <v>999999999.99000001</v>
      </c>
      <c r="H205" s="46">
        <f t="shared" si="258"/>
        <v>999999999.99000001</v>
      </c>
      <c r="I205" s="46">
        <f t="shared" si="258"/>
        <v>274915725.81999999</v>
      </c>
      <c r="J205" s="46">
        <f t="shared" si="258"/>
        <v>23598602.780000001</v>
      </c>
      <c r="K205" s="46">
        <f t="shared" si="258"/>
        <v>999999999.99000001</v>
      </c>
      <c r="L205" s="46">
        <f t="shared" si="258"/>
        <v>34427806.469999999</v>
      </c>
      <c r="M205" s="46">
        <f t="shared" si="258"/>
        <v>17601174.93</v>
      </c>
      <c r="N205" s="46">
        <f t="shared" si="258"/>
        <v>999999999.99000001</v>
      </c>
      <c r="O205" s="46">
        <f t="shared" si="258"/>
        <v>999999999.99000001</v>
      </c>
      <c r="P205" s="46">
        <f t="shared" si="258"/>
        <v>999999999.99000001</v>
      </c>
      <c r="Q205" s="46">
        <f t="shared" si="258"/>
        <v>2693881017.2199998</v>
      </c>
      <c r="R205" s="46">
        <f t="shared" si="258"/>
        <v>999999999.99000001</v>
      </c>
      <c r="S205" s="46">
        <f t="shared" si="258"/>
        <v>13772962.26</v>
      </c>
      <c r="T205" s="46">
        <f t="shared" si="258"/>
        <v>999999999.99000001</v>
      </c>
      <c r="U205" s="46">
        <f t="shared" si="258"/>
        <v>999999999.99000001</v>
      </c>
      <c r="V205" s="46">
        <f t="shared" si="258"/>
        <v>999999999.99000001</v>
      </c>
      <c r="W205" s="47">
        <f t="shared" si="258"/>
        <v>999999999.99000001</v>
      </c>
      <c r="X205" s="46">
        <f t="shared" si="258"/>
        <v>999999999.99000001</v>
      </c>
      <c r="Y205" s="46">
        <f t="shared" si="258"/>
        <v>4235872.29</v>
      </c>
      <c r="Z205" s="46">
        <f t="shared" si="258"/>
        <v>999999999.99000001</v>
      </c>
      <c r="AA205" s="46">
        <f t="shared" si="258"/>
        <v>999999999.99000001</v>
      </c>
      <c r="AB205" s="46">
        <f t="shared" si="258"/>
        <v>999999999.99000001</v>
      </c>
      <c r="AC205" s="46">
        <f t="shared" si="258"/>
        <v>999999999.99000001</v>
      </c>
      <c r="AD205" s="46">
        <f t="shared" si="258"/>
        <v>999999999.99000001</v>
      </c>
      <c r="AE205" s="46">
        <f t="shared" si="258"/>
        <v>999999999.99000001</v>
      </c>
      <c r="AF205" s="46">
        <f t="shared" si="258"/>
        <v>999999999.99000001</v>
      </c>
      <c r="AG205" s="46">
        <f t="shared" si="258"/>
        <v>999999999.99000001</v>
      </c>
      <c r="AH205" s="46">
        <f t="shared" si="258"/>
        <v>9539273.3499999996</v>
      </c>
      <c r="AI205" s="46">
        <f t="shared" si="258"/>
        <v>999999999.99000001</v>
      </c>
      <c r="AJ205" s="46">
        <f t="shared" si="258"/>
        <v>999999999.99000001</v>
      </c>
      <c r="AK205" s="46">
        <f t="shared" si="258"/>
        <v>999999999.99000001</v>
      </c>
      <c r="AL205" s="46">
        <f t="shared" si="258"/>
        <v>999999999.99000001</v>
      </c>
      <c r="AM205" s="46">
        <f t="shared" si="258"/>
        <v>4136458.88</v>
      </c>
      <c r="AN205" s="46">
        <f t="shared" si="258"/>
        <v>999999999.99000001</v>
      </c>
      <c r="AO205" s="46">
        <f t="shared" si="258"/>
        <v>65024669</v>
      </c>
      <c r="AP205" s="46">
        <f t="shared" si="258"/>
        <v>11703265617.690001</v>
      </c>
      <c r="AQ205" s="46">
        <f t="shared" si="258"/>
        <v>999999999.99000001</v>
      </c>
      <c r="AR205" s="46">
        <f t="shared" si="258"/>
        <v>999999999.99000001</v>
      </c>
      <c r="AS205" s="46">
        <f t="shared" si="258"/>
        <v>999999999.99000001</v>
      </c>
      <c r="AT205" s="46">
        <f t="shared" si="258"/>
        <v>999999999.99000001</v>
      </c>
      <c r="AU205" s="46">
        <f t="shared" si="258"/>
        <v>999999999.99000001</v>
      </c>
      <c r="AV205" s="46">
        <f t="shared" si="258"/>
        <v>999999999.99000001</v>
      </c>
      <c r="AW205" s="46">
        <f t="shared" si="258"/>
        <v>999999999.99000001</v>
      </c>
      <c r="AX205" s="46">
        <f t="shared" si="258"/>
        <v>999999999.99000001</v>
      </c>
      <c r="AY205" s="46">
        <f t="shared" si="258"/>
        <v>4991010.58</v>
      </c>
      <c r="AZ205" s="46">
        <f t="shared" si="258"/>
        <v>278782784.66000003</v>
      </c>
      <c r="BA205" s="46">
        <f t="shared" si="258"/>
        <v>999999999.99000001</v>
      </c>
      <c r="BB205" s="46">
        <f t="shared" si="258"/>
        <v>999999999.99000001</v>
      </c>
      <c r="BC205" s="46">
        <f t="shared" si="258"/>
        <v>1279480024.6700001</v>
      </c>
      <c r="BD205" s="46">
        <f t="shared" si="258"/>
        <v>999999999.99000001</v>
      </c>
      <c r="BE205" s="46">
        <f t="shared" si="258"/>
        <v>999999999.99000001</v>
      </c>
      <c r="BF205" s="46">
        <f t="shared" si="258"/>
        <v>999999999.99000001</v>
      </c>
      <c r="BG205" s="46">
        <f t="shared" si="258"/>
        <v>9227250.1600000001</v>
      </c>
      <c r="BH205" s="46">
        <f t="shared" si="258"/>
        <v>999999999.99000001</v>
      </c>
      <c r="BI205" s="46">
        <f t="shared" si="258"/>
        <v>999999999.99000001</v>
      </c>
      <c r="BJ205" s="46">
        <f t="shared" si="258"/>
        <v>999999999.99000001</v>
      </c>
      <c r="BK205" s="46">
        <f t="shared" si="258"/>
        <v>999999999.99000001</v>
      </c>
      <c r="BL205" s="46">
        <f t="shared" si="258"/>
        <v>999999999.99000001</v>
      </c>
      <c r="BM205" s="46">
        <f t="shared" si="258"/>
        <v>999999999.99000001</v>
      </c>
      <c r="BN205" s="46">
        <f t="shared" si="258"/>
        <v>45829989.579999998</v>
      </c>
      <c r="BO205" s="46">
        <f t="shared" ref="BO205:DZ205" si="259">IF(BO180&gt;0,BO180,999999999.99)</f>
        <v>15098343.75</v>
      </c>
      <c r="BP205" s="46">
        <f t="shared" si="259"/>
        <v>999999999.99000001</v>
      </c>
      <c r="BQ205" s="46">
        <f t="shared" si="259"/>
        <v>999999999.99000001</v>
      </c>
      <c r="BR205" s="46">
        <f t="shared" si="259"/>
        <v>64102749.560000002</v>
      </c>
      <c r="BS205" s="46">
        <f t="shared" si="259"/>
        <v>10149826.609999999</v>
      </c>
      <c r="BT205" s="46">
        <f t="shared" si="259"/>
        <v>999999999.99000001</v>
      </c>
      <c r="BU205" s="46">
        <f t="shared" si="259"/>
        <v>999999999.99000001</v>
      </c>
      <c r="BV205" s="46">
        <f t="shared" si="259"/>
        <v>999999999.99000001</v>
      </c>
      <c r="BW205" s="46">
        <f t="shared" si="259"/>
        <v>999999999.99000001</v>
      </c>
      <c r="BX205" s="46">
        <f t="shared" si="259"/>
        <v>999999999.99000001</v>
      </c>
      <c r="BY205" s="46">
        <f t="shared" si="259"/>
        <v>4469416.5999999996</v>
      </c>
      <c r="BZ205" s="46">
        <f t="shared" si="259"/>
        <v>999999999.99000001</v>
      </c>
      <c r="CA205" s="46">
        <f t="shared" si="259"/>
        <v>999999999.99000001</v>
      </c>
      <c r="CB205" s="46">
        <f t="shared" si="259"/>
        <v>999999999.99000001</v>
      </c>
      <c r="CC205" s="46">
        <f t="shared" si="259"/>
        <v>999999999.99000001</v>
      </c>
      <c r="CD205" s="46">
        <f t="shared" si="259"/>
        <v>999999999.99000001</v>
      </c>
      <c r="CE205" s="46">
        <f t="shared" si="259"/>
        <v>999999999.99000001</v>
      </c>
      <c r="CF205" s="46">
        <f t="shared" si="259"/>
        <v>999999999.99000001</v>
      </c>
      <c r="CG205" s="46">
        <f t="shared" si="259"/>
        <v>999999999.99000001</v>
      </c>
      <c r="CH205" s="46">
        <f t="shared" si="259"/>
        <v>999999999.99000001</v>
      </c>
      <c r="CI205" s="46">
        <f t="shared" si="259"/>
        <v>6359039.4400000004</v>
      </c>
      <c r="CJ205" s="46">
        <f t="shared" si="259"/>
        <v>10632514.75</v>
      </c>
      <c r="CK205" s="46">
        <f t="shared" si="259"/>
        <v>999999999.99000001</v>
      </c>
      <c r="CL205" s="46">
        <f t="shared" si="259"/>
        <v>999999999.99000001</v>
      </c>
      <c r="CM205" s="46">
        <f t="shared" si="259"/>
        <v>7168563.6600000001</v>
      </c>
      <c r="CN205" s="46">
        <f t="shared" si="259"/>
        <v>999999999.99000001</v>
      </c>
      <c r="CO205" s="46">
        <f t="shared" si="259"/>
        <v>999999999.99000001</v>
      </c>
      <c r="CP205" s="46">
        <f t="shared" si="259"/>
        <v>999999999.99000001</v>
      </c>
      <c r="CQ205" s="46">
        <f t="shared" si="259"/>
        <v>12094003.84</v>
      </c>
      <c r="CR205" s="46">
        <f t="shared" si="259"/>
        <v>999999999.99000001</v>
      </c>
      <c r="CS205" s="46">
        <f t="shared" si="259"/>
        <v>999999999.99000001</v>
      </c>
      <c r="CT205" s="46">
        <f t="shared" si="259"/>
        <v>999999999.99000001</v>
      </c>
      <c r="CU205" s="46">
        <f t="shared" si="259"/>
        <v>999999999.99000001</v>
      </c>
      <c r="CV205" s="46">
        <f t="shared" si="259"/>
        <v>999999999.99000001</v>
      </c>
      <c r="CW205" s="46">
        <f t="shared" si="259"/>
        <v>999999999.99000001</v>
      </c>
      <c r="CX205" s="46">
        <f t="shared" si="259"/>
        <v>999999999.99000001</v>
      </c>
      <c r="CY205" s="46">
        <f t="shared" si="259"/>
        <v>999999999.99000001</v>
      </c>
      <c r="CZ205" s="46">
        <f t="shared" si="259"/>
        <v>23461235.870000001</v>
      </c>
      <c r="DA205" s="46">
        <f t="shared" si="259"/>
        <v>999999999.99000001</v>
      </c>
      <c r="DB205" s="46">
        <f t="shared" si="259"/>
        <v>999999999.99000001</v>
      </c>
      <c r="DC205" s="46">
        <f t="shared" si="259"/>
        <v>999999999.99000001</v>
      </c>
      <c r="DD205" s="46">
        <f t="shared" si="259"/>
        <v>999999999.99000001</v>
      </c>
      <c r="DE205" s="46">
        <f t="shared" si="259"/>
        <v>999999999.99000001</v>
      </c>
      <c r="DF205" s="46">
        <f t="shared" si="259"/>
        <v>574432868.87</v>
      </c>
      <c r="DG205" s="46">
        <f t="shared" si="259"/>
        <v>999999999.99000001</v>
      </c>
      <c r="DH205" s="46">
        <f t="shared" si="259"/>
        <v>21750190.260000002</v>
      </c>
      <c r="DI205" s="46">
        <f t="shared" si="259"/>
        <v>32147017.170000002</v>
      </c>
      <c r="DJ205" s="46">
        <f t="shared" si="259"/>
        <v>999999999.99000001</v>
      </c>
      <c r="DK205" s="46">
        <f t="shared" si="259"/>
        <v>999999999.99000001</v>
      </c>
      <c r="DL205" s="46">
        <f t="shared" si="259"/>
        <v>93821541.340000004</v>
      </c>
      <c r="DM205" s="46">
        <f t="shared" si="259"/>
        <v>999999999.99000001</v>
      </c>
      <c r="DN205" s="46">
        <f t="shared" si="259"/>
        <v>15591162.960000001</v>
      </c>
      <c r="DO205" s="46">
        <f t="shared" si="259"/>
        <v>38458405.810000002</v>
      </c>
      <c r="DP205" s="46">
        <f t="shared" si="259"/>
        <v>999999999.99000001</v>
      </c>
      <c r="DQ205" s="46">
        <f t="shared" si="259"/>
        <v>4578005.1900000004</v>
      </c>
      <c r="DR205" s="46">
        <f t="shared" si="259"/>
        <v>14071263.380000001</v>
      </c>
      <c r="DS205" s="46">
        <f t="shared" si="259"/>
        <v>7813205.21</v>
      </c>
      <c r="DT205" s="46">
        <f t="shared" si="259"/>
        <v>999999999.99000001</v>
      </c>
      <c r="DU205" s="46">
        <f t="shared" si="259"/>
        <v>999999999.99000001</v>
      </c>
      <c r="DV205" s="46">
        <f t="shared" si="259"/>
        <v>999999999.99000001</v>
      </c>
      <c r="DW205" s="46">
        <f t="shared" si="259"/>
        <v>999999999.99000001</v>
      </c>
      <c r="DX205" s="46">
        <f t="shared" si="259"/>
        <v>999999999.99000001</v>
      </c>
      <c r="DY205" s="46">
        <f t="shared" si="259"/>
        <v>999999999.99000001</v>
      </c>
      <c r="DZ205" s="46">
        <f t="shared" si="259"/>
        <v>999999999.99000001</v>
      </c>
      <c r="EA205" s="46">
        <f t="shared" ref="EA205:FU205" si="260">IF(EA180&gt;0,EA180,999999999.99)</f>
        <v>5126623.67</v>
      </c>
      <c r="EB205" s="46">
        <f t="shared" si="260"/>
        <v>999999999.99000001</v>
      </c>
      <c r="EC205" s="46">
        <f t="shared" si="260"/>
        <v>999999999.99000001</v>
      </c>
      <c r="ED205" s="46">
        <f t="shared" si="260"/>
        <v>999999999.99000001</v>
      </c>
      <c r="EE205" s="46">
        <f t="shared" si="260"/>
        <v>999999999.99000001</v>
      </c>
      <c r="EF205" s="46">
        <f t="shared" si="260"/>
        <v>16232553.039999999</v>
      </c>
      <c r="EG205" s="46">
        <f t="shared" si="260"/>
        <v>999999999.99000001</v>
      </c>
      <c r="EH205" s="46">
        <f t="shared" si="260"/>
        <v>999999999.99000001</v>
      </c>
      <c r="EI205" s="46">
        <f t="shared" si="260"/>
        <v>562955973.50999999</v>
      </c>
      <c r="EJ205" s="46">
        <f t="shared" si="260"/>
        <v>999999999.99000001</v>
      </c>
      <c r="EK205" s="46">
        <f t="shared" si="260"/>
        <v>999999999.99000001</v>
      </c>
      <c r="EL205" s="46">
        <f t="shared" si="260"/>
        <v>999999999.99000001</v>
      </c>
      <c r="EM205" s="46">
        <f t="shared" si="260"/>
        <v>4474413.58</v>
      </c>
      <c r="EN205" s="46">
        <f t="shared" si="260"/>
        <v>10503908.02</v>
      </c>
      <c r="EO205" s="46">
        <f t="shared" si="260"/>
        <v>999999999.99000001</v>
      </c>
      <c r="EP205" s="46">
        <f t="shared" si="260"/>
        <v>999999999.99000001</v>
      </c>
      <c r="EQ205" s="46">
        <f t="shared" si="260"/>
        <v>999999999.99000001</v>
      </c>
      <c r="ER205" s="46">
        <f t="shared" si="260"/>
        <v>999999999.99000001</v>
      </c>
      <c r="ES205" s="46">
        <f t="shared" si="260"/>
        <v>999999999.99000001</v>
      </c>
      <c r="ET205" s="46">
        <f t="shared" si="260"/>
        <v>999999999.99000001</v>
      </c>
      <c r="EU205" s="46">
        <f t="shared" si="260"/>
        <v>5915861.25</v>
      </c>
      <c r="EV205" s="46">
        <f t="shared" si="260"/>
        <v>999999999.99000001</v>
      </c>
      <c r="EW205" s="46">
        <f t="shared" si="260"/>
        <v>999999999.99000001</v>
      </c>
      <c r="EX205" s="46">
        <f t="shared" si="260"/>
        <v>999999999.99000001</v>
      </c>
      <c r="EY205" s="46">
        <f t="shared" si="260"/>
        <v>7204916</v>
      </c>
      <c r="EZ205" s="46">
        <f t="shared" si="260"/>
        <v>999999999.99000001</v>
      </c>
      <c r="FA205" s="46">
        <f t="shared" si="260"/>
        <v>999999999.99000001</v>
      </c>
      <c r="FB205" s="46">
        <f t="shared" si="260"/>
        <v>999999999.99000001</v>
      </c>
      <c r="FC205" s="46">
        <f t="shared" si="260"/>
        <v>999999999.99000001</v>
      </c>
      <c r="FD205" s="46">
        <f t="shared" si="260"/>
        <v>999999999.99000001</v>
      </c>
      <c r="FE205" s="46">
        <f t="shared" si="260"/>
        <v>999999999.99000001</v>
      </c>
      <c r="FF205" s="46">
        <f t="shared" si="260"/>
        <v>999999999.99000001</v>
      </c>
      <c r="FG205" s="46">
        <f t="shared" si="260"/>
        <v>999999999.99000001</v>
      </c>
      <c r="FH205" s="46">
        <f t="shared" si="260"/>
        <v>999999999.99000001</v>
      </c>
      <c r="FI205" s="46">
        <f t="shared" si="260"/>
        <v>18942550.100000001</v>
      </c>
      <c r="FJ205" s="46">
        <f t="shared" si="260"/>
        <v>999999999.99000001</v>
      </c>
      <c r="FK205" s="46">
        <f t="shared" si="260"/>
        <v>23975949.41</v>
      </c>
      <c r="FL205" s="46">
        <f t="shared" si="260"/>
        <v>999999999.99000001</v>
      </c>
      <c r="FM205" s="46">
        <f t="shared" si="260"/>
        <v>999999999.99000001</v>
      </c>
      <c r="FN205" s="46">
        <f t="shared" si="260"/>
        <v>748288701.42999995</v>
      </c>
      <c r="FO205" s="46">
        <f t="shared" si="260"/>
        <v>10898821.109999999</v>
      </c>
      <c r="FP205" s="46">
        <f t="shared" si="260"/>
        <v>26960999.010000002</v>
      </c>
      <c r="FQ205" s="46">
        <f t="shared" si="260"/>
        <v>7401208.2599999998</v>
      </c>
      <c r="FR205" s="46">
        <f t="shared" si="260"/>
        <v>999999999.99000001</v>
      </c>
      <c r="FS205" s="46">
        <f t="shared" si="260"/>
        <v>999999999.99000001</v>
      </c>
      <c r="FT205" s="47">
        <f t="shared" si="260"/>
        <v>999999999.99000001</v>
      </c>
      <c r="FU205" s="46">
        <f t="shared" si="260"/>
        <v>7576980.7199999997</v>
      </c>
      <c r="FV205" s="46">
        <f>IF(FV180&gt;0,FV180,999999999.99)</f>
        <v>6199859.2999999998</v>
      </c>
      <c r="FW205" s="46">
        <f>IF(FW180&gt;0,FW180,999999999.99)</f>
        <v>999999999.99000001</v>
      </c>
      <c r="FX205" s="46">
        <f>IF(FX180&gt;0,FX180,999999999.99)</f>
        <v>999999999.99000001</v>
      </c>
      <c r="FY205" s="46"/>
      <c r="FZ205" s="46"/>
      <c r="GA205" s="46"/>
      <c r="GB205" s="46"/>
      <c r="GC205" s="46"/>
      <c r="GD205" s="46"/>
      <c r="GE205" s="6"/>
      <c r="GF205" s="6"/>
      <c r="GG205" s="6"/>
      <c r="GH205" s="6"/>
      <c r="GI205" s="6"/>
      <c r="GJ205" s="6"/>
      <c r="GK205" s="6"/>
      <c r="GL205" s="6"/>
      <c r="GM205" s="6"/>
    </row>
    <row r="206" spans="1:195" x14ac:dyDescent="0.2">
      <c r="A206" s="9"/>
      <c r="B206" s="2" t="s">
        <v>533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7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7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6"/>
      <c r="GF206" s="6"/>
      <c r="GG206" s="6"/>
      <c r="GH206" s="6"/>
      <c r="GI206" s="6"/>
      <c r="GJ206" s="6"/>
      <c r="GK206" s="6"/>
      <c r="GL206" s="6"/>
      <c r="GM206" s="6"/>
    </row>
    <row r="207" spans="1:195" x14ac:dyDescent="0.2">
      <c r="A207" s="9"/>
      <c r="B207" s="2" t="s">
        <v>534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7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7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6"/>
      <c r="GF207" s="6"/>
      <c r="GG207" s="6"/>
      <c r="GH207" s="6"/>
      <c r="GI207" s="6"/>
      <c r="GJ207" s="6"/>
      <c r="GK207" s="6"/>
      <c r="GL207" s="6"/>
      <c r="GM207" s="6"/>
    </row>
    <row r="208" spans="1:195" x14ac:dyDescent="0.2">
      <c r="A208" s="3" t="s">
        <v>535</v>
      </c>
      <c r="B208" s="2" t="s">
        <v>536</v>
      </c>
      <c r="C208" s="46">
        <f>MIN(C205,MAX(C203,C204))</f>
        <v>69794950.75999999</v>
      </c>
      <c r="D208" s="46">
        <f t="shared" ref="D208:BO208" si="261">MIN(D205,MAX(D203,D204))</f>
        <v>341722166.75999999</v>
      </c>
      <c r="E208" s="46">
        <f t="shared" si="261"/>
        <v>68494099.599999994</v>
      </c>
      <c r="F208" s="46">
        <f t="shared" si="261"/>
        <v>134903238.69</v>
      </c>
      <c r="G208" s="46">
        <f t="shared" si="261"/>
        <v>8331101.3499999996</v>
      </c>
      <c r="H208" s="46">
        <f t="shared" si="261"/>
        <v>8434529.2899999991</v>
      </c>
      <c r="I208" s="46">
        <f t="shared" si="261"/>
        <v>87882669.460000008</v>
      </c>
      <c r="J208" s="46">
        <f t="shared" si="261"/>
        <v>16615313.77</v>
      </c>
      <c r="K208" s="46">
        <f t="shared" si="261"/>
        <v>3298240.92</v>
      </c>
      <c r="L208" s="46">
        <f t="shared" si="261"/>
        <v>22657249.32</v>
      </c>
      <c r="M208" s="46">
        <f t="shared" si="261"/>
        <v>13871054.93</v>
      </c>
      <c r="N208" s="46">
        <f t="shared" si="261"/>
        <v>414433251.23000002</v>
      </c>
      <c r="O208" s="46">
        <f t="shared" si="261"/>
        <v>115615628.13</v>
      </c>
      <c r="P208" s="46">
        <f t="shared" si="261"/>
        <v>2440031.5</v>
      </c>
      <c r="Q208" s="46">
        <f t="shared" si="261"/>
        <v>331503226.40999997</v>
      </c>
      <c r="R208" s="46">
        <f t="shared" si="261"/>
        <v>5045885</v>
      </c>
      <c r="S208" s="46">
        <f t="shared" si="261"/>
        <v>11248585.770000001</v>
      </c>
      <c r="T208" s="46">
        <f t="shared" si="261"/>
        <v>1932639.6400000001</v>
      </c>
      <c r="U208" s="46">
        <f t="shared" si="261"/>
        <v>868490.58000000007</v>
      </c>
      <c r="V208" s="46">
        <f t="shared" si="261"/>
        <v>2919790.17</v>
      </c>
      <c r="W208" s="47">
        <f t="shared" si="261"/>
        <v>1372162.1099999999</v>
      </c>
      <c r="X208" s="46">
        <f t="shared" si="261"/>
        <v>809560.68</v>
      </c>
      <c r="Y208" s="46">
        <f t="shared" si="261"/>
        <v>4235872.29</v>
      </c>
      <c r="Z208" s="46">
        <f t="shared" si="261"/>
        <v>2826118.35</v>
      </c>
      <c r="AA208" s="46">
        <f t="shared" si="261"/>
        <v>228853534.47999999</v>
      </c>
      <c r="AB208" s="46">
        <f t="shared" si="261"/>
        <v>235392313.33000001</v>
      </c>
      <c r="AC208" s="46">
        <f t="shared" si="261"/>
        <v>7629984.3100000005</v>
      </c>
      <c r="AD208" s="46">
        <f t="shared" si="261"/>
        <v>8920829.7800000012</v>
      </c>
      <c r="AE208" s="46">
        <f t="shared" si="261"/>
        <v>1589800.05</v>
      </c>
      <c r="AF208" s="46">
        <f t="shared" si="261"/>
        <v>2306330.0999999996</v>
      </c>
      <c r="AG208" s="46">
        <f t="shared" si="261"/>
        <v>7473303.6300000008</v>
      </c>
      <c r="AH208" s="46">
        <f t="shared" si="261"/>
        <v>8143065.3399999999</v>
      </c>
      <c r="AI208" s="46">
        <f t="shared" si="261"/>
        <v>3621869.09</v>
      </c>
      <c r="AJ208" s="46">
        <f t="shared" si="261"/>
        <v>2768333.91</v>
      </c>
      <c r="AK208" s="46">
        <f t="shared" si="261"/>
        <v>2702626.78</v>
      </c>
      <c r="AL208" s="46">
        <f t="shared" si="261"/>
        <v>3010152.1</v>
      </c>
      <c r="AM208" s="46">
        <f t="shared" si="261"/>
        <v>4136458.88</v>
      </c>
      <c r="AN208" s="46">
        <f t="shared" si="261"/>
        <v>3775011.56</v>
      </c>
      <c r="AO208" s="46">
        <f t="shared" si="261"/>
        <v>37909019.990000002</v>
      </c>
      <c r="AP208" s="46">
        <f t="shared" si="261"/>
        <v>714173242.88999999</v>
      </c>
      <c r="AQ208" s="46">
        <f t="shared" si="261"/>
        <v>3034021.67</v>
      </c>
      <c r="AR208" s="46">
        <f t="shared" si="261"/>
        <v>497956443.81</v>
      </c>
      <c r="AS208" s="46">
        <f t="shared" si="261"/>
        <v>56251314.410000004</v>
      </c>
      <c r="AT208" s="46">
        <f t="shared" si="261"/>
        <v>19604128.879999999</v>
      </c>
      <c r="AU208" s="46">
        <f t="shared" si="261"/>
        <v>3608397.7399999998</v>
      </c>
      <c r="AV208" s="46">
        <f t="shared" si="261"/>
        <v>3350948.9000000004</v>
      </c>
      <c r="AW208" s="46">
        <f t="shared" si="261"/>
        <v>2609807.9300000002</v>
      </c>
      <c r="AX208" s="46">
        <f t="shared" si="261"/>
        <v>856840.99</v>
      </c>
      <c r="AY208" s="46">
        <f t="shared" si="261"/>
        <v>4894095.1800000006</v>
      </c>
      <c r="AZ208" s="46">
        <f t="shared" si="261"/>
        <v>90065034.670000002</v>
      </c>
      <c r="BA208" s="46">
        <f t="shared" si="261"/>
        <v>67089486.331999995</v>
      </c>
      <c r="BB208" s="46">
        <f t="shared" si="261"/>
        <v>59691773.592000008</v>
      </c>
      <c r="BC208" s="46">
        <f t="shared" si="261"/>
        <v>240665685.97999999</v>
      </c>
      <c r="BD208" s="46">
        <f t="shared" si="261"/>
        <v>37216093.706000008</v>
      </c>
      <c r="BE208" s="46">
        <f t="shared" si="261"/>
        <v>11730630.73</v>
      </c>
      <c r="BF208" s="46">
        <f t="shared" si="261"/>
        <v>181701220.56900001</v>
      </c>
      <c r="BG208" s="46">
        <f t="shared" si="261"/>
        <v>8092132.0199999996</v>
      </c>
      <c r="BH208" s="46">
        <f t="shared" si="261"/>
        <v>5476338.0700000003</v>
      </c>
      <c r="BI208" s="46">
        <f t="shared" si="261"/>
        <v>2960311.35</v>
      </c>
      <c r="BJ208" s="46">
        <f t="shared" si="261"/>
        <v>45922294.418000005</v>
      </c>
      <c r="BK208" s="46">
        <f t="shared" si="261"/>
        <v>141272791.53999999</v>
      </c>
      <c r="BL208" s="46">
        <f t="shared" si="261"/>
        <v>2543428.64</v>
      </c>
      <c r="BM208" s="46">
        <f t="shared" si="261"/>
        <v>3248677.85</v>
      </c>
      <c r="BN208" s="46">
        <f t="shared" si="261"/>
        <v>28524464.683000002</v>
      </c>
      <c r="BO208" s="46">
        <f t="shared" si="261"/>
        <v>12027997.57</v>
      </c>
      <c r="BP208" s="46">
        <f t="shared" ref="BP208:EA208" si="262">MIN(BP205,MAX(BP203,BP204))</f>
        <v>2632422.77</v>
      </c>
      <c r="BQ208" s="46">
        <f t="shared" si="262"/>
        <v>47993327.590000004</v>
      </c>
      <c r="BR208" s="46">
        <f t="shared" si="262"/>
        <v>36777303.700000003</v>
      </c>
      <c r="BS208" s="46">
        <f t="shared" si="262"/>
        <v>8719712.1699999999</v>
      </c>
      <c r="BT208" s="46">
        <f t="shared" si="262"/>
        <v>3872547.67</v>
      </c>
      <c r="BU208" s="46">
        <f t="shared" si="262"/>
        <v>4232658.95</v>
      </c>
      <c r="BV208" s="46">
        <f t="shared" si="262"/>
        <v>9828681.3099999987</v>
      </c>
      <c r="BW208" s="46">
        <f t="shared" si="262"/>
        <v>14557140.15</v>
      </c>
      <c r="BX208" s="46">
        <f t="shared" si="262"/>
        <v>1258609.9600000002</v>
      </c>
      <c r="BY208" s="46">
        <f t="shared" si="262"/>
        <v>4469416.5999999996</v>
      </c>
      <c r="BZ208" s="46">
        <f t="shared" si="262"/>
        <v>2498425.6399999997</v>
      </c>
      <c r="CA208" s="46">
        <f t="shared" si="262"/>
        <v>2661716.35</v>
      </c>
      <c r="CB208" s="46">
        <f t="shared" si="262"/>
        <v>637786386.22000003</v>
      </c>
      <c r="CC208" s="46">
        <f t="shared" si="262"/>
        <v>2162203.54</v>
      </c>
      <c r="CD208" s="46">
        <f t="shared" si="262"/>
        <v>1115439.8400000001</v>
      </c>
      <c r="CE208" s="46">
        <f t="shared" si="262"/>
        <v>2182604.2199999997</v>
      </c>
      <c r="CF208" s="46">
        <f t="shared" si="262"/>
        <v>1628255.98</v>
      </c>
      <c r="CG208" s="46">
        <f t="shared" si="262"/>
        <v>2137838.27</v>
      </c>
      <c r="CH208" s="46">
        <f t="shared" si="262"/>
        <v>1858033.9900000002</v>
      </c>
      <c r="CI208" s="46">
        <f t="shared" si="262"/>
        <v>5910904.75</v>
      </c>
      <c r="CJ208" s="46">
        <f t="shared" si="262"/>
        <v>9038812.4900000002</v>
      </c>
      <c r="CK208" s="46">
        <f t="shared" si="262"/>
        <v>38741668.18</v>
      </c>
      <c r="CL208" s="46">
        <f t="shared" si="262"/>
        <v>10859977.6</v>
      </c>
      <c r="CM208" s="46">
        <f t="shared" si="262"/>
        <v>6649851.6299999999</v>
      </c>
      <c r="CN208" s="46">
        <f t="shared" si="262"/>
        <v>220679166.11399999</v>
      </c>
      <c r="CO208" s="46">
        <f t="shared" si="262"/>
        <v>117827814.09299999</v>
      </c>
      <c r="CP208" s="46">
        <f t="shared" si="262"/>
        <v>9151141.25</v>
      </c>
      <c r="CQ208" s="46">
        <f t="shared" si="262"/>
        <v>10072677.74</v>
      </c>
      <c r="CR208" s="46">
        <f t="shared" si="262"/>
        <v>2433827.8099999996</v>
      </c>
      <c r="CS208" s="46">
        <f t="shared" si="262"/>
        <v>3503460.8600000003</v>
      </c>
      <c r="CT208" s="46">
        <f t="shared" si="262"/>
        <v>1409915.59</v>
      </c>
      <c r="CU208" s="46">
        <f t="shared" si="262"/>
        <v>3562253.25</v>
      </c>
      <c r="CV208" s="46">
        <f t="shared" si="262"/>
        <v>771634.79999999993</v>
      </c>
      <c r="CW208" s="46">
        <f t="shared" si="262"/>
        <v>2242955</v>
      </c>
      <c r="CX208" s="46">
        <f t="shared" si="262"/>
        <v>4123835.71</v>
      </c>
      <c r="CY208" s="46">
        <f t="shared" si="262"/>
        <v>1029794.73</v>
      </c>
      <c r="CZ208" s="46">
        <f t="shared" si="262"/>
        <v>17018123.34</v>
      </c>
      <c r="DA208" s="46">
        <f t="shared" si="262"/>
        <v>2476263.64</v>
      </c>
      <c r="DB208" s="46">
        <f t="shared" si="262"/>
        <v>3271625.5700000003</v>
      </c>
      <c r="DC208" s="46">
        <f t="shared" si="262"/>
        <v>2402168.0700000003</v>
      </c>
      <c r="DD208" s="46">
        <f t="shared" si="262"/>
        <v>1946456.91</v>
      </c>
      <c r="DE208" s="46">
        <f t="shared" si="262"/>
        <v>3951273.75</v>
      </c>
      <c r="DF208" s="46">
        <f t="shared" si="262"/>
        <v>166574426.41400003</v>
      </c>
      <c r="DG208" s="46">
        <f t="shared" si="262"/>
        <v>1366256.8499999999</v>
      </c>
      <c r="DH208" s="46">
        <f t="shared" si="262"/>
        <v>16362472.885000002</v>
      </c>
      <c r="DI208" s="46">
        <f t="shared" si="262"/>
        <v>21126728.100000001</v>
      </c>
      <c r="DJ208" s="46">
        <f t="shared" si="262"/>
        <v>6184765.5</v>
      </c>
      <c r="DK208" s="46">
        <f t="shared" si="262"/>
        <v>3788864.6500000004</v>
      </c>
      <c r="DL208" s="46">
        <f t="shared" si="262"/>
        <v>47321302.460000001</v>
      </c>
      <c r="DM208" s="46">
        <f t="shared" si="262"/>
        <v>3307263.4699999997</v>
      </c>
      <c r="DN208" s="46">
        <f t="shared" si="262"/>
        <v>12397192.48</v>
      </c>
      <c r="DO208" s="46">
        <f t="shared" si="262"/>
        <v>24129382.210000001</v>
      </c>
      <c r="DP208" s="46">
        <f t="shared" si="262"/>
        <v>2659864.2599999998</v>
      </c>
      <c r="DQ208" s="46">
        <f t="shared" si="262"/>
        <v>4524659.6000000006</v>
      </c>
      <c r="DR208" s="46">
        <f t="shared" si="262"/>
        <v>11293790.91</v>
      </c>
      <c r="DS208" s="46">
        <f t="shared" si="262"/>
        <v>7163177.3600000003</v>
      </c>
      <c r="DT208" s="46">
        <f t="shared" si="262"/>
        <v>2117588.2600000002</v>
      </c>
      <c r="DU208" s="46">
        <f t="shared" si="262"/>
        <v>3806662.3</v>
      </c>
      <c r="DV208" s="46">
        <f t="shared" si="262"/>
        <v>2660540.9300000002</v>
      </c>
      <c r="DW208" s="46">
        <f t="shared" si="262"/>
        <v>3464253.19</v>
      </c>
      <c r="DX208" s="46">
        <f t="shared" si="262"/>
        <v>2723010.83</v>
      </c>
      <c r="DY208" s="46">
        <f t="shared" si="262"/>
        <v>3657989.73</v>
      </c>
      <c r="DZ208" s="46">
        <f t="shared" si="262"/>
        <v>8540736.0899999999</v>
      </c>
      <c r="EA208" s="46">
        <f t="shared" si="262"/>
        <v>5014995.51</v>
      </c>
      <c r="EB208" s="46">
        <f t="shared" ref="EB208:FX208" si="263">MIN(EB205,MAX(EB203,EB204))</f>
        <v>4932221.8600000003</v>
      </c>
      <c r="EC208" s="46">
        <f t="shared" si="263"/>
        <v>2984655.45</v>
      </c>
      <c r="ED208" s="46">
        <f t="shared" si="263"/>
        <v>17247319.200000003</v>
      </c>
      <c r="EE208" s="46">
        <f t="shared" si="263"/>
        <v>2594071.5</v>
      </c>
      <c r="EF208" s="46">
        <f t="shared" si="263"/>
        <v>12598193.310000001</v>
      </c>
      <c r="EG208" s="46">
        <f t="shared" si="263"/>
        <v>2885708.8600000003</v>
      </c>
      <c r="EH208" s="46">
        <f t="shared" si="263"/>
        <v>2588199.89</v>
      </c>
      <c r="EI208" s="46">
        <f t="shared" si="263"/>
        <v>136523690.84999999</v>
      </c>
      <c r="EJ208" s="46">
        <f t="shared" si="263"/>
        <v>68603511.812000006</v>
      </c>
      <c r="EK208" s="46">
        <f t="shared" si="263"/>
        <v>5417963.6299999999</v>
      </c>
      <c r="EL208" s="46">
        <f t="shared" si="263"/>
        <v>4234742.67</v>
      </c>
      <c r="EM208" s="46">
        <f t="shared" si="263"/>
        <v>4462208.05</v>
      </c>
      <c r="EN208" s="46">
        <f t="shared" si="263"/>
        <v>8966224.9699999988</v>
      </c>
      <c r="EO208" s="46">
        <f t="shared" si="263"/>
        <v>3921084.24</v>
      </c>
      <c r="EP208" s="46">
        <f t="shared" si="263"/>
        <v>3936317.86</v>
      </c>
      <c r="EQ208" s="46">
        <f t="shared" si="263"/>
        <v>19209039.75</v>
      </c>
      <c r="ER208" s="46">
        <f t="shared" si="263"/>
        <v>3910166.86</v>
      </c>
      <c r="ES208" s="46">
        <f t="shared" si="263"/>
        <v>1823018.85</v>
      </c>
      <c r="ET208" s="46">
        <f t="shared" si="263"/>
        <v>2746081.51</v>
      </c>
      <c r="EU208" s="46">
        <f t="shared" si="263"/>
        <v>5895613.2799999993</v>
      </c>
      <c r="EV208" s="46">
        <f t="shared" si="263"/>
        <v>1149141.28</v>
      </c>
      <c r="EW208" s="46">
        <f t="shared" si="263"/>
        <v>9146744.9000000004</v>
      </c>
      <c r="EX208" s="46">
        <f t="shared" si="263"/>
        <v>3202436.62</v>
      </c>
      <c r="EY208" s="46">
        <f t="shared" si="263"/>
        <v>7204916</v>
      </c>
      <c r="EZ208" s="46">
        <f t="shared" si="263"/>
        <v>1785663.57</v>
      </c>
      <c r="FA208" s="46">
        <f t="shared" si="263"/>
        <v>26099490.350000001</v>
      </c>
      <c r="FB208" s="46">
        <f t="shared" si="263"/>
        <v>3640312.15</v>
      </c>
      <c r="FC208" s="46">
        <f t="shared" si="263"/>
        <v>19469902.830000002</v>
      </c>
      <c r="FD208" s="46">
        <f t="shared" si="263"/>
        <v>3492093.73</v>
      </c>
      <c r="FE208" s="46">
        <f t="shared" si="263"/>
        <v>1663756.9</v>
      </c>
      <c r="FF208" s="46">
        <f t="shared" si="263"/>
        <v>2511455.98</v>
      </c>
      <c r="FG208" s="46">
        <f t="shared" si="263"/>
        <v>1735213.66</v>
      </c>
      <c r="FH208" s="46">
        <f t="shared" si="263"/>
        <v>1343505.78</v>
      </c>
      <c r="FI208" s="46">
        <f t="shared" si="263"/>
        <v>14423330.370000001</v>
      </c>
      <c r="FJ208" s="46">
        <f t="shared" si="263"/>
        <v>14433038.17</v>
      </c>
      <c r="FK208" s="46">
        <f t="shared" si="263"/>
        <v>17384971.329999998</v>
      </c>
      <c r="FL208" s="46">
        <f t="shared" si="263"/>
        <v>35932251.211999997</v>
      </c>
      <c r="FM208" s="46">
        <f t="shared" si="263"/>
        <v>26535812.600000001</v>
      </c>
      <c r="FN208" s="46">
        <f t="shared" si="263"/>
        <v>162579703.55000001</v>
      </c>
      <c r="FO208" s="46">
        <f t="shared" si="263"/>
        <v>9251114.4600000009</v>
      </c>
      <c r="FP208" s="46">
        <f t="shared" si="263"/>
        <v>18577544.539999999</v>
      </c>
      <c r="FQ208" s="46">
        <f t="shared" si="263"/>
        <v>6769663.5499999998</v>
      </c>
      <c r="FR208" s="46">
        <f t="shared" si="263"/>
        <v>2163091.6</v>
      </c>
      <c r="FS208" s="46">
        <f t="shared" si="263"/>
        <v>2438902.1500000004</v>
      </c>
      <c r="FT208" s="47">
        <f t="shared" si="263"/>
        <v>1353245.86</v>
      </c>
      <c r="FU208" s="46">
        <f t="shared" si="263"/>
        <v>6970414.3799999999</v>
      </c>
      <c r="FV208" s="46">
        <f t="shared" si="263"/>
        <v>5846159.0300000003</v>
      </c>
      <c r="FW208" s="46">
        <f t="shared" si="263"/>
        <v>2201378.39</v>
      </c>
      <c r="FX208" s="46">
        <f t="shared" si="263"/>
        <v>1170820.6500000001</v>
      </c>
      <c r="FY208" s="46"/>
      <c r="FZ208" s="46"/>
      <c r="GA208" s="46"/>
      <c r="GB208" s="46"/>
      <c r="GC208" s="46"/>
      <c r="GD208" s="46"/>
      <c r="GE208" s="9"/>
      <c r="GF208" s="9"/>
      <c r="GG208" s="6"/>
      <c r="GH208" s="46"/>
      <c r="GI208" s="46"/>
      <c r="GJ208" s="46"/>
      <c r="GK208" s="46"/>
      <c r="GL208" s="6"/>
      <c r="GM208" s="6"/>
    </row>
    <row r="209" spans="1:195" x14ac:dyDescent="0.2">
      <c r="A209" s="9"/>
      <c r="B209" s="2" t="s">
        <v>537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7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7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6"/>
      <c r="GF209" s="6"/>
      <c r="GG209" s="6"/>
      <c r="GH209" s="6"/>
      <c r="GI209" s="6"/>
      <c r="GJ209" s="6"/>
      <c r="GK209" s="6"/>
      <c r="GL209" s="6"/>
      <c r="GM209" s="6"/>
    </row>
    <row r="210" spans="1:195" x14ac:dyDescent="0.2">
      <c r="A210" s="127" t="s">
        <v>538</v>
      </c>
      <c r="B210" s="128" t="s">
        <v>539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46">
        <v>0</v>
      </c>
      <c r="BC210" s="46">
        <v>0</v>
      </c>
      <c r="BD210" s="46">
        <v>0</v>
      </c>
      <c r="BE210" s="46">
        <v>0</v>
      </c>
      <c r="BF210" s="46">
        <v>0</v>
      </c>
      <c r="BG210" s="46">
        <v>0</v>
      </c>
      <c r="BH210" s="46">
        <v>0</v>
      </c>
      <c r="BI210" s="46">
        <v>0</v>
      </c>
      <c r="BJ210" s="46">
        <v>0</v>
      </c>
      <c r="BK210" s="46">
        <v>0</v>
      </c>
      <c r="BL210" s="46">
        <v>0</v>
      </c>
      <c r="BM210" s="46">
        <v>0</v>
      </c>
      <c r="BN210" s="46">
        <v>0</v>
      </c>
      <c r="BO210" s="46">
        <v>0</v>
      </c>
      <c r="BP210" s="46">
        <v>0</v>
      </c>
      <c r="BQ210" s="46">
        <v>0</v>
      </c>
      <c r="BR210" s="46">
        <v>0</v>
      </c>
      <c r="BS210" s="46">
        <v>0</v>
      </c>
      <c r="BT210" s="46">
        <v>0</v>
      </c>
      <c r="BU210" s="46">
        <v>0</v>
      </c>
      <c r="BV210" s="46">
        <v>0</v>
      </c>
      <c r="BW210" s="46">
        <v>0</v>
      </c>
      <c r="BX210" s="46">
        <v>0</v>
      </c>
      <c r="BY210" s="46">
        <v>0</v>
      </c>
      <c r="BZ210" s="46">
        <v>0</v>
      </c>
      <c r="CA210" s="46">
        <v>0</v>
      </c>
      <c r="CB210" s="46">
        <v>0</v>
      </c>
      <c r="CC210" s="46">
        <v>0</v>
      </c>
      <c r="CD210" s="46">
        <v>0</v>
      </c>
      <c r="CE210" s="46">
        <v>0</v>
      </c>
      <c r="CF210" s="46">
        <v>0</v>
      </c>
      <c r="CG210" s="46">
        <v>0</v>
      </c>
      <c r="CH210" s="46">
        <v>0</v>
      </c>
      <c r="CI210" s="46">
        <v>0</v>
      </c>
      <c r="CJ210" s="46">
        <v>0</v>
      </c>
      <c r="CK210" s="46">
        <v>0</v>
      </c>
      <c r="CL210" s="46">
        <v>0</v>
      </c>
      <c r="CM210" s="46">
        <v>0</v>
      </c>
      <c r="CN210" s="46">
        <v>0</v>
      </c>
      <c r="CO210" s="46">
        <v>0</v>
      </c>
      <c r="CP210" s="46">
        <v>0</v>
      </c>
      <c r="CQ210" s="46">
        <v>0</v>
      </c>
      <c r="CR210" s="46">
        <v>0</v>
      </c>
      <c r="CS210" s="46">
        <v>0</v>
      </c>
      <c r="CT210" s="46">
        <v>0</v>
      </c>
      <c r="CU210" s="46">
        <v>0</v>
      </c>
      <c r="CV210" s="46">
        <v>0</v>
      </c>
      <c r="CW210" s="46">
        <v>0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6">
        <v>0</v>
      </c>
      <c r="DJ210" s="46">
        <v>0</v>
      </c>
      <c r="DK210" s="46">
        <v>0</v>
      </c>
      <c r="DL210" s="46">
        <v>0</v>
      </c>
      <c r="DM210" s="46">
        <v>0</v>
      </c>
      <c r="DN210" s="46">
        <v>0</v>
      </c>
      <c r="DO210" s="46">
        <v>0</v>
      </c>
      <c r="DP210" s="46">
        <v>0</v>
      </c>
      <c r="DQ210" s="46">
        <v>0</v>
      </c>
      <c r="DR210" s="46">
        <v>0</v>
      </c>
      <c r="DS210" s="46">
        <v>0</v>
      </c>
      <c r="DT210" s="46">
        <v>0</v>
      </c>
      <c r="DU210" s="46">
        <v>0</v>
      </c>
      <c r="DV210" s="46">
        <v>0</v>
      </c>
      <c r="DW210" s="46">
        <v>0</v>
      </c>
      <c r="DX210" s="46">
        <v>0</v>
      </c>
      <c r="DY210" s="46">
        <v>0</v>
      </c>
      <c r="DZ210" s="46">
        <v>0</v>
      </c>
      <c r="EA210" s="46">
        <v>0</v>
      </c>
      <c r="EB210" s="46">
        <v>0</v>
      </c>
      <c r="EC210" s="46">
        <v>0</v>
      </c>
      <c r="ED210" s="46">
        <v>0</v>
      </c>
      <c r="EE210" s="46">
        <v>0</v>
      </c>
      <c r="EF210" s="46">
        <v>0</v>
      </c>
      <c r="EG210" s="46">
        <v>0</v>
      </c>
      <c r="EH210" s="46">
        <v>0</v>
      </c>
      <c r="EI210" s="46">
        <v>0</v>
      </c>
      <c r="EJ210" s="46">
        <v>0</v>
      </c>
      <c r="EK210" s="46">
        <v>0</v>
      </c>
      <c r="EL210" s="46">
        <v>0</v>
      </c>
      <c r="EM210" s="46">
        <v>0</v>
      </c>
      <c r="EN210" s="46">
        <v>0</v>
      </c>
      <c r="EO210" s="46">
        <v>0</v>
      </c>
      <c r="EP210" s="46">
        <v>0</v>
      </c>
      <c r="EQ210" s="46">
        <v>0</v>
      </c>
      <c r="ER210" s="46">
        <v>0</v>
      </c>
      <c r="ES210" s="46">
        <v>0</v>
      </c>
      <c r="ET210" s="46">
        <v>0</v>
      </c>
      <c r="EU210" s="46">
        <v>0</v>
      </c>
      <c r="EV210" s="46">
        <v>0</v>
      </c>
      <c r="EW210" s="46">
        <v>0</v>
      </c>
      <c r="EX210" s="46">
        <v>0</v>
      </c>
      <c r="EY210" s="46">
        <v>0</v>
      </c>
      <c r="EZ210" s="46">
        <v>0</v>
      </c>
      <c r="FA210" s="46">
        <v>0</v>
      </c>
      <c r="FB210" s="46">
        <v>0</v>
      </c>
      <c r="FC210" s="46">
        <v>0</v>
      </c>
      <c r="FD210" s="46">
        <v>0</v>
      </c>
      <c r="FE210" s="46">
        <v>0</v>
      </c>
      <c r="FF210" s="46">
        <v>0</v>
      </c>
      <c r="FG210" s="46">
        <v>0</v>
      </c>
      <c r="FH210" s="46">
        <v>0</v>
      </c>
      <c r="FI210" s="46">
        <v>0</v>
      </c>
      <c r="FJ210" s="46">
        <v>0</v>
      </c>
      <c r="FK210" s="46">
        <v>0</v>
      </c>
      <c r="FL210" s="46">
        <v>0</v>
      </c>
      <c r="FM210" s="46">
        <v>0</v>
      </c>
      <c r="FN210" s="46">
        <v>0</v>
      </c>
      <c r="FO210" s="46">
        <v>0</v>
      </c>
      <c r="FP210" s="46">
        <v>0</v>
      </c>
      <c r="FQ210" s="46">
        <v>0</v>
      </c>
      <c r="FR210" s="46">
        <v>0</v>
      </c>
      <c r="FS210" s="46">
        <v>0</v>
      </c>
      <c r="FT210" s="46">
        <v>0</v>
      </c>
      <c r="FU210" s="46">
        <v>0</v>
      </c>
      <c r="FV210" s="46">
        <v>0</v>
      </c>
      <c r="FW210" s="46">
        <v>0</v>
      </c>
      <c r="FX210" s="46">
        <v>0</v>
      </c>
      <c r="FY210" s="46"/>
      <c r="FZ210" s="46">
        <f>SUM(C210:FX210)</f>
        <v>0</v>
      </c>
      <c r="GA210" s="46"/>
      <c r="GB210" s="46"/>
      <c r="GC210" s="46"/>
      <c r="GD210" s="46"/>
      <c r="GE210" s="6"/>
      <c r="GF210" s="6"/>
      <c r="GG210" s="6"/>
      <c r="GH210" s="6"/>
      <c r="GI210" s="6"/>
      <c r="GJ210" s="6"/>
      <c r="GK210" s="6"/>
      <c r="GL210" s="6"/>
      <c r="GM210" s="6"/>
    </row>
    <row r="211" spans="1:195" x14ac:dyDescent="0.2">
      <c r="A211" s="128"/>
      <c r="B211" s="128" t="s">
        <v>540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7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7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6"/>
      <c r="GF211" s="6"/>
      <c r="GG211" s="6"/>
      <c r="GH211" s="6"/>
      <c r="GI211" s="6"/>
      <c r="GJ211" s="6"/>
      <c r="GK211" s="6"/>
      <c r="GL211" s="6"/>
      <c r="GM211" s="6"/>
    </row>
    <row r="212" spans="1:195" x14ac:dyDescent="0.2">
      <c r="A212" s="3" t="s">
        <v>541</v>
      </c>
      <c r="B212" s="2" t="s">
        <v>542</v>
      </c>
      <c r="C212" s="46">
        <f t="shared" ref="C212:BN212" si="264">+C188</f>
        <v>69993983.480000004</v>
      </c>
      <c r="D212" s="46">
        <f t="shared" si="264"/>
        <v>341518488.25999999</v>
      </c>
      <c r="E212" s="46">
        <f t="shared" si="264"/>
        <v>68505337.120000005</v>
      </c>
      <c r="F212" s="46">
        <f t="shared" si="264"/>
        <v>134760722.66999999</v>
      </c>
      <c r="G212" s="46">
        <f t="shared" si="264"/>
        <v>8302083.8099999996</v>
      </c>
      <c r="H212" s="46">
        <f t="shared" si="264"/>
        <v>8482690.2100000009</v>
      </c>
      <c r="I212" s="46">
        <f t="shared" si="264"/>
        <v>87922619.900000006</v>
      </c>
      <c r="J212" s="46">
        <f t="shared" si="264"/>
        <v>16625346.73</v>
      </c>
      <c r="K212" s="46">
        <f t="shared" si="264"/>
        <v>3325247.13</v>
      </c>
      <c r="L212" s="46">
        <f t="shared" si="264"/>
        <v>22609429.43</v>
      </c>
      <c r="M212" s="46">
        <f t="shared" si="264"/>
        <v>13904628.720000001</v>
      </c>
      <c r="N212" s="46">
        <f t="shared" si="264"/>
        <v>414299304.20999998</v>
      </c>
      <c r="O212" s="46">
        <f t="shared" si="264"/>
        <v>115614285.43000001</v>
      </c>
      <c r="P212" s="46">
        <f t="shared" si="264"/>
        <v>2453612.16</v>
      </c>
      <c r="Q212" s="46">
        <f t="shared" si="264"/>
        <v>331552802.17000002</v>
      </c>
      <c r="R212" s="46">
        <f t="shared" si="264"/>
        <v>5048759.8499999996</v>
      </c>
      <c r="S212" s="46">
        <f t="shared" si="264"/>
        <v>11232921.720000001</v>
      </c>
      <c r="T212" s="46">
        <f t="shared" si="264"/>
        <v>1921565.93</v>
      </c>
      <c r="U212" s="46">
        <f t="shared" si="264"/>
        <v>863107.36</v>
      </c>
      <c r="V212" s="46">
        <f t="shared" si="264"/>
        <v>2926129.21</v>
      </c>
      <c r="W212" s="47">
        <f t="shared" si="264"/>
        <v>1376228.99</v>
      </c>
      <c r="X212" s="46">
        <f t="shared" si="264"/>
        <v>809560.66</v>
      </c>
      <c r="Y212" s="46">
        <f t="shared" si="264"/>
        <v>4237522.13</v>
      </c>
      <c r="Z212" s="46">
        <f t="shared" si="264"/>
        <v>2817369.36</v>
      </c>
      <c r="AA212" s="46">
        <f t="shared" si="264"/>
        <v>228650969.66999999</v>
      </c>
      <c r="AB212" s="46">
        <f t="shared" si="264"/>
        <v>235237396.34999999</v>
      </c>
      <c r="AC212" s="46">
        <f t="shared" si="264"/>
        <v>7642041.2800000003</v>
      </c>
      <c r="AD212" s="46">
        <f t="shared" si="264"/>
        <v>8924069.1600000001</v>
      </c>
      <c r="AE212" s="46">
        <f t="shared" si="264"/>
        <v>1589229.07</v>
      </c>
      <c r="AF212" s="46">
        <f t="shared" si="264"/>
        <v>2301243.4700000002</v>
      </c>
      <c r="AG212" s="46">
        <f t="shared" si="264"/>
        <v>7468671.5999999996</v>
      </c>
      <c r="AH212" s="46">
        <f t="shared" si="264"/>
        <v>8144879.8099999996</v>
      </c>
      <c r="AI212" s="46">
        <f t="shared" si="264"/>
        <v>3660556.67</v>
      </c>
      <c r="AJ212" s="46">
        <f t="shared" si="264"/>
        <v>2702855.39</v>
      </c>
      <c r="AK212" s="46">
        <f t="shared" si="264"/>
        <v>2695413.73</v>
      </c>
      <c r="AL212" s="46">
        <f t="shared" si="264"/>
        <v>3006380.34</v>
      </c>
      <c r="AM212" s="46">
        <f t="shared" si="264"/>
        <v>4136671.09</v>
      </c>
      <c r="AN212" s="46">
        <f t="shared" si="264"/>
        <v>3704799.91</v>
      </c>
      <c r="AO212" s="46">
        <f t="shared" si="264"/>
        <v>37942153.780000001</v>
      </c>
      <c r="AP212" s="46">
        <f t="shared" si="264"/>
        <v>713883588.79999995</v>
      </c>
      <c r="AQ212" s="46">
        <f t="shared" si="264"/>
        <v>3017326.6</v>
      </c>
      <c r="AR212" s="46">
        <f t="shared" si="264"/>
        <v>497608342.02999997</v>
      </c>
      <c r="AS212" s="46">
        <f t="shared" si="264"/>
        <v>56207320.960000001</v>
      </c>
      <c r="AT212" s="46">
        <f t="shared" si="264"/>
        <v>19608741.940000001</v>
      </c>
      <c r="AU212" s="46">
        <f t="shared" si="264"/>
        <v>3586561.8</v>
      </c>
      <c r="AV212" s="46">
        <f t="shared" si="264"/>
        <v>3357058.93</v>
      </c>
      <c r="AW212" s="46">
        <f t="shared" si="264"/>
        <v>2576568.2599999998</v>
      </c>
      <c r="AX212" s="46">
        <f t="shared" si="264"/>
        <v>855841.54</v>
      </c>
      <c r="AY212" s="46">
        <f t="shared" si="264"/>
        <v>4880246.03</v>
      </c>
      <c r="AZ212" s="46">
        <f t="shared" si="264"/>
        <v>90071586.060000002</v>
      </c>
      <c r="BA212" s="46">
        <f t="shared" si="264"/>
        <v>67097454.18</v>
      </c>
      <c r="BB212" s="46">
        <f t="shared" si="264"/>
        <v>59661682.619999997</v>
      </c>
      <c r="BC212" s="46">
        <f t="shared" si="264"/>
        <v>241075130.16</v>
      </c>
      <c r="BD212" s="46">
        <f t="shared" si="264"/>
        <v>37223751.399999999</v>
      </c>
      <c r="BE212" s="46">
        <f t="shared" si="264"/>
        <v>11730954.220000001</v>
      </c>
      <c r="BF212" s="46">
        <f t="shared" si="264"/>
        <v>181645843.18000001</v>
      </c>
      <c r="BG212" s="46">
        <f t="shared" si="264"/>
        <v>8088773.7699999996</v>
      </c>
      <c r="BH212" s="46">
        <f t="shared" si="264"/>
        <v>5464846.9800000004</v>
      </c>
      <c r="BI212" s="46">
        <f t="shared" si="264"/>
        <v>2988730.84</v>
      </c>
      <c r="BJ212" s="46">
        <f t="shared" si="264"/>
        <v>45910774.149999999</v>
      </c>
      <c r="BK212" s="46">
        <f t="shared" si="264"/>
        <v>141284742.47</v>
      </c>
      <c r="BL212" s="46">
        <f t="shared" si="264"/>
        <v>2619852.36</v>
      </c>
      <c r="BM212" s="46">
        <f t="shared" si="264"/>
        <v>3251876.28</v>
      </c>
      <c r="BN212" s="46">
        <f t="shared" si="264"/>
        <v>28530186.440000001</v>
      </c>
      <c r="BO212" s="46">
        <f t="shared" ref="BO212:DZ212" si="265">+BO188</f>
        <v>12017032.16</v>
      </c>
      <c r="BP212" s="46">
        <f t="shared" si="265"/>
        <v>2633884.34</v>
      </c>
      <c r="BQ212" s="46">
        <f t="shared" si="265"/>
        <v>47964272.549999997</v>
      </c>
      <c r="BR212" s="46">
        <f t="shared" si="265"/>
        <v>36763865.18</v>
      </c>
      <c r="BS212" s="46">
        <f t="shared" si="265"/>
        <v>8711350.3000000007</v>
      </c>
      <c r="BT212" s="46">
        <f t="shared" si="265"/>
        <v>3887775.36</v>
      </c>
      <c r="BU212" s="46">
        <f t="shared" si="265"/>
        <v>4254762.6500000004</v>
      </c>
      <c r="BV212" s="46">
        <f t="shared" si="265"/>
        <v>9813191.0500000007</v>
      </c>
      <c r="BW212" s="46">
        <f t="shared" si="265"/>
        <v>14558953.51</v>
      </c>
      <c r="BX212" s="46">
        <f t="shared" si="265"/>
        <v>1256438.5</v>
      </c>
      <c r="BY212" s="46">
        <f t="shared" si="265"/>
        <v>4480101.5999999996</v>
      </c>
      <c r="BZ212" s="46">
        <f t="shared" si="265"/>
        <v>2438197.17</v>
      </c>
      <c r="CA212" s="46">
        <f t="shared" si="265"/>
        <v>2697077.57</v>
      </c>
      <c r="CB212" s="46">
        <f t="shared" si="265"/>
        <v>637813492.11000001</v>
      </c>
      <c r="CC212" s="46">
        <f t="shared" si="265"/>
        <v>2151810.27</v>
      </c>
      <c r="CD212" s="46">
        <f t="shared" si="265"/>
        <v>1112636.72</v>
      </c>
      <c r="CE212" s="46">
        <f t="shared" si="265"/>
        <v>2182006.19</v>
      </c>
      <c r="CF212" s="46">
        <f t="shared" si="265"/>
        <v>1624655.8</v>
      </c>
      <c r="CG212" s="46">
        <f t="shared" si="265"/>
        <v>2120689.06</v>
      </c>
      <c r="CH212" s="46">
        <f t="shared" si="265"/>
        <v>1865217.22</v>
      </c>
      <c r="CI212" s="46">
        <f t="shared" si="265"/>
        <v>5914656.1200000001</v>
      </c>
      <c r="CJ212" s="46">
        <f t="shared" si="265"/>
        <v>9040191.2699999996</v>
      </c>
      <c r="CK212" s="46">
        <f t="shared" si="265"/>
        <v>38723716.630000003</v>
      </c>
      <c r="CL212" s="46">
        <f t="shared" si="265"/>
        <v>10855927.66</v>
      </c>
      <c r="CM212" s="46">
        <f t="shared" si="265"/>
        <v>6646849.3300000001</v>
      </c>
      <c r="CN212" s="46">
        <f t="shared" si="265"/>
        <v>220567164.81</v>
      </c>
      <c r="CO212" s="46">
        <f t="shared" si="265"/>
        <v>117803715.64</v>
      </c>
      <c r="CP212" s="46">
        <f t="shared" si="265"/>
        <v>9134221.2300000004</v>
      </c>
      <c r="CQ212" s="46">
        <f t="shared" si="265"/>
        <v>10033490.68</v>
      </c>
      <c r="CR212" s="46">
        <f t="shared" si="265"/>
        <v>2413424.83</v>
      </c>
      <c r="CS212" s="46">
        <f t="shared" si="265"/>
        <v>3493951.26</v>
      </c>
      <c r="CT212" s="46">
        <f t="shared" si="265"/>
        <v>1410088.41</v>
      </c>
      <c r="CU212" s="46">
        <f t="shared" si="265"/>
        <v>3561020.83</v>
      </c>
      <c r="CV212" s="46">
        <f t="shared" si="265"/>
        <v>769970.47</v>
      </c>
      <c r="CW212" s="46">
        <f t="shared" si="265"/>
        <v>2255491.33</v>
      </c>
      <c r="CX212" s="46">
        <f t="shared" si="265"/>
        <v>4127026.91</v>
      </c>
      <c r="CY212" s="46">
        <f t="shared" si="265"/>
        <v>1047321.35</v>
      </c>
      <c r="CZ212" s="46">
        <f t="shared" si="265"/>
        <v>16998529.609999999</v>
      </c>
      <c r="DA212" s="46">
        <f t="shared" si="265"/>
        <v>2487807.0699999998</v>
      </c>
      <c r="DB212" s="46">
        <f t="shared" si="265"/>
        <v>3273234.4</v>
      </c>
      <c r="DC212" s="46">
        <f t="shared" si="265"/>
        <v>2404063.5</v>
      </c>
      <c r="DD212" s="46">
        <f t="shared" si="265"/>
        <v>1950921.81</v>
      </c>
      <c r="DE212" s="46">
        <f t="shared" si="265"/>
        <v>3908836.61</v>
      </c>
      <c r="DF212" s="46">
        <f t="shared" si="265"/>
        <v>166588193.47</v>
      </c>
      <c r="DG212" s="46">
        <f t="shared" si="265"/>
        <v>1361519.3</v>
      </c>
      <c r="DH212" s="46">
        <f t="shared" si="265"/>
        <v>16373479.08</v>
      </c>
      <c r="DI212" s="46">
        <f t="shared" si="265"/>
        <v>21116148.25</v>
      </c>
      <c r="DJ212" s="46">
        <f t="shared" si="265"/>
        <v>6193992.7400000002</v>
      </c>
      <c r="DK212" s="46">
        <f t="shared" si="265"/>
        <v>3812728.98</v>
      </c>
      <c r="DL212" s="46">
        <f t="shared" si="265"/>
        <v>47314839.560000002</v>
      </c>
      <c r="DM212" s="46">
        <f t="shared" si="265"/>
        <v>3187732.58</v>
      </c>
      <c r="DN212" s="46">
        <f t="shared" si="265"/>
        <v>12411485.220000001</v>
      </c>
      <c r="DO212" s="46">
        <f t="shared" si="265"/>
        <v>24135145.780000001</v>
      </c>
      <c r="DP212" s="46">
        <f t="shared" si="265"/>
        <v>2681660.64</v>
      </c>
      <c r="DQ212" s="46">
        <f t="shared" si="265"/>
        <v>4527665.8499999996</v>
      </c>
      <c r="DR212" s="46">
        <f t="shared" si="265"/>
        <v>11302855.060000001</v>
      </c>
      <c r="DS212" s="46">
        <f t="shared" si="265"/>
        <v>7154432.9400000004</v>
      </c>
      <c r="DT212" s="46">
        <f t="shared" si="265"/>
        <v>2082788.92</v>
      </c>
      <c r="DU212" s="46">
        <f t="shared" si="265"/>
        <v>3815848.63</v>
      </c>
      <c r="DV212" s="46">
        <f t="shared" si="265"/>
        <v>2656142.2200000002</v>
      </c>
      <c r="DW212" s="46">
        <f t="shared" si="265"/>
        <v>3430929.13</v>
      </c>
      <c r="DX212" s="46">
        <f t="shared" si="265"/>
        <v>2695083.35</v>
      </c>
      <c r="DY212" s="46">
        <f t="shared" si="265"/>
        <v>3648544.92</v>
      </c>
      <c r="DZ212" s="46">
        <f t="shared" si="265"/>
        <v>8507275.0700000003</v>
      </c>
      <c r="EA212" s="46">
        <f t="shared" ref="EA212:FU212" si="266">+EA188</f>
        <v>5029124.93</v>
      </c>
      <c r="EB212" s="46">
        <f t="shared" si="266"/>
        <v>4931564.55</v>
      </c>
      <c r="EC212" s="46">
        <f t="shared" si="266"/>
        <v>2982240.5</v>
      </c>
      <c r="ED212" s="46">
        <f t="shared" si="266"/>
        <v>17249949.969999999</v>
      </c>
      <c r="EE212" s="46">
        <f t="shared" si="266"/>
        <v>2626314.29</v>
      </c>
      <c r="EF212" s="46">
        <f t="shared" si="266"/>
        <v>12598390.060000001</v>
      </c>
      <c r="EG212" s="46">
        <f t="shared" si="266"/>
        <v>2899488.99</v>
      </c>
      <c r="EH212" s="46">
        <f t="shared" si="266"/>
        <v>2596677.44</v>
      </c>
      <c r="EI212" s="46">
        <f t="shared" si="266"/>
        <v>136688774.97999999</v>
      </c>
      <c r="EJ212" s="46">
        <f t="shared" si="266"/>
        <v>68592827.370000005</v>
      </c>
      <c r="EK212" s="46">
        <f t="shared" si="266"/>
        <v>5419269.5099999998</v>
      </c>
      <c r="EL212" s="46">
        <f t="shared" si="266"/>
        <v>4243432.8099999996</v>
      </c>
      <c r="EM212" s="46">
        <f t="shared" si="266"/>
        <v>4434636.8499999996</v>
      </c>
      <c r="EN212" s="46">
        <f t="shared" si="266"/>
        <v>8954390.0099999998</v>
      </c>
      <c r="EO212" s="46">
        <f t="shared" si="266"/>
        <v>3919039.88</v>
      </c>
      <c r="EP212" s="46">
        <f t="shared" si="266"/>
        <v>3945632.75</v>
      </c>
      <c r="EQ212" s="46">
        <f t="shared" si="266"/>
        <v>19209533.719999999</v>
      </c>
      <c r="ER212" s="46">
        <f t="shared" si="266"/>
        <v>3889943.52</v>
      </c>
      <c r="ES212" s="46">
        <f t="shared" si="266"/>
        <v>1823387.23</v>
      </c>
      <c r="ET212" s="46">
        <f t="shared" si="266"/>
        <v>2712806.57</v>
      </c>
      <c r="EU212" s="46">
        <f t="shared" si="266"/>
        <v>5902057.9500000002</v>
      </c>
      <c r="EV212" s="46">
        <f t="shared" si="266"/>
        <v>1153232.76</v>
      </c>
      <c r="EW212" s="46">
        <f t="shared" si="266"/>
        <v>9191200.0600000005</v>
      </c>
      <c r="EX212" s="46">
        <f t="shared" si="266"/>
        <v>3267466.16</v>
      </c>
      <c r="EY212" s="46">
        <f t="shared" si="266"/>
        <v>7196871.2699999996</v>
      </c>
      <c r="EZ212" s="46">
        <f t="shared" si="266"/>
        <v>1785494.56</v>
      </c>
      <c r="FA212" s="46">
        <f t="shared" si="266"/>
        <v>26106253.420000002</v>
      </c>
      <c r="FB212" s="46">
        <f t="shared" si="266"/>
        <v>3574847.46</v>
      </c>
      <c r="FC212" s="46">
        <f t="shared" si="266"/>
        <v>19461106.879999999</v>
      </c>
      <c r="FD212" s="46">
        <f t="shared" si="266"/>
        <v>3472757.03</v>
      </c>
      <c r="FE212" s="46">
        <f t="shared" si="266"/>
        <v>1663784.88</v>
      </c>
      <c r="FF212" s="46">
        <f t="shared" si="266"/>
        <v>2514700.15</v>
      </c>
      <c r="FG212" s="46">
        <f t="shared" si="266"/>
        <v>1728317.43</v>
      </c>
      <c r="FH212" s="46">
        <f t="shared" si="266"/>
        <v>1339453.04</v>
      </c>
      <c r="FI212" s="46">
        <f t="shared" si="266"/>
        <v>14441599.550000001</v>
      </c>
      <c r="FJ212" s="46">
        <f t="shared" si="266"/>
        <v>14451269.32</v>
      </c>
      <c r="FK212" s="46">
        <f t="shared" si="266"/>
        <v>17413451.82</v>
      </c>
      <c r="FL212" s="46">
        <f t="shared" si="266"/>
        <v>35917050.210000001</v>
      </c>
      <c r="FM212" s="46">
        <f t="shared" si="266"/>
        <v>26512829.109999999</v>
      </c>
      <c r="FN212" s="46">
        <f t="shared" si="266"/>
        <v>162486398.47999999</v>
      </c>
      <c r="FO212" s="46">
        <f t="shared" si="266"/>
        <v>9258858.3100000005</v>
      </c>
      <c r="FP212" s="46">
        <f t="shared" si="266"/>
        <v>18595665.609999999</v>
      </c>
      <c r="FQ212" s="46">
        <f t="shared" si="266"/>
        <v>6760105.7300000004</v>
      </c>
      <c r="FR212" s="46">
        <f t="shared" si="266"/>
        <v>2163974.5</v>
      </c>
      <c r="FS212" s="46">
        <f t="shared" si="266"/>
        <v>2454412.1</v>
      </c>
      <c r="FT212" s="47">
        <f t="shared" si="266"/>
        <v>1353085.26</v>
      </c>
      <c r="FU212" s="46">
        <f t="shared" si="266"/>
        <v>6970616.1600000001</v>
      </c>
      <c r="FV212" s="46">
        <f>+FV188</f>
        <v>5847040.9900000002</v>
      </c>
      <c r="FW212" s="46">
        <f>+FW188</f>
        <v>2198939.38</v>
      </c>
      <c r="FX212" s="46">
        <f>+FX188</f>
        <v>1163611.6299999999</v>
      </c>
      <c r="FY212" s="46"/>
      <c r="FZ212" s="46">
        <f>SUM(C212:FX212)</f>
        <v>6826400259.8600035</v>
      </c>
      <c r="GA212" s="46"/>
      <c r="GB212" s="46"/>
      <c r="GC212" s="46"/>
      <c r="GD212" s="46"/>
      <c r="GE212" s="6"/>
      <c r="GF212" s="6"/>
      <c r="GG212" s="6"/>
      <c r="GH212" s="6"/>
      <c r="GI212" s="6"/>
      <c r="GJ212" s="6"/>
      <c r="GK212" s="6"/>
      <c r="GL212" s="6"/>
      <c r="GM212" s="6"/>
    </row>
    <row r="213" spans="1:195" x14ac:dyDescent="0.2">
      <c r="A213" s="127" t="s">
        <v>543</v>
      </c>
      <c r="B213" s="128" t="s">
        <v>518</v>
      </c>
      <c r="C213" s="46">
        <f>MIN(C208,C212)</f>
        <v>69794950.75999999</v>
      </c>
      <c r="D213" s="46">
        <f t="shared" ref="D213:BO213" si="267">MIN(D208,D212)</f>
        <v>341518488.25999999</v>
      </c>
      <c r="E213" s="46">
        <f t="shared" si="267"/>
        <v>68494099.599999994</v>
      </c>
      <c r="F213" s="46">
        <f t="shared" si="267"/>
        <v>134760722.66999999</v>
      </c>
      <c r="G213" s="46">
        <f t="shared" si="267"/>
        <v>8302083.8099999996</v>
      </c>
      <c r="H213" s="46">
        <f t="shared" si="267"/>
        <v>8434529.2899999991</v>
      </c>
      <c r="I213" s="46">
        <f t="shared" si="267"/>
        <v>87882669.460000008</v>
      </c>
      <c r="J213" s="46">
        <f t="shared" si="267"/>
        <v>16615313.77</v>
      </c>
      <c r="K213" s="46">
        <f t="shared" si="267"/>
        <v>3298240.92</v>
      </c>
      <c r="L213" s="46">
        <f t="shared" si="267"/>
        <v>22609429.43</v>
      </c>
      <c r="M213" s="46">
        <f t="shared" si="267"/>
        <v>13871054.93</v>
      </c>
      <c r="N213" s="46">
        <f t="shared" si="267"/>
        <v>414299304.20999998</v>
      </c>
      <c r="O213" s="46">
        <f t="shared" si="267"/>
        <v>115614285.43000001</v>
      </c>
      <c r="P213" s="46">
        <f t="shared" si="267"/>
        <v>2440031.5</v>
      </c>
      <c r="Q213" s="46">
        <f t="shared" si="267"/>
        <v>331503226.40999997</v>
      </c>
      <c r="R213" s="46">
        <f t="shared" si="267"/>
        <v>5045885</v>
      </c>
      <c r="S213" s="46">
        <f t="shared" si="267"/>
        <v>11232921.720000001</v>
      </c>
      <c r="T213" s="46">
        <f t="shared" si="267"/>
        <v>1921565.93</v>
      </c>
      <c r="U213" s="46">
        <f t="shared" si="267"/>
        <v>863107.36</v>
      </c>
      <c r="V213" s="46">
        <f t="shared" si="267"/>
        <v>2919790.17</v>
      </c>
      <c r="W213" s="46">
        <f t="shared" si="267"/>
        <v>1372162.1099999999</v>
      </c>
      <c r="X213" s="46">
        <f t="shared" si="267"/>
        <v>809560.66</v>
      </c>
      <c r="Y213" s="46">
        <f t="shared" si="267"/>
        <v>4235872.29</v>
      </c>
      <c r="Z213" s="46">
        <f t="shared" si="267"/>
        <v>2817369.36</v>
      </c>
      <c r="AA213" s="46">
        <f t="shared" si="267"/>
        <v>228650969.66999999</v>
      </c>
      <c r="AB213" s="46">
        <f t="shared" si="267"/>
        <v>235237396.34999999</v>
      </c>
      <c r="AC213" s="46">
        <f t="shared" si="267"/>
        <v>7629984.3100000005</v>
      </c>
      <c r="AD213" s="46">
        <f t="shared" si="267"/>
        <v>8920829.7800000012</v>
      </c>
      <c r="AE213" s="46">
        <f t="shared" si="267"/>
        <v>1589229.07</v>
      </c>
      <c r="AF213" s="46">
        <f t="shared" si="267"/>
        <v>2301243.4700000002</v>
      </c>
      <c r="AG213" s="46">
        <f t="shared" si="267"/>
        <v>7468671.5999999996</v>
      </c>
      <c r="AH213" s="46">
        <f t="shared" si="267"/>
        <v>8143065.3399999999</v>
      </c>
      <c r="AI213" s="46">
        <f t="shared" si="267"/>
        <v>3621869.09</v>
      </c>
      <c r="AJ213" s="46">
        <f t="shared" si="267"/>
        <v>2702855.39</v>
      </c>
      <c r="AK213" s="46">
        <f t="shared" si="267"/>
        <v>2695413.73</v>
      </c>
      <c r="AL213" s="46">
        <f t="shared" si="267"/>
        <v>3006380.34</v>
      </c>
      <c r="AM213" s="46">
        <f t="shared" si="267"/>
        <v>4136458.88</v>
      </c>
      <c r="AN213" s="46">
        <f t="shared" si="267"/>
        <v>3704799.91</v>
      </c>
      <c r="AO213" s="46">
        <f t="shared" si="267"/>
        <v>37909019.990000002</v>
      </c>
      <c r="AP213" s="46">
        <f t="shared" si="267"/>
        <v>713883588.79999995</v>
      </c>
      <c r="AQ213" s="46">
        <f t="shared" si="267"/>
        <v>3017326.6</v>
      </c>
      <c r="AR213" s="46">
        <f t="shared" si="267"/>
        <v>497608342.02999997</v>
      </c>
      <c r="AS213" s="46">
        <f t="shared" si="267"/>
        <v>56207320.960000001</v>
      </c>
      <c r="AT213" s="46">
        <f t="shared" si="267"/>
        <v>19604128.879999999</v>
      </c>
      <c r="AU213" s="46">
        <f t="shared" si="267"/>
        <v>3586561.8</v>
      </c>
      <c r="AV213" s="46">
        <f t="shared" si="267"/>
        <v>3350948.9000000004</v>
      </c>
      <c r="AW213" s="46">
        <f t="shared" si="267"/>
        <v>2576568.2599999998</v>
      </c>
      <c r="AX213" s="46">
        <f t="shared" si="267"/>
        <v>855841.54</v>
      </c>
      <c r="AY213" s="46">
        <f t="shared" si="267"/>
        <v>4880246.03</v>
      </c>
      <c r="AZ213" s="46">
        <f t="shared" si="267"/>
        <v>90065034.670000002</v>
      </c>
      <c r="BA213" s="46">
        <f t="shared" si="267"/>
        <v>67089486.331999995</v>
      </c>
      <c r="BB213" s="46">
        <f t="shared" si="267"/>
        <v>59661682.619999997</v>
      </c>
      <c r="BC213" s="46">
        <f t="shared" si="267"/>
        <v>240665685.97999999</v>
      </c>
      <c r="BD213" s="46">
        <f t="shared" si="267"/>
        <v>37216093.706000008</v>
      </c>
      <c r="BE213" s="46">
        <f t="shared" si="267"/>
        <v>11730630.73</v>
      </c>
      <c r="BF213" s="46">
        <f t="shared" si="267"/>
        <v>181645843.18000001</v>
      </c>
      <c r="BG213" s="46">
        <f t="shared" si="267"/>
        <v>8088773.7699999996</v>
      </c>
      <c r="BH213" s="46">
        <f t="shared" si="267"/>
        <v>5464846.9800000004</v>
      </c>
      <c r="BI213" s="46">
        <f t="shared" si="267"/>
        <v>2960311.35</v>
      </c>
      <c r="BJ213" s="46">
        <f t="shared" si="267"/>
        <v>45910774.149999999</v>
      </c>
      <c r="BK213" s="46">
        <f t="shared" si="267"/>
        <v>141272791.53999999</v>
      </c>
      <c r="BL213" s="46">
        <f t="shared" si="267"/>
        <v>2543428.64</v>
      </c>
      <c r="BM213" s="46">
        <f t="shared" si="267"/>
        <v>3248677.85</v>
      </c>
      <c r="BN213" s="46">
        <f t="shared" si="267"/>
        <v>28524464.683000002</v>
      </c>
      <c r="BO213" s="46">
        <f t="shared" si="267"/>
        <v>12017032.16</v>
      </c>
      <c r="BP213" s="46">
        <f t="shared" ref="BP213:EA213" si="268">MIN(BP208,BP212)</f>
        <v>2632422.77</v>
      </c>
      <c r="BQ213" s="46">
        <f t="shared" si="268"/>
        <v>47964272.549999997</v>
      </c>
      <c r="BR213" s="46">
        <f t="shared" si="268"/>
        <v>36763865.18</v>
      </c>
      <c r="BS213" s="46">
        <f t="shared" si="268"/>
        <v>8711350.3000000007</v>
      </c>
      <c r="BT213" s="46">
        <f t="shared" si="268"/>
        <v>3872547.67</v>
      </c>
      <c r="BU213" s="46">
        <f t="shared" si="268"/>
        <v>4232658.95</v>
      </c>
      <c r="BV213" s="46">
        <f t="shared" si="268"/>
        <v>9813191.0500000007</v>
      </c>
      <c r="BW213" s="46">
        <f t="shared" si="268"/>
        <v>14557140.15</v>
      </c>
      <c r="BX213" s="46">
        <f t="shared" si="268"/>
        <v>1256438.5</v>
      </c>
      <c r="BY213" s="46">
        <f t="shared" si="268"/>
        <v>4469416.5999999996</v>
      </c>
      <c r="BZ213" s="46">
        <f t="shared" si="268"/>
        <v>2438197.17</v>
      </c>
      <c r="CA213" s="46">
        <f t="shared" si="268"/>
        <v>2661716.35</v>
      </c>
      <c r="CB213" s="46">
        <f t="shared" si="268"/>
        <v>637786386.22000003</v>
      </c>
      <c r="CC213" s="46">
        <f t="shared" si="268"/>
        <v>2151810.27</v>
      </c>
      <c r="CD213" s="46">
        <f t="shared" si="268"/>
        <v>1112636.72</v>
      </c>
      <c r="CE213" s="46">
        <f t="shared" si="268"/>
        <v>2182006.19</v>
      </c>
      <c r="CF213" s="46">
        <f t="shared" si="268"/>
        <v>1624655.8</v>
      </c>
      <c r="CG213" s="46">
        <f t="shared" si="268"/>
        <v>2120689.06</v>
      </c>
      <c r="CH213" s="46">
        <f t="shared" si="268"/>
        <v>1858033.9900000002</v>
      </c>
      <c r="CI213" s="46">
        <f t="shared" si="268"/>
        <v>5910904.75</v>
      </c>
      <c r="CJ213" s="46">
        <f t="shared" si="268"/>
        <v>9038812.4900000002</v>
      </c>
      <c r="CK213" s="46">
        <f t="shared" si="268"/>
        <v>38723716.630000003</v>
      </c>
      <c r="CL213" s="46">
        <f t="shared" si="268"/>
        <v>10855927.66</v>
      </c>
      <c r="CM213" s="46">
        <f t="shared" si="268"/>
        <v>6646849.3300000001</v>
      </c>
      <c r="CN213" s="46">
        <f t="shared" si="268"/>
        <v>220567164.81</v>
      </c>
      <c r="CO213" s="46">
        <f t="shared" si="268"/>
        <v>117803715.64</v>
      </c>
      <c r="CP213" s="46">
        <f t="shared" si="268"/>
        <v>9134221.2300000004</v>
      </c>
      <c r="CQ213" s="46">
        <f t="shared" si="268"/>
        <v>10033490.68</v>
      </c>
      <c r="CR213" s="46">
        <f t="shared" si="268"/>
        <v>2413424.83</v>
      </c>
      <c r="CS213" s="46">
        <f t="shared" si="268"/>
        <v>3493951.26</v>
      </c>
      <c r="CT213" s="46">
        <f t="shared" si="268"/>
        <v>1409915.59</v>
      </c>
      <c r="CU213" s="46">
        <f t="shared" si="268"/>
        <v>3561020.83</v>
      </c>
      <c r="CV213" s="46">
        <f t="shared" si="268"/>
        <v>769970.47</v>
      </c>
      <c r="CW213" s="46">
        <f t="shared" si="268"/>
        <v>2242955</v>
      </c>
      <c r="CX213" s="46">
        <f t="shared" si="268"/>
        <v>4123835.71</v>
      </c>
      <c r="CY213" s="46">
        <f t="shared" si="268"/>
        <v>1029794.73</v>
      </c>
      <c r="CZ213" s="46">
        <f t="shared" si="268"/>
        <v>16998529.609999999</v>
      </c>
      <c r="DA213" s="46">
        <f t="shared" si="268"/>
        <v>2476263.64</v>
      </c>
      <c r="DB213" s="46">
        <f t="shared" si="268"/>
        <v>3271625.5700000003</v>
      </c>
      <c r="DC213" s="46">
        <f t="shared" si="268"/>
        <v>2402168.0700000003</v>
      </c>
      <c r="DD213" s="46">
        <f t="shared" si="268"/>
        <v>1946456.91</v>
      </c>
      <c r="DE213" s="46">
        <f t="shared" si="268"/>
        <v>3908836.61</v>
      </c>
      <c r="DF213" s="46">
        <f t="shared" si="268"/>
        <v>166574426.41400003</v>
      </c>
      <c r="DG213" s="46">
        <f t="shared" si="268"/>
        <v>1361519.3</v>
      </c>
      <c r="DH213" s="46">
        <f t="shared" si="268"/>
        <v>16362472.885000002</v>
      </c>
      <c r="DI213" s="46">
        <f t="shared" si="268"/>
        <v>21116148.25</v>
      </c>
      <c r="DJ213" s="46">
        <f t="shared" si="268"/>
        <v>6184765.5</v>
      </c>
      <c r="DK213" s="46">
        <f t="shared" si="268"/>
        <v>3788864.6500000004</v>
      </c>
      <c r="DL213" s="46">
        <f t="shared" si="268"/>
        <v>47314839.560000002</v>
      </c>
      <c r="DM213" s="46">
        <f t="shared" si="268"/>
        <v>3187732.58</v>
      </c>
      <c r="DN213" s="46">
        <f t="shared" si="268"/>
        <v>12397192.48</v>
      </c>
      <c r="DO213" s="46">
        <f t="shared" si="268"/>
        <v>24129382.210000001</v>
      </c>
      <c r="DP213" s="46">
        <f t="shared" si="268"/>
        <v>2659864.2599999998</v>
      </c>
      <c r="DQ213" s="46">
        <f t="shared" si="268"/>
        <v>4524659.6000000006</v>
      </c>
      <c r="DR213" s="46">
        <f t="shared" si="268"/>
        <v>11293790.91</v>
      </c>
      <c r="DS213" s="46">
        <f t="shared" si="268"/>
        <v>7154432.9400000004</v>
      </c>
      <c r="DT213" s="46">
        <f t="shared" si="268"/>
        <v>2082788.92</v>
      </c>
      <c r="DU213" s="46">
        <f t="shared" si="268"/>
        <v>3806662.3</v>
      </c>
      <c r="DV213" s="46">
        <f t="shared" si="268"/>
        <v>2656142.2200000002</v>
      </c>
      <c r="DW213" s="46">
        <f t="shared" si="268"/>
        <v>3430929.13</v>
      </c>
      <c r="DX213" s="46">
        <f t="shared" si="268"/>
        <v>2695083.35</v>
      </c>
      <c r="DY213" s="46">
        <f t="shared" si="268"/>
        <v>3648544.92</v>
      </c>
      <c r="DZ213" s="46">
        <f t="shared" si="268"/>
        <v>8507275.0700000003</v>
      </c>
      <c r="EA213" s="46">
        <f t="shared" si="268"/>
        <v>5014995.51</v>
      </c>
      <c r="EB213" s="46">
        <f t="shared" ref="EB213:FX213" si="269">MIN(EB208,EB212)</f>
        <v>4931564.55</v>
      </c>
      <c r="EC213" s="46">
        <f t="shared" si="269"/>
        <v>2982240.5</v>
      </c>
      <c r="ED213" s="46">
        <f t="shared" si="269"/>
        <v>17247319.200000003</v>
      </c>
      <c r="EE213" s="46">
        <f t="shared" si="269"/>
        <v>2594071.5</v>
      </c>
      <c r="EF213" s="46">
        <f t="shared" si="269"/>
        <v>12598193.310000001</v>
      </c>
      <c r="EG213" s="46">
        <f t="shared" si="269"/>
        <v>2885708.8600000003</v>
      </c>
      <c r="EH213" s="46">
        <f t="shared" si="269"/>
        <v>2588199.89</v>
      </c>
      <c r="EI213" s="46">
        <f t="shared" si="269"/>
        <v>136523690.84999999</v>
      </c>
      <c r="EJ213" s="46">
        <f t="shared" si="269"/>
        <v>68592827.370000005</v>
      </c>
      <c r="EK213" s="46">
        <f t="shared" si="269"/>
        <v>5417963.6299999999</v>
      </c>
      <c r="EL213" s="46">
        <f t="shared" si="269"/>
        <v>4234742.67</v>
      </c>
      <c r="EM213" s="46">
        <f t="shared" si="269"/>
        <v>4434636.8499999996</v>
      </c>
      <c r="EN213" s="46">
        <f t="shared" si="269"/>
        <v>8954390.0099999998</v>
      </c>
      <c r="EO213" s="46">
        <f t="shared" si="269"/>
        <v>3919039.88</v>
      </c>
      <c r="EP213" s="46">
        <f t="shared" si="269"/>
        <v>3936317.86</v>
      </c>
      <c r="EQ213" s="46">
        <f t="shared" si="269"/>
        <v>19209039.75</v>
      </c>
      <c r="ER213" s="46">
        <f t="shared" si="269"/>
        <v>3889943.52</v>
      </c>
      <c r="ES213" s="46">
        <f t="shared" si="269"/>
        <v>1823018.85</v>
      </c>
      <c r="ET213" s="46">
        <f t="shared" si="269"/>
        <v>2712806.57</v>
      </c>
      <c r="EU213" s="46">
        <f t="shared" si="269"/>
        <v>5895613.2799999993</v>
      </c>
      <c r="EV213" s="46">
        <f t="shared" si="269"/>
        <v>1149141.28</v>
      </c>
      <c r="EW213" s="46">
        <f t="shared" si="269"/>
        <v>9146744.9000000004</v>
      </c>
      <c r="EX213" s="46">
        <f t="shared" si="269"/>
        <v>3202436.62</v>
      </c>
      <c r="EY213" s="46">
        <f t="shared" si="269"/>
        <v>7196871.2699999996</v>
      </c>
      <c r="EZ213" s="46">
        <f t="shared" si="269"/>
        <v>1785494.56</v>
      </c>
      <c r="FA213" s="46">
        <f t="shared" si="269"/>
        <v>26099490.350000001</v>
      </c>
      <c r="FB213" s="46">
        <f t="shared" si="269"/>
        <v>3574847.46</v>
      </c>
      <c r="FC213" s="46">
        <f t="shared" si="269"/>
        <v>19461106.879999999</v>
      </c>
      <c r="FD213" s="46">
        <f t="shared" si="269"/>
        <v>3472757.03</v>
      </c>
      <c r="FE213" s="46">
        <f t="shared" si="269"/>
        <v>1663756.9</v>
      </c>
      <c r="FF213" s="46">
        <f t="shared" si="269"/>
        <v>2511455.98</v>
      </c>
      <c r="FG213" s="46">
        <f t="shared" si="269"/>
        <v>1728317.43</v>
      </c>
      <c r="FH213" s="46">
        <f t="shared" si="269"/>
        <v>1339453.04</v>
      </c>
      <c r="FI213" s="46">
        <f t="shared" si="269"/>
        <v>14423330.370000001</v>
      </c>
      <c r="FJ213" s="46">
        <f t="shared" si="269"/>
        <v>14433038.17</v>
      </c>
      <c r="FK213" s="46">
        <f t="shared" si="269"/>
        <v>17384971.329999998</v>
      </c>
      <c r="FL213" s="46">
        <f t="shared" si="269"/>
        <v>35917050.210000001</v>
      </c>
      <c r="FM213" s="46">
        <f t="shared" si="269"/>
        <v>26512829.109999999</v>
      </c>
      <c r="FN213" s="46">
        <f t="shared" si="269"/>
        <v>162486398.47999999</v>
      </c>
      <c r="FO213" s="46">
        <f t="shared" si="269"/>
        <v>9251114.4600000009</v>
      </c>
      <c r="FP213" s="46">
        <f t="shared" si="269"/>
        <v>18577544.539999999</v>
      </c>
      <c r="FQ213" s="46">
        <f t="shared" si="269"/>
        <v>6760105.7300000004</v>
      </c>
      <c r="FR213" s="46">
        <f t="shared" si="269"/>
        <v>2163091.6</v>
      </c>
      <c r="FS213" s="46">
        <f t="shared" si="269"/>
        <v>2438902.1500000004</v>
      </c>
      <c r="FT213" s="46">
        <f t="shared" si="269"/>
        <v>1353085.26</v>
      </c>
      <c r="FU213" s="46">
        <f t="shared" si="269"/>
        <v>6970414.3799999999</v>
      </c>
      <c r="FV213" s="46">
        <f t="shared" si="269"/>
        <v>5846159.0300000003</v>
      </c>
      <c r="FW213" s="46">
        <f t="shared" si="269"/>
        <v>2198939.38</v>
      </c>
      <c r="FX213" s="46">
        <f t="shared" si="269"/>
        <v>1163611.6299999999</v>
      </c>
      <c r="FY213" s="46"/>
      <c r="FZ213" s="46">
        <f>SUM(C213:FX213)</f>
        <v>6824500573.0400038</v>
      </c>
      <c r="GA213" s="46"/>
      <c r="GB213" s="46"/>
      <c r="GC213" s="46"/>
      <c r="GD213" s="46"/>
      <c r="GE213" s="6"/>
      <c r="GF213" s="6"/>
      <c r="GG213" s="6"/>
      <c r="GH213" s="6"/>
      <c r="GI213" s="6"/>
      <c r="GJ213" s="6"/>
      <c r="GK213" s="6"/>
      <c r="GL213" s="6"/>
      <c r="GM213" s="6"/>
    </row>
    <row r="214" spans="1:195" x14ac:dyDescent="0.2">
      <c r="A214" s="9"/>
      <c r="B214" s="2" t="s">
        <v>544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7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7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6"/>
      <c r="GF214" s="6"/>
      <c r="GG214" s="6"/>
      <c r="GH214" s="6"/>
      <c r="GI214" s="6"/>
      <c r="GJ214" s="6"/>
      <c r="GK214" s="6"/>
      <c r="GL214" s="6"/>
      <c r="GM214" s="6"/>
    </row>
    <row r="215" spans="1:195" x14ac:dyDescent="0.2">
      <c r="A215" s="3" t="s">
        <v>545</v>
      </c>
      <c r="B215" s="2" t="s">
        <v>546</v>
      </c>
      <c r="C215" s="46">
        <f t="shared" ref="C215:BN215" si="270">ROUND(C213/C96,2)</f>
        <v>8098.27</v>
      </c>
      <c r="D215" s="46">
        <f t="shared" si="270"/>
        <v>7870.41</v>
      </c>
      <c r="E215" s="46">
        <f t="shared" si="270"/>
        <v>8529.0300000000007</v>
      </c>
      <c r="F215" s="46">
        <f t="shared" si="270"/>
        <v>7785.18</v>
      </c>
      <c r="G215" s="46">
        <f t="shared" si="270"/>
        <v>8411.43</v>
      </c>
      <c r="H215" s="46">
        <f t="shared" si="270"/>
        <v>8228.01</v>
      </c>
      <c r="I215" s="46">
        <f t="shared" si="270"/>
        <v>8392.32</v>
      </c>
      <c r="J215" s="46">
        <f t="shared" si="270"/>
        <v>7917.33</v>
      </c>
      <c r="K215" s="46">
        <f t="shared" si="270"/>
        <v>10440.780000000001</v>
      </c>
      <c r="L215" s="46">
        <f t="shared" si="270"/>
        <v>8317.49</v>
      </c>
      <c r="M215" s="46">
        <f t="shared" si="270"/>
        <v>9414.9599999999991</v>
      </c>
      <c r="N215" s="46">
        <f t="shared" si="270"/>
        <v>7996</v>
      </c>
      <c r="O215" s="46">
        <f t="shared" si="270"/>
        <v>7781.39</v>
      </c>
      <c r="P215" s="46">
        <f t="shared" si="270"/>
        <v>15015.58</v>
      </c>
      <c r="Q215" s="46">
        <f t="shared" si="270"/>
        <v>8410.44</v>
      </c>
      <c r="R215" s="46">
        <f t="shared" si="270"/>
        <v>8810.69</v>
      </c>
      <c r="S215" s="46">
        <f t="shared" si="270"/>
        <v>8163.46</v>
      </c>
      <c r="T215" s="46">
        <f t="shared" si="270"/>
        <v>13904.24</v>
      </c>
      <c r="U215" s="46">
        <f t="shared" si="270"/>
        <v>16102.75</v>
      </c>
      <c r="V215" s="46">
        <f t="shared" si="270"/>
        <v>10894.74</v>
      </c>
      <c r="W215" s="47">
        <f t="shared" si="270"/>
        <v>11003.71</v>
      </c>
      <c r="X215" s="46">
        <f t="shared" si="270"/>
        <v>16191.21</v>
      </c>
      <c r="Y215" s="46">
        <f t="shared" si="270"/>
        <v>8639.35</v>
      </c>
      <c r="Z215" s="46">
        <f t="shared" si="270"/>
        <v>10894.7</v>
      </c>
      <c r="AA215" s="46">
        <f t="shared" si="270"/>
        <v>7934.75</v>
      </c>
      <c r="AB215" s="46">
        <f t="shared" si="270"/>
        <v>7967.32</v>
      </c>
      <c r="AC215" s="46">
        <f t="shared" si="270"/>
        <v>8313.34</v>
      </c>
      <c r="AD215" s="46">
        <f t="shared" si="270"/>
        <v>8016.56</v>
      </c>
      <c r="AE215" s="46">
        <f t="shared" si="270"/>
        <v>14473.85</v>
      </c>
      <c r="AF215" s="46">
        <f t="shared" si="270"/>
        <v>13657.23</v>
      </c>
      <c r="AG215" s="46">
        <f t="shared" si="270"/>
        <v>8558.1200000000008</v>
      </c>
      <c r="AH215" s="46">
        <f t="shared" si="270"/>
        <v>7961.54</v>
      </c>
      <c r="AI215" s="46">
        <f t="shared" si="270"/>
        <v>9478.85</v>
      </c>
      <c r="AJ215" s="46">
        <f t="shared" si="270"/>
        <v>12319.3</v>
      </c>
      <c r="AK215" s="46">
        <f t="shared" si="270"/>
        <v>12720.22</v>
      </c>
      <c r="AL215" s="46">
        <f t="shared" si="270"/>
        <v>11366.28</v>
      </c>
      <c r="AM215" s="46">
        <f t="shared" si="270"/>
        <v>8831.0400000000009</v>
      </c>
      <c r="AN215" s="46">
        <f t="shared" si="270"/>
        <v>9458.26</v>
      </c>
      <c r="AO215" s="46">
        <f t="shared" si="270"/>
        <v>7706.5</v>
      </c>
      <c r="AP215" s="46">
        <f t="shared" si="270"/>
        <v>8515.56</v>
      </c>
      <c r="AQ215" s="46">
        <f t="shared" si="270"/>
        <v>11313.56</v>
      </c>
      <c r="AR215" s="46">
        <f t="shared" si="270"/>
        <v>7768.7</v>
      </c>
      <c r="AS215" s="46">
        <f t="shared" si="270"/>
        <v>8380.9</v>
      </c>
      <c r="AT215" s="46">
        <f t="shared" si="270"/>
        <v>7932.4</v>
      </c>
      <c r="AU215" s="46">
        <f t="shared" si="270"/>
        <v>10715.75</v>
      </c>
      <c r="AV215" s="46">
        <f t="shared" si="270"/>
        <v>11166.11</v>
      </c>
      <c r="AW215" s="46">
        <f t="shared" si="270"/>
        <v>13288.13</v>
      </c>
      <c r="AX215" s="46">
        <f t="shared" si="270"/>
        <v>17116.830000000002</v>
      </c>
      <c r="AY215" s="46">
        <f t="shared" si="270"/>
        <v>9106.64</v>
      </c>
      <c r="AZ215" s="46">
        <f t="shared" si="270"/>
        <v>8189.22</v>
      </c>
      <c r="BA215" s="46">
        <f t="shared" si="270"/>
        <v>7668.95</v>
      </c>
      <c r="BB215" s="46">
        <f t="shared" si="270"/>
        <v>7665.44</v>
      </c>
      <c r="BC215" s="46">
        <f t="shared" si="270"/>
        <v>7925.03</v>
      </c>
      <c r="BD215" s="46">
        <f t="shared" si="270"/>
        <v>7669.31</v>
      </c>
      <c r="BE215" s="46">
        <f t="shared" si="270"/>
        <v>8177.5</v>
      </c>
      <c r="BF215" s="46">
        <f t="shared" si="270"/>
        <v>7663.28</v>
      </c>
      <c r="BG215" s="46">
        <f t="shared" si="270"/>
        <v>8685.4699999999993</v>
      </c>
      <c r="BH215" s="46">
        <f t="shared" si="270"/>
        <v>8847.09</v>
      </c>
      <c r="BI215" s="46">
        <f t="shared" si="270"/>
        <v>12815.2</v>
      </c>
      <c r="BJ215" s="46">
        <f t="shared" si="270"/>
        <v>7667.39</v>
      </c>
      <c r="BK215" s="46">
        <f t="shared" si="270"/>
        <v>7658.85</v>
      </c>
      <c r="BL215" s="46">
        <f t="shared" si="270"/>
        <v>13123.99</v>
      </c>
      <c r="BM215" s="46">
        <f t="shared" si="270"/>
        <v>11319.44</v>
      </c>
      <c r="BN215" s="46">
        <f t="shared" si="270"/>
        <v>7669.31</v>
      </c>
      <c r="BO215" s="46">
        <f t="shared" ref="BO215:DZ215" si="271">ROUND(BO213/BO96,2)</f>
        <v>7851.7</v>
      </c>
      <c r="BP215" s="46">
        <f t="shared" si="271"/>
        <v>12791.17</v>
      </c>
      <c r="BQ215" s="46">
        <f t="shared" si="271"/>
        <v>8334.2199999999993</v>
      </c>
      <c r="BR215" s="46">
        <f t="shared" si="271"/>
        <v>7809.31</v>
      </c>
      <c r="BS215" s="46">
        <f t="shared" si="271"/>
        <v>8451.06</v>
      </c>
      <c r="BT215" s="46">
        <f t="shared" si="271"/>
        <v>10326.790000000001</v>
      </c>
      <c r="BU215" s="46">
        <f t="shared" si="271"/>
        <v>9505.19</v>
      </c>
      <c r="BV215" s="46">
        <f t="shared" si="271"/>
        <v>8137.65</v>
      </c>
      <c r="BW215" s="46">
        <f t="shared" si="271"/>
        <v>8048.84</v>
      </c>
      <c r="BX215" s="46">
        <f t="shared" si="271"/>
        <v>16842.34</v>
      </c>
      <c r="BY215" s="46">
        <f t="shared" si="271"/>
        <v>8801.5300000000007</v>
      </c>
      <c r="BZ215" s="46">
        <f t="shared" si="271"/>
        <v>12118.28</v>
      </c>
      <c r="CA215" s="46">
        <f t="shared" si="271"/>
        <v>13348.63</v>
      </c>
      <c r="CB215" s="46">
        <f t="shared" si="271"/>
        <v>7878.4</v>
      </c>
      <c r="CC215" s="46">
        <f t="shared" si="271"/>
        <v>13096.84</v>
      </c>
      <c r="CD215" s="46">
        <f t="shared" si="271"/>
        <v>15117.35</v>
      </c>
      <c r="CE215" s="46">
        <f t="shared" si="271"/>
        <v>13304.92</v>
      </c>
      <c r="CF215" s="46">
        <f t="shared" si="271"/>
        <v>14017.74</v>
      </c>
      <c r="CG215" s="46">
        <f t="shared" si="271"/>
        <v>13204.79</v>
      </c>
      <c r="CH215" s="46">
        <f t="shared" si="271"/>
        <v>14607.19</v>
      </c>
      <c r="CI215" s="46">
        <f t="shared" si="271"/>
        <v>8043.14</v>
      </c>
      <c r="CJ215" s="46">
        <f t="shared" si="271"/>
        <v>8624</v>
      </c>
      <c r="CK215" s="46">
        <f t="shared" si="271"/>
        <v>7938.44</v>
      </c>
      <c r="CL215" s="46">
        <f t="shared" si="271"/>
        <v>8309.7999999999993</v>
      </c>
      <c r="CM215" s="46">
        <f t="shared" si="271"/>
        <v>8947.17</v>
      </c>
      <c r="CN215" s="46">
        <f t="shared" si="271"/>
        <v>7658.61</v>
      </c>
      <c r="CO215" s="46">
        <f t="shared" si="271"/>
        <v>7666.12</v>
      </c>
      <c r="CP215" s="46">
        <f t="shared" si="271"/>
        <v>8479.6</v>
      </c>
      <c r="CQ215" s="46">
        <f t="shared" si="271"/>
        <v>8237.68</v>
      </c>
      <c r="CR215" s="46">
        <f t="shared" si="271"/>
        <v>13073.81</v>
      </c>
      <c r="CS215" s="46">
        <f t="shared" si="271"/>
        <v>9800.7000000000007</v>
      </c>
      <c r="CT215" s="46">
        <f t="shared" si="271"/>
        <v>14841.22</v>
      </c>
      <c r="CU215" s="46">
        <f t="shared" si="271"/>
        <v>7547.73</v>
      </c>
      <c r="CV215" s="46">
        <f t="shared" si="271"/>
        <v>15399.41</v>
      </c>
      <c r="CW215" s="46">
        <f t="shared" si="271"/>
        <v>13718.38</v>
      </c>
      <c r="CX215" s="46">
        <f t="shared" si="271"/>
        <v>8817.27</v>
      </c>
      <c r="CY215" s="46">
        <f t="shared" si="271"/>
        <v>10246.709999999999</v>
      </c>
      <c r="CZ215" s="46">
        <f t="shared" si="271"/>
        <v>7736.8</v>
      </c>
      <c r="DA215" s="46">
        <f t="shared" si="271"/>
        <v>12857.03</v>
      </c>
      <c r="DB215" s="46">
        <f t="shared" si="271"/>
        <v>10399.32</v>
      </c>
      <c r="DC215" s="46">
        <f t="shared" si="271"/>
        <v>13162.56</v>
      </c>
      <c r="DD215" s="46">
        <f t="shared" si="271"/>
        <v>14580.2</v>
      </c>
      <c r="DE215" s="46">
        <f t="shared" si="271"/>
        <v>8855.5400000000009</v>
      </c>
      <c r="DF215" s="46">
        <f t="shared" si="271"/>
        <v>7669.03</v>
      </c>
      <c r="DG215" s="46">
        <f t="shared" si="271"/>
        <v>16247.25</v>
      </c>
      <c r="DH215" s="46">
        <f t="shared" si="271"/>
        <v>7669.31</v>
      </c>
      <c r="DI215" s="46">
        <f t="shared" si="271"/>
        <v>7746.49</v>
      </c>
      <c r="DJ215" s="46">
        <f t="shared" si="271"/>
        <v>8511.93</v>
      </c>
      <c r="DK215" s="46">
        <f t="shared" si="271"/>
        <v>9727.51</v>
      </c>
      <c r="DL215" s="46">
        <f t="shared" si="271"/>
        <v>8011.05</v>
      </c>
      <c r="DM215" s="46">
        <f t="shared" si="271"/>
        <v>11767.19</v>
      </c>
      <c r="DN215" s="46">
        <f t="shared" si="271"/>
        <v>8182.43</v>
      </c>
      <c r="DO215" s="46">
        <f t="shared" si="271"/>
        <v>8110.44</v>
      </c>
      <c r="DP215" s="46">
        <f t="shared" si="271"/>
        <v>13096.33</v>
      </c>
      <c r="DQ215" s="46">
        <f t="shared" si="271"/>
        <v>8972.16</v>
      </c>
      <c r="DR215" s="46">
        <f t="shared" si="271"/>
        <v>8423.17</v>
      </c>
      <c r="DS215" s="46">
        <f t="shared" si="271"/>
        <v>8810.8799999999992</v>
      </c>
      <c r="DT215" s="46">
        <f t="shared" si="271"/>
        <v>14534.47</v>
      </c>
      <c r="DU215" s="46">
        <f t="shared" si="271"/>
        <v>9259.7000000000007</v>
      </c>
      <c r="DV215" s="46">
        <f t="shared" si="271"/>
        <v>12558.59</v>
      </c>
      <c r="DW215" s="46">
        <f t="shared" si="271"/>
        <v>10055.48</v>
      </c>
      <c r="DX215" s="46">
        <f t="shared" si="271"/>
        <v>14679.1</v>
      </c>
      <c r="DY215" s="46">
        <f t="shared" si="271"/>
        <v>11334.4</v>
      </c>
      <c r="DZ215" s="46">
        <f t="shared" si="271"/>
        <v>8470.85</v>
      </c>
      <c r="EA215" s="46">
        <f t="shared" ref="EA215:FX215" si="272">ROUND(EA213/EA96,2)</f>
        <v>9201.83</v>
      </c>
      <c r="EB215" s="46">
        <f t="shared" si="272"/>
        <v>8473.48</v>
      </c>
      <c r="EC215" s="46">
        <f t="shared" si="272"/>
        <v>10195.69</v>
      </c>
      <c r="ED215" s="46">
        <f t="shared" si="272"/>
        <v>10452.290000000001</v>
      </c>
      <c r="EE215" s="46">
        <f t="shared" si="272"/>
        <v>11954.25</v>
      </c>
      <c r="EF215" s="46">
        <f t="shared" si="272"/>
        <v>8042.26</v>
      </c>
      <c r="EG215" s="46">
        <f t="shared" si="272"/>
        <v>10398.950000000001</v>
      </c>
      <c r="EH215" s="46">
        <f t="shared" si="272"/>
        <v>11872.48</v>
      </c>
      <c r="EI215" s="46">
        <f t="shared" si="272"/>
        <v>7982.58</v>
      </c>
      <c r="EJ215" s="46">
        <f t="shared" si="272"/>
        <v>7668.12</v>
      </c>
      <c r="EK215" s="46">
        <f t="shared" si="272"/>
        <v>8368.7999999999993</v>
      </c>
      <c r="EL215" s="46">
        <f t="shared" si="272"/>
        <v>8422.32</v>
      </c>
      <c r="EM215" s="46">
        <f t="shared" si="272"/>
        <v>8809.3700000000008</v>
      </c>
      <c r="EN215" s="46">
        <f t="shared" si="272"/>
        <v>8218.0499999999993</v>
      </c>
      <c r="EO215" s="46">
        <f t="shared" si="272"/>
        <v>8534.49</v>
      </c>
      <c r="EP215" s="46">
        <f t="shared" si="272"/>
        <v>10505.25</v>
      </c>
      <c r="EQ215" s="46">
        <f t="shared" si="272"/>
        <v>8061.2</v>
      </c>
      <c r="ER215" s="46">
        <f t="shared" si="272"/>
        <v>10470.91</v>
      </c>
      <c r="ES215" s="46">
        <f t="shared" si="272"/>
        <v>14893.94</v>
      </c>
      <c r="ET215" s="46">
        <f t="shared" si="272"/>
        <v>14538.08</v>
      </c>
      <c r="EU215" s="46">
        <f t="shared" si="272"/>
        <v>9232.09</v>
      </c>
      <c r="EV215" s="46">
        <f t="shared" si="272"/>
        <v>16974.02</v>
      </c>
      <c r="EW215" s="46">
        <f t="shared" si="272"/>
        <v>10879.92</v>
      </c>
      <c r="EX215" s="46">
        <f t="shared" si="272"/>
        <v>12162.69</v>
      </c>
      <c r="EY215" s="46">
        <f t="shared" si="272"/>
        <v>7866.29</v>
      </c>
      <c r="EZ215" s="46">
        <f t="shared" si="272"/>
        <v>14719.66</v>
      </c>
      <c r="FA215" s="46">
        <f t="shared" si="272"/>
        <v>8422.7199999999993</v>
      </c>
      <c r="FB215" s="46">
        <f t="shared" si="272"/>
        <v>10078.51</v>
      </c>
      <c r="FC215" s="46">
        <f t="shared" si="272"/>
        <v>7759.92</v>
      </c>
      <c r="FD215" s="46">
        <f t="shared" si="272"/>
        <v>10060.129999999999</v>
      </c>
      <c r="FE215" s="46">
        <f t="shared" si="272"/>
        <v>15152.61</v>
      </c>
      <c r="FF215" s="46">
        <f t="shared" si="272"/>
        <v>13012.73</v>
      </c>
      <c r="FG215" s="46">
        <f t="shared" si="272"/>
        <v>15187.32</v>
      </c>
      <c r="FH215" s="46">
        <f t="shared" si="272"/>
        <v>15378.34</v>
      </c>
      <c r="FI215" s="46">
        <f t="shared" si="272"/>
        <v>8015.19</v>
      </c>
      <c r="FJ215" s="46">
        <f t="shared" si="272"/>
        <v>7773.49</v>
      </c>
      <c r="FK215" s="46">
        <f t="shared" si="272"/>
        <v>7862.94</v>
      </c>
      <c r="FL215" s="46">
        <f t="shared" si="272"/>
        <v>7666.07</v>
      </c>
      <c r="FM215" s="46">
        <f t="shared" si="272"/>
        <v>7662.67</v>
      </c>
      <c r="FN215" s="46">
        <f t="shared" si="272"/>
        <v>7956.67</v>
      </c>
      <c r="FO215" s="46">
        <f t="shared" si="272"/>
        <v>8157.23</v>
      </c>
      <c r="FP215" s="46">
        <f t="shared" si="272"/>
        <v>8220.52</v>
      </c>
      <c r="FQ215" s="46">
        <f t="shared" si="272"/>
        <v>8574.4599999999991</v>
      </c>
      <c r="FR215" s="46">
        <f t="shared" si="272"/>
        <v>14156.36</v>
      </c>
      <c r="FS215" s="46">
        <f t="shared" si="272"/>
        <v>12979.79</v>
      </c>
      <c r="FT215" s="47">
        <f t="shared" si="272"/>
        <v>16165.89</v>
      </c>
      <c r="FU215" s="46">
        <f t="shared" si="272"/>
        <v>9018.52</v>
      </c>
      <c r="FV215" s="46">
        <f t="shared" si="272"/>
        <v>8630.2900000000009</v>
      </c>
      <c r="FW215" s="46">
        <f t="shared" si="272"/>
        <v>14306.7</v>
      </c>
      <c r="FX215" s="46">
        <f t="shared" si="272"/>
        <v>16575.66</v>
      </c>
      <c r="FY215" s="46"/>
      <c r="FZ215" s="46">
        <f>FZ213/FZ96</f>
        <v>8075.0323889172896</v>
      </c>
      <c r="GA215" s="46"/>
      <c r="GB215" s="46"/>
      <c r="GC215" s="46"/>
      <c r="GD215" s="46"/>
      <c r="GE215" s="6"/>
      <c r="GF215" s="6"/>
      <c r="GG215" s="6"/>
      <c r="GH215" s="6"/>
      <c r="GI215" s="6"/>
      <c r="GJ215" s="6"/>
      <c r="GK215" s="6"/>
      <c r="GL215" s="6"/>
      <c r="GM215" s="6"/>
    </row>
    <row r="216" spans="1:195" x14ac:dyDescent="0.2">
      <c r="A216" s="9"/>
      <c r="B216" s="2" t="s">
        <v>547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7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7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6"/>
      <c r="GF216" s="6"/>
      <c r="GG216" s="6"/>
      <c r="GH216" s="6"/>
      <c r="GI216" s="6"/>
      <c r="GJ216" s="6"/>
      <c r="GK216" s="6"/>
      <c r="GL216" s="6"/>
      <c r="GM216" s="6"/>
    </row>
    <row r="217" spans="1:195" x14ac:dyDescent="0.2">
      <c r="A217" s="3" t="s">
        <v>384</v>
      </c>
      <c r="B217" s="2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46"/>
      <c r="FZ217" s="46"/>
      <c r="GA217" s="46"/>
      <c r="GB217" s="46"/>
      <c r="GC217" s="46"/>
      <c r="GD217" s="46"/>
      <c r="GE217" s="6"/>
      <c r="GF217" s="6"/>
      <c r="GG217" s="6"/>
      <c r="GH217" s="6"/>
      <c r="GI217" s="6"/>
      <c r="GJ217" s="6"/>
      <c r="GK217" s="6"/>
      <c r="GL217" s="6"/>
      <c r="GM217" s="6"/>
    </row>
    <row r="218" spans="1:195" ht="31.5" x14ac:dyDescent="0.25">
      <c r="A218" s="3" t="s">
        <v>384</v>
      </c>
      <c r="B218" s="129" t="s">
        <v>548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6"/>
      <c r="GF218" s="6"/>
      <c r="GG218" s="6"/>
      <c r="GH218" s="6"/>
      <c r="GI218" s="6"/>
      <c r="GJ218" s="6"/>
      <c r="GK218" s="6"/>
      <c r="GL218" s="6"/>
      <c r="GM218" s="6"/>
    </row>
    <row r="219" spans="1:195" x14ac:dyDescent="0.2">
      <c r="A219" s="3" t="s">
        <v>549</v>
      </c>
      <c r="B219" s="2" t="s">
        <v>550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7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7"/>
      <c r="FU219" s="46"/>
      <c r="FV219" s="46"/>
      <c r="FW219" s="46"/>
      <c r="FX219" s="46"/>
      <c r="FY219" s="109"/>
      <c r="FZ219" s="46"/>
      <c r="GA219" s="46"/>
      <c r="GB219" s="46"/>
      <c r="GC219" s="46"/>
      <c r="GD219" s="46"/>
      <c r="GE219" s="6"/>
      <c r="GF219" s="6"/>
      <c r="GG219" s="6"/>
      <c r="GH219" s="6"/>
      <c r="GI219" s="6"/>
      <c r="GJ219" s="6"/>
      <c r="GK219" s="6"/>
      <c r="GL219" s="6"/>
      <c r="GM219" s="6"/>
    </row>
    <row r="220" spans="1:195" x14ac:dyDescent="0.2">
      <c r="A220" s="6"/>
      <c r="B220" s="2" t="s">
        <v>551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7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7"/>
      <c r="FU220" s="46"/>
      <c r="FV220" s="46"/>
      <c r="FW220" s="46"/>
      <c r="FX220" s="46"/>
      <c r="FY220" s="46"/>
      <c r="FZ220" s="46">
        <f>SUM(C218:FX218)</f>
        <v>0</v>
      </c>
      <c r="GA220" s="46"/>
      <c r="GB220" s="46"/>
      <c r="GC220" s="46"/>
      <c r="GD220" s="46"/>
      <c r="GE220" s="6"/>
      <c r="GF220" s="6"/>
      <c r="GG220" s="6"/>
      <c r="GH220" s="6"/>
      <c r="GI220" s="6"/>
      <c r="GJ220" s="6"/>
      <c r="GK220" s="6"/>
      <c r="GL220" s="6"/>
      <c r="GM220" s="6"/>
    </row>
    <row r="221" spans="1:195" x14ac:dyDescent="0.2">
      <c r="A221" s="127" t="s">
        <v>552</v>
      </c>
      <c r="B221" s="128" t="s">
        <v>553</v>
      </c>
      <c r="C221" s="46">
        <f t="shared" ref="C221:BN221" si="273">IF((AND(C$188=C$213,C$66&lt;&gt;888888888.88))=TRUE(),C208,0)</f>
        <v>0</v>
      </c>
      <c r="D221" s="46">
        <f t="shared" si="273"/>
        <v>341722166.75999999</v>
      </c>
      <c r="E221" s="46">
        <f t="shared" si="273"/>
        <v>0</v>
      </c>
      <c r="F221" s="46">
        <f t="shared" si="273"/>
        <v>134903238.69</v>
      </c>
      <c r="G221" s="46">
        <f t="shared" si="273"/>
        <v>8331101.3499999996</v>
      </c>
      <c r="H221" s="46">
        <f t="shared" si="273"/>
        <v>0</v>
      </c>
      <c r="I221" s="46">
        <f t="shared" si="273"/>
        <v>0</v>
      </c>
      <c r="J221" s="46">
        <f t="shared" si="273"/>
        <v>0</v>
      </c>
      <c r="K221" s="46">
        <f t="shared" si="273"/>
        <v>0</v>
      </c>
      <c r="L221" s="46">
        <f t="shared" si="273"/>
        <v>22657249.32</v>
      </c>
      <c r="M221" s="46">
        <f t="shared" si="273"/>
        <v>0</v>
      </c>
      <c r="N221" s="46">
        <f t="shared" si="273"/>
        <v>414433251.23000002</v>
      </c>
      <c r="O221" s="46">
        <f t="shared" si="273"/>
        <v>115615628.13</v>
      </c>
      <c r="P221" s="46">
        <f t="shared" si="273"/>
        <v>0</v>
      </c>
      <c r="Q221" s="46">
        <f t="shared" si="273"/>
        <v>0</v>
      </c>
      <c r="R221" s="46">
        <f t="shared" si="273"/>
        <v>0</v>
      </c>
      <c r="S221" s="46">
        <f t="shared" si="273"/>
        <v>11248585.770000001</v>
      </c>
      <c r="T221" s="46">
        <f t="shared" si="273"/>
        <v>1932639.6400000001</v>
      </c>
      <c r="U221" s="46">
        <f t="shared" si="273"/>
        <v>868490.58000000007</v>
      </c>
      <c r="V221" s="46">
        <f t="shared" si="273"/>
        <v>0</v>
      </c>
      <c r="W221" s="46">
        <f t="shared" si="273"/>
        <v>0</v>
      </c>
      <c r="X221" s="46">
        <f t="shared" si="273"/>
        <v>809560.68</v>
      </c>
      <c r="Y221" s="46">
        <f t="shared" si="273"/>
        <v>0</v>
      </c>
      <c r="Z221" s="46">
        <f t="shared" si="273"/>
        <v>2826118.35</v>
      </c>
      <c r="AA221" s="46">
        <f t="shared" si="273"/>
        <v>228853534.47999999</v>
      </c>
      <c r="AB221" s="46">
        <f t="shared" si="273"/>
        <v>235392313.33000001</v>
      </c>
      <c r="AC221" s="46">
        <f t="shared" si="273"/>
        <v>0</v>
      </c>
      <c r="AD221" s="46">
        <f t="shared" si="273"/>
        <v>0</v>
      </c>
      <c r="AE221" s="46">
        <f t="shared" si="273"/>
        <v>1589800.05</v>
      </c>
      <c r="AF221" s="46">
        <f t="shared" si="273"/>
        <v>2306330.0999999996</v>
      </c>
      <c r="AG221" s="46">
        <f t="shared" si="273"/>
        <v>7473303.6300000008</v>
      </c>
      <c r="AH221" s="46">
        <f t="shared" si="273"/>
        <v>0</v>
      </c>
      <c r="AI221" s="46">
        <f t="shared" si="273"/>
        <v>0</v>
      </c>
      <c r="AJ221" s="46">
        <f t="shared" si="273"/>
        <v>2768333.91</v>
      </c>
      <c r="AK221" s="46">
        <f t="shared" si="273"/>
        <v>2702626.78</v>
      </c>
      <c r="AL221" s="46">
        <f t="shared" si="273"/>
        <v>3010152.1</v>
      </c>
      <c r="AM221" s="46">
        <f t="shared" si="273"/>
        <v>0</v>
      </c>
      <c r="AN221" s="46">
        <f t="shared" si="273"/>
        <v>3775011.56</v>
      </c>
      <c r="AO221" s="46">
        <f t="shared" si="273"/>
        <v>0</v>
      </c>
      <c r="AP221" s="46">
        <f t="shared" si="273"/>
        <v>714173242.88999999</v>
      </c>
      <c r="AQ221" s="46">
        <f t="shared" si="273"/>
        <v>3034021.67</v>
      </c>
      <c r="AR221" s="46">
        <f t="shared" si="273"/>
        <v>497956443.81</v>
      </c>
      <c r="AS221" s="46">
        <f t="shared" si="273"/>
        <v>56251314.410000004</v>
      </c>
      <c r="AT221" s="46">
        <f t="shared" si="273"/>
        <v>0</v>
      </c>
      <c r="AU221" s="46">
        <f t="shared" si="273"/>
        <v>3608397.7399999998</v>
      </c>
      <c r="AV221" s="46">
        <f t="shared" si="273"/>
        <v>0</v>
      </c>
      <c r="AW221" s="46">
        <f t="shared" si="273"/>
        <v>2609807.9300000002</v>
      </c>
      <c r="AX221" s="46">
        <f t="shared" si="273"/>
        <v>856840.99</v>
      </c>
      <c r="AY221" s="46">
        <f t="shared" si="273"/>
        <v>4894095.1800000006</v>
      </c>
      <c r="AZ221" s="46">
        <f t="shared" si="273"/>
        <v>0</v>
      </c>
      <c r="BA221" s="46">
        <f t="shared" si="273"/>
        <v>0</v>
      </c>
      <c r="BB221" s="46">
        <f t="shared" si="273"/>
        <v>59691773.592000008</v>
      </c>
      <c r="BC221" s="46">
        <f t="shared" si="273"/>
        <v>0</v>
      </c>
      <c r="BD221" s="46">
        <f t="shared" si="273"/>
        <v>0</v>
      </c>
      <c r="BE221" s="46">
        <f t="shared" si="273"/>
        <v>0</v>
      </c>
      <c r="BF221" s="46">
        <f t="shared" si="273"/>
        <v>181701220.56900001</v>
      </c>
      <c r="BG221" s="46">
        <f t="shared" si="273"/>
        <v>8092132.0199999996</v>
      </c>
      <c r="BH221" s="46">
        <f t="shared" si="273"/>
        <v>5476338.0700000003</v>
      </c>
      <c r="BI221" s="46">
        <f t="shared" si="273"/>
        <v>0</v>
      </c>
      <c r="BJ221" s="46">
        <f t="shared" si="273"/>
        <v>45922294.418000005</v>
      </c>
      <c r="BK221" s="46">
        <f t="shared" si="273"/>
        <v>0</v>
      </c>
      <c r="BL221" s="46">
        <f t="shared" si="273"/>
        <v>0</v>
      </c>
      <c r="BM221" s="46">
        <f t="shared" si="273"/>
        <v>0</v>
      </c>
      <c r="BN221" s="46">
        <f t="shared" si="273"/>
        <v>0</v>
      </c>
      <c r="BO221" s="46">
        <f t="shared" ref="BO221:DZ221" si="274">IF((AND(BO$188=BO$213,BO$66&lt;&gt;888888888.88))=TRUE(),BO208,0)</f>
        <v>12027997.57</v>
      </c>
      <c r="BP221" s="46">
        <f t="shared" si="274"/>
        <v>0</v>
      </c>
      <c r="BQ221" s="46">
        <f t="shared" si="274"/>
        <v>47993327.590000004</v>
      </c>
      <c r="BR221" s="46">
        <f t="shared" si="274"/>
        <v>36777303.700000003</v>
      </c>
      <c r="BS221" s="46">
        <f t="shared" si="274"/>
        <v>8719712.1699999999</v>
      </c>
      <c r="BT221" s="46">
        <f t="shared" si="274"/>
        <v>0</v>
      </c>
      <c r="BU221" s="46">
        <f t="shared" si="274"/>
        <v>0</v>
      </c>
      <c r="BV221" s="46">
        <f t="shared" si="274"/>
        <v>9828681.3099999987</v>
      </c>
      <c r="BW221" s="46">
        <f t="shared" si="274"/>
        <v>0</v>
      </c>
      <c r="BX221" s="46">
        <f t="shared" si="274"/>
        <v>1258609.9600000002</v>
      </c>
      <c r="BY221" s="46">
        <f t="shared" si="274"/>
        <v>0</v>
      </c>
      <c r="BZ221" s="46">
        <f t="shared" si="274"/>
        <v>2498425.6399999997</v>
      </c>
      <c r="CA221" s="46">
        <f t="shared" si="274"/>
        <v>0</v>
      </c>
      <c r="CB221" s="46">
        <f t="shared" si="274"/>
        <v>0</v>
      </c>
      <c r="CC221" s="46">
        <f t="shared" si="274"/>
        <v>2162203.54</v>
      </c>
      <c r="CD221" s="46">
        <f t="shared" si="274"/>
        <v>1115439.8400000001</v>
      </c>
      <c r="CE221" s="46">
        <f t="shared" si="274"/>
        <v>2182604.2199999997</v>
      </c>
      <c r="CF221" s="46">
        <f t="shared" si="274"/>
        <v>1628255.98</v>
      </c>
      <c r="CG221" s="46">
        <f t="shared" si="274"/>
        <v>2137838.27</v>
      </c>
      <c r="CH221" s="46">
        <f t="shared" si="274"/>
        <v>0</v>
      </c>
      <c r="CI221" s="46">
        <f t="shared" si="274"/>
        <v>0</v>
      </c>
      <c r="CJ221" s="46">
        <f t="shared" si="274"/>
        <v>0</v>
      </c>
      <c r="CK221" s="46">
        <f t="shared" si="274"/>
        <v>38741668.18</v>
      </c>
      <c r="CL221" s="46">
        <f t="shared" si="274"/>
        <v>10859977.6</v>
      </c>
      <c r="CM221" s="46">
        <f t="shared" si="274"/>
        <v>6649851.6299999999</v>
      </c>
      <c r="CN221" s="46">
        <f t="shared" si="274"/>
        <v>220679166.11399999</v>
      </c>
      <c r="CO221" s="46">
        <f t="shared" si="274"/>
        <v>117827814.09299999</v>
      </c>
      <c r="CP221" s="46">
        <f t="shared" si="274"/>
        <v>9151141.25</v>
      </c>
      <c r="CQ221" s="46">
        <f t="shared" si="274"/>
        <v>10072677.74</v>
      </c>
      <c r="CR221" s="46">
        <f t="shared" si="274"/>
        <v>2433827.8099999996</v>
      </c>
      <c r="CS221" s="46">
        <f t="shared" si="274"/>
        <v>3503460.8600000003</v>
      </c>
      <c r="CT221" s="46">
        <f t="shared" si="274"/>
        <v>0</v>
      </c>
      <c r="CU221" s="46">
        <f t="shared" si="274"/>
        <v>3562253.25</v>
      </c>
      <c r="CV221" s="46">
        <f t="shared" si="274"/>
        <v>771634.79999999993</v>
      </c>
      <c r="CW221" s="46">
        <f t="shared" si="274"/>
        <v>0</v>
      </c>
      <c r="CX221" s="46">
        <f t="shared" si="274"/>
        <v>0</v>
      </c>
      <c r="CY221" s="46">
        <f t="shared" si="274"/>
        <v>0</v>
      </c>
      <c r="CZ221" s="46">
        <f t="shared" si="274"/>
        <v>17018123.34</v>
      </c>
      <c r="DA221" s="46">
        <f t="shared" si="274"/>
        <v>0</v>
      </c>
      <c r="DB221" s="46">
        <f t="shared" si="274"/>
        <v>0</v>
      </c>
      <c r="DC221" s="46">
        <f t="shared" si="274"/>
        <v>0</v>
      </c>
      <c r="DD221" s="46">
        <f t="shared" si="274"/>
        <v>0</v>
      </c>
      <c r="DE221" s="46">
        <f t="shared" si="274"/>
        <v>3951273.75</v>
      </c>
      <c r="DF221" s="46">
        <f t="shared" si="274"/>
        <v>0</v>
      </c>
      <c r="DG221" s="46">
        <f t="shared" si="274"/>
        <v>1366256.8499999999</v>
      </c>
      <c r="DH221" s="46">
        <f t="shared" si="274"/>
        <v>0</v>
      </c>
      <c r="DI221" s="46">
        <f t="shared" si="274"/>
        <v>21126728.100000001</v>
      </c>
      <c r="DJ221" s="46">
        <f t="shared" si="274"/>
        <v>0</v>
      </c>
      <c r="DK221" s="46">
        <f t="shared" si="274"/>
        <v>0</v>
      </c>
      <c r="DL221" s="46">
        <f t="shared" si="274"/>
        <v>47321302.460000001</v>
      </c>
      <c r="DM221" s="46">
        <f t="shared" si="274"/>
        <v>3307263.4699999997</v>
      </c>
      <c r="DN221" s="46">
        <f t="shared" si="274"/>
        <v>0</v>
      </c>
      <c r="DO221" s="46">
        <f t="shared" si="274"/>
        <v>0</v>
      </c>
      <c r="DP221" s="46">
        <f t="shared" si="274"/>
        <v>0</v>
      </c>
      <c r="DQ221" s="46">
        <f t="shared" si="274"/>
        <v>0</v>
      </c>
      <c r="DR221" s="46">
        <f t="shared" si="274"/>
        <v>0</v>
      </c>
      <c r="DS221" s="46">
        <f t="shared" si="274"/>
        <v>7163177.3600000003</v>
      </c>
      <c r="DT221" s="46">
        <f t="shared" si="274"/>
        <v>2117588.2600000002</v>
      </c>
      <c r="DU221" s="46">
        <f t="shared" si="274"/>
        <v>0</v>
      </c>
      <c r="DV221" s="46">
        <f t="shared" si="274"/>
        <v>2660540.9300000002</v>
      </c>
      <c r="DW221" s="46">
        <f t="shared" si="274"/>
        <v>3464253.19</v>
      </c>
      <c r="DX221" s="46">
        <f t="shared" si="274"/>
        <v>2723010.83</v>
      </c>
      <c r="DY221" s="46">
        <f t="shared" si="274"/>
        <v>3657989.73</v>
      </c>
      <c r="DZ221" s="46">
        <f t="shared" si="274"/>
        <v>8540736.0899999999</v>
      </c>
      <c r="EA221" s="46">
        <f t="shared" ref="EA221:FX221" si="275">IF((AND(EA$188=EA$213,EA$66&lt;&gt;888888888.88))=TRUE(),EA208,0)</f>
        <v>0</v>
      </c>
      <c r="EB221" s="46">
        <f t="shared" si="275"/>
        <v>4932221.8600000003</v>
      </c>
      <c r="EC221" s="46">
        <f t="shared" si="275"/>
        <v>2984655.45</v>
      </c>
      <c r="ED221" s="46">
        <f t="shared" si="275"/>
        <v>0</v>
      </c>
      <c r="EE221" s="46">
        <f t="shared" si="275"/>
        <v>0</v>
      </c>
      <c r="EF221" s="46">
        <f t="shared" si="275"/>
        <v>0</v>
      </c>
      <c r="EG221" s="46">
        <f t="shared" si="275"/>
        <v>0</v>
      </c>
      <c r="EH221" s="46">
        <f t="shared" si="275"/>
        <v>0</v>
      </c>
      <c r="EI221" s="46">
        <f t="shared" si="275"/>
        <v>0</v>
      </c>
      <c r="EJ221" s="46">
        <f t="shared" si="275"/>
        <v>68603511.812000006</v>
      </c>
      <c r="EK221" s="46">
        <f t="shared" si="275"/>
        <v>0</v>
      </c>
      <c r="EL221" s="46">
        <f t="shared" si="275"/>
        <v>0</v>
      </c>
      <c r="EM221" s="46">
        <f t="shared" si="275"/>
        <v>4462208.05</v>
      </c>
      <c r="EN221" s="46">
        <f t="shared" si="275"/>
        <v>8966224.9699999988</v>
      </c>
      <c r="EO221" s="46">
        <f t="shared" si="275"/>
        <v>3921084.24</v>
      </c>
      <c r="EP221" s="46">
        <f t="shared" si="275"/>
        <v>0</v>
      </c>
      <c r="EQ221" s="46">
        <f t="shared" si="275"/>
        <v>0</v>
      </c>
      <c r="ER221" s="46">
        <f t="shared" si="275"/>
        <v>3910166.86</v>
      </c>
      <c r="ES221" s="46">
        <f t="shared" si="275"/>
        <v>0</v>
      </c>
      <c r="ET221" s="46">
        <f t="shared" si="275"/>
        <v>2746081.51</v>
      </c>
      <c r="EU221" s="46">
        <f t="shared" si="275"/>
        <v>0</v>
      </c>
      <c r="EV221" s="46">
        <f t="shared" si="275"/>
        <v>0</v>
      </c>
      <c r="EW221" s="46">
        <f t="shared" si="275"/>
        <v>0</v>
      </c>
      <c r="EX221" s="46">
        <f t="shared" si="275"/>
        <v>0</v>
      </c>
      <c r="EY221" s="46">
        <f t="shared" si="275"/>
        <v>7204916</v>
      </c>
      <c r="EZ221" s="46">
        <f t="shared" si="275"/>
        <v>1785663.57</v>
      </c>
      <c r="FA221" s="46">
        <f t="shared" si="275"/>
        <v>0</v>
      </c>
      <c r="FB221" s="46">
        <f t="shared" si="275"/>
        <v>3640312.15</v>
      </c>
      <c r="FC221" s="46">
        <f t="shared" si="275"/>
        <v>19469902.830000002</v>
      </c>
      <c r="FD221" s="46">
        <f t="shared" si="275"/>
        <v>3492093.73</v>
      </c>
      <c r="FE221" s="46">
        <f t="shared" si="275"/>
        <v>0</v>
      </c>
      <c r="FF221" s="46">
        <f t="shared" si="275"/>
        <v>0</v>
      </c>
      <c r="FG221" s="46">
        <f t="shared" si="275"/>
        <v>1735213.66</v>
      </c>
      <c r="FH221" s="46">
        <f t="shared" si="275"/>
        <v>1343505.78</v>
      </c>
      <c r="FI221" s="46">
        <f t="shared" si="275"/>
        <v>0</v>
      </c>
      <c r="FJ221" s="46">
        <f t="shared" si="275"/>
        <v>0</v>
      </c>
      <c r="FK221" s="46">
        <f t="shared" si="275"/>
        <v>0</v>
      </c>
      <c r="FL221" s="46">
        <f t="shared" si="275"/>
        <v>35932251.211999997</v>
      </c>
      <c r="FM221" s="46">
        <f t="shared" si="275"/>
        <v>26535812.600000001</v>
      </c>
      <c r="FN221" s="46">
        <f t="shared" si="275"/>
        <v>162579703.55000001</v>
      </c>
      <c r="FO221" s="46">
        <f t="shared" si="275"/>
        <v>0</v>
      </c>
      <c r="FP221" s="46">
        <f t="shared" si="275"/>
        <v>0</v>
      </c>
      <c r="FQ221" s="46">
        <f t="shared" si="275"/>
        <v>6769663.5499999998</v>
      </c>
      <c r="FR221" s="46">
        <f t="shared" si="275"/>
        <v>0</v>
      </c>
      <c r="FS221" s="46">
        <f t="shared" si="275"/>
        <v>0</v>
      </c>
      <c r="FT221" s="46">
        <f t="shared" si="275"/>
        <v>1353245.86</v>
      </c>
      <c r="FU221" s="46">
        <f t="shared" si="275"/>
        <v>0</v>
      </c>
      <c r="FV221" s="46">
        <f t="shared" si="275"/>
        <v>0</v>
      </c>
      <c r="FW221" s="46">
        <f t="shared" si="275"/>
        <v>2201378.39</v>
      </c>
      <c r="FX221" s="46">
        <f t="shared" si="275"/>
        <v>1170820.6500000001</v>
      </c>
      <c r="FY221" s="46"/>
      <c r="FZ221" s="46"/>
      <c r="GA221" s="46"/>
      <c r="GB221" s="46"/>
      <c r="GC221" s="46"/>
      <c r="GD221" s="46"/>
      <c r="GE221" s="6"/>
      <c r="GF221" s="6"/>
      <c r="GG221" s="6"/>
      <c r="GH221" s="6"/>
      <c r="GI221" s="6"/>
      <c r="GJ221" s="6"/>
      <c r="GK221" s="6"/>
      <c r="GL221" s="6"/>
      <c r="GM221" s="6"/>
    </row>
    <row r="222" spans="1:195" x14ac:dyDescent="0.2">
      <c r="A222" s="128"/>
      <c r="B222" s="128" t="s">
        <v>554</v>
      </c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7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7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6"/>
      <c r="GF222" s="6"/>
      <c r="GG222" s="6"/>
      <c r="GH222" s="6"/>
      <c r="GI222" s="6"/>
      <c r="GJ222" s="6"/>
      <c r="GK222" s="6"/>
      <c r="GL222" s="6"/>
      <c r="GM222" s="6"/>
    </row>
    <row r="223" spans="1:195" x14ac:dyDescent="0.2">
      <c r="A223" s="3" t="s">
        <v>555</v>
      </c>
      <c r="B223" s="2" t="s">
        <v>556</v>
      </c>
      <c r="C223" s="46">
        <f t="shared" ref="C223:BN223" si="276">IF(C188=C213,C188,0)</f>
        <v>0</v>
      </c>
      <c r="D223" s="46">
        <f t="shared" si="276"/>
        <v>341518488.25999999</v>
      </c>
      <c r="E223" s="46">
        <f t="shared" si="276"/>
        <v>0</v>
      </c>
      <c r="F223" s="46">
        <f t="shared" si="276"/>
        <v>134760722.66999999</v>
      </c>
      <c r="G223" s="46">
        <f t="shared" si="276"/>
        <v>8302083.8099999996</v>
      </c>
      <c r="H223" s="46">
        <f t="shared" si="276"/>
        <v>0</v>
      </c>
      <c r="I223" s="46">
        <f t="shared" si="276"/>
        <v>0</v>
      </c>
      <c r="J223" s="46">
        <f t="shared" si="276"/>
        <v>0</v>
      </c>
      <c r="K223" s="46">
        <f t="shared" si="276"/>
        <v>0</v>
      </c>
      <c r="L223" s="46">
        <f t="shared" si="276"/>
        <v>22609429.43</v>
      </c>
      <c r="M223" s="46">
        <f t="shared" si="276"/>
        <v>0</v>
      </c>
      <c r="N223" s="46">
        <f t="shared" si="276"/>
        <v>414299304.20999998</v>
      </c>
      <c r="O223" s="46">
        <f t="shared" si="276"/>
        <v>115614285.43000001</v>
      </c>
      <c r="P223" s="46">
        <f t="shared" si="276"/>
        <v>0</v>
      </c>
      <c r="Q223" s="46">
        <f t="shared" si="276"/>
        <v>0</v>
      </c>
      <c r="R223" s="46">
        <f t="shared" si="276"/>
        <v>0</v>
      </c>
      <c r="S223" s="46">
        <f t="shared" si="276"/>
        <v>11232921.720000001</v>
      </c>
      <c r="T223" s="46">
        <f t="shared" si="276"/>
        <v>1921565.93</v>
      </c>
      <c r="U223" s="46">
        <f t="shared" si="276"/>
        <v>863107.36</v>
      </c>
      <c r="V223" s="46">
        <f t="shared" si="276"/>
        <v>0</v>
      </c>
      <c r="W223" s="47">
        <f t="shared" si="276"/>
        <v>0</v>
      </c>
      <c r="X223" s="46">
        <f t="shared" si="276"/>
        <v>809560.66</v>
      </c>
      <c r="Y223" s="46">
        <f t="shared" si="276"/>
        <v>0</v>
      </c>
      <c r="Z223" s="46">
        <f t="shared" si="276"/>
        <v>2817369.36</v>
      </c>
      <c r="AA223" s="46">
        <f t="shared" si="276"/>
        <v>228650969.66999999</v>
      </c>
      <c r="AB223" s="46">
        <f t="shared" si="276"/>
        <v>235237396.34999999</v>
      </c>
      <c r="AC223" s="46">
        <f t="shared" si="276"/>
        <v>0</v>
      </c>
      <c r="AD223" s="46">
        <f t="shared" si="276"/>
        <v>0</v>
      </c>
      <c r="AE223" s="46">
        <f t="shared" si="276"/>
        <v>1589229.07</v>
      </c>
      <c r="AF223" s="46">
        <f t="shared" si="276"/>
        <v>2301243.4700000002</v>
      </c>
      <c r="AG223" s="46">
        <f t="shared" si="276"/>
        <v>7468671.5999999996</v>
      </c>
      <c r="AH223" s="46">
        <f t="shared" si="276"/>
        <v>0</v>
      </c>
      <c r="AI223" s="46">
        <f t="shared" si="276"/>
        <v>0</v>
      </c>
      <c r="AJ223" s="46">
        <f t="shared" si="276"/>
        <v>2702855.39</v>
      </c>
      <c r="AK223" s="46">
        <f t="shared" si="276"/>
        <v>2695413.73</v>
      </c>
      <c r="AL223" s="46">
        <f t="shared" si="276"/>
        <v>3006380.34</v>
      </c>
      <c r="AM223" s="46">
        <f t="shared" si="276"/>
        <v>0</v>
      </c>
      <c r="AN223" s="46">
        <f t="shared" si="276"/>
        <v>3704799.91</v>
      </c>
      <c r="AO223" s="46">
        <f t="shared" si="276"/>
        <v>0</v>
      </c>
      <c r="AP223" s="46">
        <f t="shared" si="276"/>
        <v>713883588.79999995</v>
      </c>
      <c r="AQ223" s="46">
        <f t="shared" si="276"/>
        <v>3017326.6</v>
      </c>
      <c r="AR223" s="46">
        <f t="shared" si="276"/>
        <v>497608342.02999997</v>
      </c>
      <c r="AS223" s="46">
        <f t="shared" si="276"/>
        <v>56207320.960000001</v>
      </c>
      <c r="AT223" s="46">
        <f t="shared" si="276"/>
        <v>0</v>
      </c>
      <c r="AU223" s="46">
        <f t="shared" si="276"/>
        <v>3586561.8</v>
      </c>
      <c r="AV223" s="46">
        <f t="shared" si="276"/>
        <v>0</v>
      </c>
      <c r="AW223" s="46">
        <f t="shared" si="276"/>
        <v>2576568.2599999998</v>
      </c>
      <c r="AX223" s="46">
        <f t="shared" si="276"/>
        <v>855841.54</v>
      </c>
      <c r="AY223" s="46">
        <f t="shared" si="276"/>
        <v>4880246.03</v>
      </c>
      <c r="AZ223" s="46">
        <f t="shared" si="276"/>
        <v>0</v>
      </c>
      <c r="BA223" s="46">
        <f t="shared" si="276"/>
        <v>0</v>
      </c>
      <c r="BB223" s="46">
        <f t="shared" si="276"/>
        <v>59661682.619999997</v>
      </c>
      <c r="BC223" s="46">
        <f t="shared" si="276"/>
        <v>0</v>
      </c>
      <c r="BD223" s="46">
        <f t="shared" si="276"/>
        <v>0</v>
      </c>
      <c r="BE223" s="46">
        <f t="shared" si="276"/>
        <v>0</v>
      </c>
      <c r="BF223" s="46">
        <f t="shared" si="276"/>
        <v>181645843.18000001</v>
      </c>
      <c r="BG223" s="46">
        <f t="shared" si="276"/>
        <v>8088773.7699999996</v>
      </c>
      <c r="BH223" s="46">
        <f t="shared" si="276"/>
        <v>5464846.9800000004</v>
      </c>
      <c r="BI223" s="46">
        <f t="shared" si="276"/>
        <v>0</v>
      </c>
      <c r="BJ223" s="46">
        <f t="shared" si="276"/>
        <v>45910774.149999999</v>
      </c>
      <c r="BK223" s="46">
        <f t="shared" si="276"/>
        <v>0</v>
      </c>
      <c r="BL223" s="46">
        <f t="shared" si="276"/>
        <v>0</v>
      </c>
      <c r="BM223" s="46">
        <f t="shared" si="276"/>
        <v>0</v>
      </c>
      <c r="BN223" s="46">
        <f t="shared" si="276"/>
        <v>0</v>
      </c>
      <c r="BO223" s="46">
        <f t="shared" ref="BO223:DZ223" si="277">IF(BO188=BO213,BO188,0)</f>
        <v>12017032.16</v>
      </c>
      <c r="BP223" s="46">
        <f t="shared" si="277"/>
        <v>0</v>
      </c>
      <c r="BQ223" s="46">
        <f t="shared" si="277"/>
        <v>47964272.549999997</v>
      </c>
      <c r="BR223" s="46">
        <f t="shared" si="277"/>
        <v>36763865.18</v>
      </c>
      <c r="BS223" s="46">
        <f t="shared" si="277"/>
        <v>8711350.3000000007</v>
      </c>
      <c r="BT223" s="46">
        <f t="shared" si="277"/>
        <v>0</v>
      </c>
      <c r="BU223" s="46">
        <f t="shared" si="277"/>
        <v>0</v>
      </c>
      <c r="BV223" s="46">
        <f t="shared" si="277"/>
        <v>9813191.0500000007</v>
      </c>
      <c r="BW223" s="46">
        <f t="shared" si="277"/>
        <v>0</v>
      </c>
      <c r="BX223" s="46">
        <f t="shared" si="277"/>
        <v>1256438.5</v>
      </c>
      <c r="BY223" s="46">
        <f t="shared" si="277"/>
        <v>0</v>
      </c>
      <c r="BZ223" s="46">
        <f t="shared" si="277"/>
        <v>2438197.17</v>
      </c>
      <c r="CA223" s="46">
        <f t="shared" si="277"/>
        <v>0</v>
      </c>
      <c r="CB223" s="46">
        <f t="shared" si="277"/>
        <v>0</v>
      </c>
      <c r="CC223" s="46">
        <f t="shared" si="277"/>
        <v>2151810.27</v>
      </c>
      <c r="CD223" s="46">
        <f t="shared" si="277"/>
        <v>1112636.72</v>
      </c>
      <c r="CE223" s="46">
        <f t="shared" si="277"/>
        <v>2182006.19</v>
      </c>
      <c r="CF223" s="46">
        <f t="shared" si="277"/>
        <v>1624655.8</v>
      </c>
      <c r="CG223" s="46">
        <f t="shared" si="277"/>
        <v>2120689.06</v>
      </c>
      <c r="CH223" s="46">
        <f t="shared" si="277"/>
        <v>0</v>
      </c>
      <c r="CI223" s="46">
        <f t="shared" si="277"/>
        <v>0</v>
      </c>
      <c r="CJ223" s="46">
        <f t="shared" si="277"/>
        <v>0</v>
      </c>
      <c r="CK223" s="46">
        <f t="shared" si="277"/>
        <v>38723716.630000003</v>
      </c>
      <c r="CL223" s="46">
        <f t="shared" si="277"/>
        <v>10855927.66</v>
      </c>
      <c r="CM223" s="46">
        <f t="shared" si="277"/>
        <v>6646849.3300000001</v>
      </c>
      <c r="CN223" s="46">
        <f t="shared" si="277"/>
        <v>220567164.81</v>
      </c>
      <c r="CO223" s="46">
        <f t="shared" si="277"/>
        <v>117803715.64</v>
      </c>
      <c r="CP223" s="46">
        <f t="shared" si="277"/>
        <v>9134221.2300000004</v>
      </c>
      <c r="CQ223" s="46">
        <f t="shared" si="277"/>
        <v>10033490.68</v>
      </c>
      <c r="CR223" s="46">
        <f t="shared" si="277"/>
        <v>2413424.83</v>
      </c>
      <c r="CS223" s="46">
        <f t="shared" si="277"/>
        <v>3493951.26</v>
      </c>
      <c r="CT223" s="46">
        <f t="shared" si="277"/>
        <v>0</v>
      </c>
      <c r="CU223" s="46">
        <f t="shared" si="277"/>
        <v>3561020.83</v>
      </c>
      <c r="CV223" s="46">
        <f t="shared" si="277"/>
        <v>769970.47</v>
      </c>
      <c r="CW223" s="46">
        <f t="shared" si="277"/>
        <v>0</v>
      </c>
      <c r="CX223" s="46">
        <f t="shared" si="277"/>
        <v>0</v>
      </c>
      <c r="CY223" s="46">
        <f t="shared" si="277"/>
        <v>0</v>
      </c>
      <c r="CZ223" s="46">
        <f t="shared" si="277"/>
        <v>16998529.609999999</v>
      </c>
      <c r="DA223" s="46">
        <f t="shared" si="277"/>
        <v>0</v>
      </c>
      <c r="DB223" s="46">
        <f t="shared" si="277"/>
        <v>0</v>
      </c>
      <c r="DC223" s="46">
        <f t="shared" si="277"/>
        <v>0</v>
      </c>
      <c r="DD223" s="46">
        <f t="shared" si="277"/>
        <v>0</v>
      </c>
      <c r="DE223" s="46">
        <f t="shared" si="277"/>
        <v>3908836.61</v>
      </c>
      <c r="DF223" s="46">
        <f t="shared" si="277"/>
        <v>0</v>
      </c>
      <c r="DG223" s="46">
        <f t="shared" si="277"/>
        <v>1361519.3</v>
      </c>
      <c r="DH223" s="46">
        <f t="shared" si="277"/>
        <v>0</v>
      </c>
      <c r="DI223" s="46">
        <f t="shared" si="277"/>
        <v>21116148.25</v>
      </c>
      <c r="DJ223" s="46">
        <f t="shared" si="277"/>
        <v>0</v>
      </c>
      <c r="DK223" s="46">
        <f t="shared" si="277"/>
        <v>0</v>
      </c>
      <c r="DL223" s="46">
        <f t="shared" si="277"/>
        <v>47314839.560000002</v>
      </c>
      <c r="DM223" s="46">
        <f t="shared" si="277"/>
        <v>3187732.58</v>
      </c>
      <c r="DN223" s="46">
        <f t="shared" si="277"/>
        <v>0</v>
      </c>
      <c r="DO223" s="46">
        <f t="shared" si="277"/>
        <v>0</v>
      </c>
      <c r="DP223" s="46">
        <f t="shared" si="277"/>
        <v>0</v>
      </c>
      <c r="DQ223" s="46">
        <f t="shared" si="277"/>
        <v>0</v>
      </c>
      <c r="DR223" s="46">
        <f t="shared" si="277"/>
        <v>0</v>
      </c>
      <c r="DS223" s="46">
        <f t="shared" si="277"/>
        <v>7154432.9400000004</v>
      </c>
      <c r="DT223" s="46">
        <f t="shared" si="277"/>
        <v>2082788.92</v>
      </c>
      <c r="DU223" s="46">
        <f t="shared" si="277"/>
        <v>0</v>
      </c>
      <c r="DV223" s="46">
        <f t="shared" si="277"/>
        <v>2656142.2200000002</v>
      </c>
      <c r="DW223" s="46">
        <f t="shared" si="277"/>
        <v>3430929.13</v>
      </c>
      <c r="DX223" s="46">
        <f t="shared" si="277"/>
        <v>2695083.35</v>
      </c>
      <c r="DY223" s="46">
        <f t="shared" si="277"/>
        <v>3648544.92</v>
      </c>
      <c r="DZ223" s="46">
        <f t="shared" si="277"/>
        <v>8507275.0700000003</v>
      </c>
      <c r="EA223" s="46">
        <f t="shared" ref="EA223:FX223" si="278">IF(EA188=EA213,EA188,0)</f>
        <v>0</v>
      </c>
      <c r="EB223" s="46">
        <f t="shared" si="278"/>
        <v>4931564.55</v>
      </c>
      <c r="EC223" s="46">
        <f t="shared" si="278"/>
        <v>2982240.5</v>
      </c>
      <c r="ED223" s="46">
        <f t="shared" si="278"/>
        <v>0</v>
      </c>
      <c r="EE223" s="46">
        <f t="shared" si="278"/>
        <v>0</v>
      </c>
      <c r="EF223" s="46">
        <f t="shared" si="278"/>
        <v>0</v>
      </c>
      <c r="EG223" s="46">
        <f t="shared" si="278"/>
        <v>0</v>
      </c>
      <c r="EH223" s="46">
        <f t="shared" si="278"/>
        <v>0</v>
      </c>
      <c r="EI223" s="46">
        <f t="shared" si="278"/>
        <v>0</v>
      </c>
      <c r="EJ223" s="46">
        <f t="shared" si="278"/>
        <v>68592827.370000005</v>
      </c>
      <c r="EK223" s="46">
        <f t="shared" si="278"/>
        <v>0</v>
      </c>
      <c r="EL223" s="46">
        <f t="shared" si="278"/>
        <v>0</v>
      </c>
      <c r="EM223" s="46">
        <f t="shared" si="278"/>
        <v>4434636.8499999996</v>
      </c>
      <c r="EN223" s="46">
        <f t="shared" si="278"/>
        <v>8954390.0099999998</v>
      </c>
      <c r="EO223" s="46">
        <f t="shared" si="278"/>
        <v>3919039.88</v>
      </c>
      <c r="EP223" s="46">
        <f t="shared" si="278"/>
        <v>0</v>
      </c>
      <c r="EQ223" s="46">
        <f t="shared" si="278"/>
        <v>0</v>
      </c>
      <c r="ER223" s="46">
        <f t="shared" si="278"/>
        <v>3889943.52</v>
      </c>
      <c r="ES223" s="46">
        <f t="shared" si="278"/>
        <v>0</v>
      </c>
      <c r="ET223" s="46">
        <f t="shared" si="278"/>
        <v>2712806.57</v>
      </c>
      <c r="EU223" s="46">
        <f t="shared" si="278"/>
        <v>0</v>
      </c>
      <c r="EV223" s="46">
        <f t="shared" si="278"/>
        <v>0</v>
      </c>
      <c r="EW223" s="46">
        <f t="shared" si="278"/>
        <v>0</v>
      </c>
      <c r="EX223" s="46">
        <f t="shared" si="278"/>
        <v>0</v>
      </c>
      <c r="EY223" s="46">
        <f t="shared" si="278"/>
        <v>7196871.2699999996</v>
      </c>
      <c r="EZ223" s="46">
        <f t="shared" si="278"/>
        <v>1785494.56</v>
      </c>
      <c r="FA223" s="46">
        <f t="shared" si="278"/>
        <v>0</v>
      </c>
      <c r="FB223" s="46">
        <f t="shared" si="278"/>
        <v>3574847.46</v>
      </c>
      <c r="FC223" s="46">
        <f t="shared" si="278"/>
        <v>19461106.879999999</v>
      </c>
      <c r="FD223" s="46">
        <f t="shared" si="278"/>
        <v>3472757.03</v>
      </c>
      <c r="FE223" s="46">
        <f t="shared" si="278"/>
        <v>0</v>
      </c>
      <c r="FF223" s="46">
        <f t="shared" si="278"/>
        <v>0</v>
      </c>
      <c r="FG223" s="46">
        <f t="shared" si="278"/>
        <v>1728317.43</v>
      </c>
      <c r="FH223" s="46">
        <f t="shared" si="278"/>
        <v>1339453.04</v>
      </c>
      <c r="FI223" s="46">
        <f t="shared" si="278"/>
        <v>0</v>
      </c>
      <c r="FJ223" s="46">
        <f t="shared" si="278"/>
        <v>0</v>
      </c>
      <c r="FK223" s="46">
        <f t="shared" si="278"/>
        <v>0</v>
      </c>
      <c r="FL223" s="46">
        <f t="shared" si="278"/>
        <v>35917050.210000001</v>
      </c>
      <c r="FM223" s="46">
        <f t="shared" si="278"/>
        <v>26512829.109999999</v>
      </c>
      <c r="FN223" s="46">
        <f t="shared" si="278"/>
        <v>162486398.47999999</v>
      </c>
      <c r="FO223" s="46">
        <f t="shared" si="278"/>
        <v>0</v>
      </c>
      <c r="FP223" s="46">
        <f t="shared" si="278"/>
        <v>0</v>
      </c>
      <c r="FQ223" s="46">
        <f t="shared" si="278"/>
        <v>6760105.7300000004</v>
      </c>
      <c r="FR223" s="46">
        <f t="shared" si="278"/>
        <v>0</v>
      </c>
      <c r="FS223" s="46">
        <f t="shared" si="278"/>
        <v>0</v>
      </c>
      <c r="FT223" s="47">
        <f t="shared" si="278"/>
        <v>1353085.26</v>
      </c>
      <c r="FU223" s="46">
        <f t="shared" si="278"/>
        <v>0</v>
      </c>
      <c r="FV223" s="46">
        <f t="shared" si="278"/>
        <v>0</v>
      </c>
      <c r="FW223" s="46">
        <f t="shared" si="278"/>
        <v>2198939.38</v>
      </c>
      <c r="FX223" s="46">
        <f t="shared" si="278"/>
        <v>1163611.6299999999</v>
      </c>
      <c r="FY223" s="46"/>
      <c r="FZ223" s="46"/>
      <c r="GA223" s="46"/>
      <c r="GB223" s="46"/>
      <c r="GC223" s="46"/>
      <c r="GD223" s="46"/>
      <c r="GE223" s="6"/>
      <c r="GF223" s="6"/>
      <c r="GG223" s="6"/>
      <c r="GH223" s="6"/>
      <c r="GI223" s="6"/>
      <c r="GJ223" s="6"/>
      <c r="GK223" s="6"/>
      <c r="GL223" s="6"/>
      <c r="GM223" s="6"/>
    </row>
    <row r="224" spans="1:195" x14ac:dyDescent="0.2">
      <c r="A224" s="3" t="s">
        <v>557</v>
      </c>
      <c r="B224" s="2" t="s">
        <v>558</v>
      </c>
      <c r="C224" s="46">
        <f t="shared" ref="C224:BN224" si="279">IF(C188=C213,C61,0)</f>
        <v>0</v>
      </c>
      <c r="D224" s="46">
        <f t="shared" si="279"/>
        <v>999999999</v>
      </c>
      <c r="E224" s="46">
        <f t="shared" si="279"/>
        <v>0</v>
      </c>
      <c r="F224" s="46">
        <f t="shared" si="279"/>
        <v>999999999</v>
      </c>
      <c r="G224" s="46">
        <f t="shared" si="279"/>
        <v>999999999</v>
      </c>
      <c r="H224" s="46">
        <f t="shared" si="279"/>
        <v>0</v>
      </c>
      <c r="I224" s="46">
        <f t="shared" si="279"/>
        <v>0</v>
      </c>
      <c r="J224" s="46">
        <f t="shared" si="279"/>
        <v>0</v>
      </c>
      <c r="K224" s="46">
        <f t="shared" si="279"/>
        <v>0</v>
      </c>
      <c r="L224" s="46">
        <f t="shared" si="279"/>
        <v>999999999</v>
      </c>
      <c r="M224" s="46">
        <f t="shared" si="279"/>
        <v>0</v>
      </c>
      <c r="N224" s="46">
        <f t="shared" si="279"/>
        <v>999999999</v>
      </c>
      <c r="O224" s="46">
        <f t="shared" si="279"/>
        <v>999999999</v>
      </c>
      <c r="P224" s="46">
        <f t="shared" si="279"/>
        <v>0</v>
      </c>
      <c r="Q224" s="46">
        <f t="shared" si="279"/>
        <v>0</v>
      </c>
      <c r="R224" s="46">
        <f t="shared" si="279"/>
        <v>0</v>
      </c>
      <c r="S224" s="46">
        <f t="shared" si="279"/>
        <v>999999999</v>
      </c>
      <c r="T224" s="46">
        <f t="shared" si="279"/>
        <v>999999999</v>
      </c>
      <c r="U224" s="46">
        <f t="shared" si="279"/>
        <v>999999999</v>
      </c>
      <c r="V224" s="46">
        <f t="shared" si="279"/>
        <v>0</v>
      </c>
      <c r="W224" s="47">
        <f t="shared" si="279"/>
        <v>0</v>
      </c>
      <c r="X224" s="46">
        <f t="shared" si="279"/>
        <v>999999999</v>
      </c>
      <c r="Y224" s="46">
        <f t="shared" si="279"/>
        <v>0</v>
      </c>
      <c r="Z224" s="46">
        <f t="shared" si="279"/>
        <v>999999999</v>
      </c>
      <c r="AA224" s="46">
        <f t="shared" si="279"/>
        <v>999999999</v>
      </c>
      <c r="AB224" s="46">
        <f t="shared" si="279"/>
        <v>999999999</v>
      </c>
      <c r="AC224" s="46">
        <f t="shared" si="279"/>
        <v>0</v>
      </c>
      <c r="AD224" s="46">
        <f t="shared" si="279"/>
        <v>0</v>
      </c>
      <c r="AE224" s="46">
        <f t="shared" si="279"/>
        <v>999999999</v>
      </c>
      <c r="AF224" s="46">
        <f t="shared" si="279"/>
        <v>999999999</v>
      </c>
      <c r="AG224" s="46">
        <f t="shared" si="279"/>
        <v>999999999</v>
      </c>
      <c r="AH224" s="46">
        <f t="shared" si="279"/>
        <v>0</v>
      </c>
      <c r="AI224" s="46">
        <f t="shared" si="279"/>
        <v>0</v>
      </c>
      <c r="AJ224" s="46">
        <f t="shared" si="279"/>
        <v>999999999</v>
      </c>
      <c r="AK224" s="46">
        <f t="shared" si="279"/>
        <v>999999999</v>
      </c>
      <c r="AL224" s="46">
        <f t="shared" si="279"/>
        <v>999999999</v>
      </c>
      <c r="AM224" s="46">
        <f t="shared" si="279"/>
        <v>0</v>
      </c>
      <c r="AN224" s="46">
        <f t="shared" si="279"/>
        <v>999999999</v>
      </c>
      <c r="AO224" s="46">
        <f t="shared" si="279"/>
        <v>0</v>
      </c>
      <c r="AP224" s="46">
        <f t="shared" si="279"/>
        <v>999999999</v>
      </c>
      <c r="AQ224" s="46">
        <f t="shared" si="279"/>
        <v>999999999</v>
      </c>
      <c r="AR224" s="46">
        <f t="shared" si="279"/>
        <v>999999999</v>
      </c>
      <c r="AS224" s="46">
        <f t="shared" si="279"/>
        <v>999999999</v>
      </c>
      <c r="AT224" s="46">
        <f t="shared" si="279"/>
        <v>0</v>
      </c>
      <c r="AU224" s="46">
        <f t="shared" si="279"/>
        <v>999999999</v>
      </c>
      <c r="AV224" s="46">
        <f t="shared" si="279"/>
        <v>0</v>
      </c>
      <c r="AW224" s="46">
        <f t="shared" si="279"/>
        <v>999999999</v>
      </c>
      <c r="AX224" s="46">
        <f t="shared" si="279"/>
        <v>999999999</v>
      </c>
      <c r="AY224" s="46">
        <f t="shared" si="279"/>
        <v>999999999</v>
      </c>
      <c r="AZ224" s="46">
        <f t="shared" si="279"/>
        <v>0</v>
      </c>
      <c r="BA224" s="46">
        <f t="shared" si="279"/>
        <v>0</v>
      </c>
      <c r="BB224" s="46">
        <f t="shared" si="279"/>
        <v>999999999</v>
      </c>
      <c r="BC224" s="46">
        <f t="shared" si="279"/>
        <v>0</v>
      </c>
      <c r="BD224" s="46">
        <f t="shared" si="279"/>
        <v>0</v>
      </c>
      <c r="BE224" s="46">
        <f t="shared" si="279"/>
        <v>0</v>
      </c>
      <c r="BF224" s="46">
        <f t="shared" si="279"/>
        <v>999999999</v>
      </c>
      <c r="BG224" s="46">
        <f t="shared" si="279"/>
        <v>999999999</v>
      </c>
      <c r="BH224" s="46">
        <f t="shared" si="279"/>
        <v>999999999</v>
      </c>
      <c r="BI224" s="46">
        <f t="shared" si="279"/>
        <v>0</v>
      </c>
      <c r="BJ224" s="46">
        <f t="shared" si="279"/>
        <v>999999999</v>
      </c>
      <c r="BK224" s="46">
        <f t="shared" si="279"/>
        <v>0</v>
      </c>
      <c r="BL224" s="46">
        <f t="shared" si="279"/>
        <v>0</v>
      </c>
      <c r="BM224" s="46">
        <f t="shared" si="279"/>
        <v>0</v>
      </c>
      <c r="BN224" s="46">
        <f t="shared" si="279"/>
        <v>0</v>
      </c>
      <c r="BO224" s="46">
        <f t="shared" ref="BO224:DZ224" si="280">IF(BO188=BO213,BO61,0)</f>
        <v>999999999</v>
      </c>
      <c r="BP224" s="46">
        <f t="shared" si="280"/>
        <v>0</v>
      </c>
      <c r="BQ224" s="46">
        <f t="shared" si="280"/>
        <v>999999999</v>
      </c>
      <c r="BR224" s="46">
        <f t="shared" si="280"/>
        <v>999999999</v>
      </c>
      <c r="BS224" s="46">
        <f t="shared" si="280"/>
        <v>999999999</v>
      </c>
      <c r="BT224" s="46">
        <f t="shared" si="280"/>
        <v>0</v>
      </c>
      <c r="BU224" s="46">
        <f t="shared" si="280"/>
        <v>0</v>
      </c>
      <c r="BV224" s="46">
        <f t="shared" si="280"/>
        <v>999999999</v>
      </c>
      <c r="BW224" s="46">
        <f t="shared" si="280"/>
        <v>0</v>
      </c>
      <c r="BX224" s="46">
        <f t="shared" si="280"/>
        <v>999999999</v>
      </c>
      <c r="BY224" s="46">
        <f t="shared" si="280"/>
        <v>0</v>
      </c>
      <c r="BZ224" s="46">
        <f t="shared" si="280"/>
        <v>999999999</v>
      </c>
      <c r="CA224" s="46">
        <f t="shared" si="280"/>
        <v>0</v>
      </c>
      <c r="CB224" s="46">
        <f t="shared" si="280"/>
        <v>0</v>
      </c>
      <c r="CC224" s="46">
        <f t="shared" si="280"/>
        <v>999999999</v>
      </c>
      <c r="CD224" s="46">
        <f t="shared" si="280"/>
        <v>999999999</v>
      </c>
      <c r="CE224" s="46">
        <f t="shared" si="280"/>
        <v>999999999</v>
      </c>
      <c r="CF224" s="46">
        <f t="shared" si="280"/>
        <v>999999999</v>
      </c>
      <c r="CG224" s="46">
        <f t="shared" si="280"/>
        <v>999999999</v>
      </c>
      <c r="CH224" s="46">
        <f t="shared" si="280"/>
        <v>0</v>
      </c>
      <c r="CI224" s="46">
        <f t="shared" si="280"/>
        <v>0</v>
      </c>
      <c r="CJ224" s="46">
        <f t="shared" si="280"/>
        <v>0</v>
      </c>
      <c r="CK224" s="46">
        <f t="shared" si="280"/>
        <v>999999999</v>
      </c>
      <c r="CL224" s="46">
        <f t="shared" si="280"/>
        <v>999999999</v>
      </c>
      <c r="CM224" s="46">
        <f t="shared" si="280"/>
        <v>999999999</v>
      </c>
      <c r="CN224" s="46">
        <f t="shared" si="280"/>
        <v>999999999</v>
      </c>
      <c r="CO224" s="46">
        <f t="shared" si="280"/>
        <v>999999999</v>
      </c>
      <c r="CP224" s="46">
        <f t="shared" si="280"/>
        <v>999999999</v>
      </c>
      <c r="CQ224" s="46">
        <f t="shared" si="280"/>
        <v>999999999</v>
      </c>
      <c r="CR224" s="46">
        <f t="shared" si="280"/>
        <v>999999999</v>
      </c>
      <c r="CS224" s="46">
        <f t="shared" si="280"/>
        <v>999999999</v>
      </c>
      <c r="CT224" s="46">
        <f t="shared" si="280"/>
        <v>0</v>
      </c>
      <c r="CU224" s="46">
        <f t="shared" si="280"/>
        <v>999999999</v>
      </c>
      <c r="CV224" s="46">
        <f t="shared" si="280"/>
        <v>999999999</v>
      </c>
      <c r="CW224" s="46">
        <f t="shared" si="280"/>
        <v>0</v>
      </c>
      <c r="CX224" s="46">
        <f t="shared" si="280"/>
        <v>0</v>
      </c>
      <c r="CY224" s="46">
        <f t="shared" si="280"/>
        <v>0</v>
      </c>
      <c r="CZ224" s="46">
        <f t="shared" si="280"/>
        <v>999999999</v>
      </c>
      <c r="DA224" s="46">
        <f t="shared" si="280"/>
        <v>0</v>
      </c>
      <c r="DB224" s="46">
        <f t="shared" si="280"/>
        <v>0</v>
      </c>
      <c r="DC224" s="46">
        <f t="shared" si="280"/>
        <v>0</v>
      </c>
      <c r="DD224" s="46">
        <f t="shared" si="280"/>
        <v>0</v>
      </c>
      <c r="DE224" s="46">
        <f t="shared" si="280"/>
        <v>999999999</v>
      </c>
      <c r="DF224" s="46">
        <f t="shared" si="280"/>
        <v>0</v>
      </c>
      <c r="DG224" s="46">
        <f t="shared" si="280"/>
        <v>999999999</v>
      </c>
      <c r="DH224" s="46">
        <f t="shared" si="280"/>
        <v>0</v>
      </c>
      <c r="DI224" s="46">
        <f t="shared" si="280"/>
        <v>999999999</v>
      </c>
      <c r="DJ224" s="46">
        <f t="shared" si="280"/>
        <v>0</v>
      </c>
      <c r="DK224" s="46">
        <f t="shared" si="280"/>
        <v>0</v>
      </c>
      <c r="DL224" s="46">
        <f t="shared" si="280"/>
        <v>999999999</v>
      </c>
      <c r="DM224" s="46">
        <f t="shared" si="280"/>
        <v>999999999</v>
      </c>
      <c r="DN224" s="46">
        <f t="shared" si="280"/>
        <v>0</v>
      </c>
      <c r="DO224" s="46">
        <f t="shared" si="280"/>
        <v>0</v>
      </c>
      <c r="DP224" s="46">
        <f t="shared" si="280"/>
        <v>0</v>
      </c>
      <c r="DQ224" s="46">
        <f t="shared" si="280"/>
        <v>0</v>
      </c>
      <c r="DR224" s="46">
        <f t="shared" si="280"/>
        <v>0</v>
      </c>
      <c r="DS224" s="46">
        <f t="shared" si="280"/>
        <v>999999999</v>
      </c>
      <c r="DT224" s="46">
        <f t="shared" si="280"/>
        <v>999999999</v>
      </c>
      <c r="DU224" s="46">
        <f t="shared" si="280"/>
        <v>0</v>
      </c>
      <c r="DV224" s="46">
        <f t="shared" si="280"/>
        <v>999999999</v>
      </c>
      <c r="DW224" s="46">
        <f t="shared" si="280"/>
        <v>999999999</v>
      </c>
      <c r="DX224" s="46">
        <f t="shared" si="280"/>
        <v>999999999</v>
      </c>
      <c r="DY224" s="46">
        <f t="shared" si="280"/>
        <v>999999999</v>
      </c>
      <c r="DZ224" s="46">
        <f t="shared" si="280"/>
        <v>999999999</v>
      </c>
      <c r="EA224" s="46">
        <f t="shared" ref="EA224:FX224" si="281">IF(EA188=EA213,EA61,0)</f>
        <v>0</v>
      </c>
      <c r="EB224" s="46">
        <f t="shared" si="281"/>
        <v>999999999</v>
      </c>
      <c r="EC224" s="46">
        <f t="shared" si="281"/>
        <v>999999999</v>
      </c>
      <c r="ED224" s="46">
        <f t="shared" si="281"/>
        <v>0</v>
      </c>
      <c r="EE224" s="46">
        <f t="shared" si="281"/>
        <v>0</v>
      </c>
      <c r="EF224" s="46">
        <f t="shared" si="281"/>
        <v>0</v>
      </c>
      <c r="EG224" s="46">
        <f t="shared" si="281"/>
        <v>0</v>
      </c>
      <c r="EH224" s="46">
        <f t="shared" si="281"/>
        <v>0</v>
      </c>
      <c r="EI224" s="46">
        <f t="shared" si="281"/>
        <v>0</v>
      </c>
      <c r="EJ224" s="46">
        <f t="shared" si="281"/>
        <v>999999999</v>
      </c>
      <c r="EK224" s="46">
        <f t="shared" si="281"/>
        <v>0</v>
      </c>
      <c r="EL224" s="46">
        <f t="shared" si="281"/>
        <v>0</v>
      </c>
      <c r="EM224" s="46">
        <f t="shared" si="281"/>
        <v>999999999</v>
      </c>
      <c r="EN224" s="46">
        <f t="shared" si="281"/>
        <v>999999999</v>
      </c>
      <c r="EO224" s="46">
        <f t="shared" si="281"/>
        <v>999999999</v>
      </c>
      <c r="EP224" s="46">
        <f t="shared" si="281"/>
        <v>0</v>
      </c>
      <c r="EQ224" s="46">
        <f t="shared" si="281"/>
        <v>0</v>
      </c>
      <c r="ER224" s="46">
        <f t="shared" si="281"/>
        <v>999999999</v>
      </c>
      <c r="ES224" s="46">
        <f t="shared" si="281"/>
        <v>0</v>
      </c>
      <c r="ET224" s="46">
        <f t="shared" si="281"/>
        <v>999999999</v>
      </c>
      <c r="EU224" s="46">
        <f t="shared" si="281"/>
        <v>0</v>
      </c>
      <c r="EV224" s="46">
        <f t="shared" si="281"/>
        <v>0</v>
      </c>
      <c r="EW224" s="46">
        <f t="shared" si="281"/>
        <v>0</v>
      </c>
      <c r="EX224" s="46">
        <f t="shared" si="281"/>
        <v>0</v>
      </c>
      <c r="EY224" s="46">
        <f t="shared" si="281"/>
        <v>999999999</v>
      </c>
      <c r="EZ224" s="46">
        <f t="shared" si="281"/>
        <v>999999999</v>
      </c>
      <c r="FA224" s="46">
        <f t="shared" si="281"/>
        <v>0</v>
      </c>
      <c r="FB224" s="46">
        <f t="shared" si="281"/>
        <v>999999999</v>
      </c>
      <c r="FC224" s="46">
        <f t="shared" si="281"/>
        <v>999999999</v>
      </c>
      <c r="FD224" s="46">
        <f t="shared" si="281"/>
        <v>999999999</v>
      </c>
      <c r="FE224" s="46">
        <f t="shared" si="281"/>
        <v>0</v>
      </c>
      <c r="FF224" s="46">
        <f t="shared" si="281"/>
        <v>0</v>
      </c>
      <c r="FG224" s="46">
        <f t="shared" si="281"/>
        <v>999999999</v>
      </c>
      <c r="FH224" s="46">
        <f t="shared" si="281"/>
        <v>999999999</v>
      </c>
      <c r="FI224" s="46">
        <f t="shared" si="281"/>
        <v>0</v>
      </c>
      <c r="FJ224" s="46">
        <f t="shared" si="281"/>
        <v>0</v>
      </c>
      <c r="FK224" s="46">
        <f t="shared" si="281"/>
        <v>0</v>
      </c>
      <c r="FL224" s="46">
        <f t="shared" si="281"/>
        <v>999999999</v>
      </c>
      <c r="FM224" s="46">
        <f t="shared" si="281"/>
        <v>999999999</v>
      </c>
      <c r="FN224" s="46">
        <f t="shared" si="281"/>
        <v>999999999</v>
      </c>
      <c r="FO224" s="46">
        <f t="shared" si="281"/>
        <v>0</v>
      </c>
      <c r="FP224" s="46">
        <f t="shared" si="281"/>
        <v>0</v>
      </c>
      <c r="FQ224" s="46">
        <f t="shared" si="281"/>
        <v>999999999</v>
      </c>
      <c r="FR224" s="46">
        <f t="shared" si="281"/>
        <v>0</v>
      </c>
      <c r="FS224" s="46">
        <f t="shared" si="281"/>
        <v>0</v>
      </c>
      <c r="FT224" s="47">
        <f t="shared" si="281"/>
        <v>999999999</v>
      </c>
      <c r="FU224" s="46">
        <f t="shared" si="281"/>
        <v>0</v>
      </c>
      <c r="FV224" s="46">
        <f t="shared" si="281"/>
        <v>0</v>
      </c>
      <c r="FW224" s="46">
        <f t="shared" si="281"/>
        <v>999999999</v>
      </c>
      <c r="FX224" s="46">
        <f t="shared" si="281"/>
        <v>999999999</v>
      </c>
      <c r="FY224" s="46"/>
      <c r="FZ224" s="46"/>
      <c r="GA224" s="46"/>
      <c r="GB224" s="46"/>
      <c r="GC224" s="46"/>
      <c r="GD224" s="46"/>
      <c r="GE224" s="6"/>
      <c r="GF224" s="6"/>
      <c r="GG224" s="6"/>
      <c r="GH224" s="6"/>
      <c r="GI224" s="6"/>
      <c r="GJ224" s="6"/>
      <c r="GK224" s="6"/>
      <c r="GL224" s="6"/>
      <c r="GM224" s="6"/>
    </row>
    <row r="225" spans="1:195" x14ac:dyDescent="0.2">
      <c r="A225" s="3" t="s">
        <v>559</v>
      </c>
      <c r="B225" s="2" t="s">
        <v>560</v>
      </c>
      <c r="C225" s="46">
        <f>IF(MIN((C221-C223),(C224-C223))&gt;0,ROUND(MIN((C221-C223),(C224-C223)),2),0)</f>
        <v>0</v>
      </c>
      <c r="D225" s="46">
        <f t="shared" ref="D225:BO225" si="282">IF(MIN((D221-D223),(D224-D223))&gt;0,ROUND(MIN((D221-D223),(D224-D223)),2),0)</f>
        <v>203678.5</v>
      </c>
      <c r="E225" s="46">
        <f t="shared" si="282"/>
        <v>0</v>
      </c>
      <c r="F225" s="46">
        <f t="shared" si="282"/>
        <v>142516.01999999999</v>
      </c>
      <c r="G225" s="46">
        <f t="shared" si="282"/>
        <v>29017.54</v>
      </c>
      <c r="H225" s="46">
        <f t="shared" si="282"/>
        <v>0</v>
      </c>
      <c r="I225" s="46">
        <f t="shared" si="282"/>
        <v>0</v>
      </c>
      <c r="J225" s="46">
        <f t="shared" si="282"/>
        <v>0</v>
      </c>
      <c r="K225" s="46">
        <f t="shared" si="282"/>
        <v>0</v>
      </c>
      <c r="L225" s="46">
        <f t="shared" si="282"/>
        <v>47819.89</v>
      </c>
      <c r="M225" s="46">
        <f t="shared" si="282"/>
        <v>0</v>
      </c>
      <c r="N225" s="46">
        <f t="shared" si="282"/>
        <v>133947.01999999999</v>
      </c>
      <c r="O225" s="46">
        <f t="shared" si="282"/>
        <v>1342.7</v>
      </c>
      <c r="P225" s="46">
        <f t="shared" si="282"/>
        <v>0</v>
      </c>
      <c r="Q225" s="46">
        <f t="shared" si="282"/>
        <v>0</v>
      </c>
      <c r="R225" s="46">
        <f t="shared" si="282"/>
        <v>0</v>
      </c>
      <c r="S225" s="46">
        <f t="shared" si="282"/>
        <v>15664.05</v>
      </c>
      <c r="T225" s="46">
        <f t="shared" si="282"/>
        <v>11073.71</v>
      </c>
      <c r="U225" s="46">
        <f t="shared" si="282"/>
        <v>5383.22</v>
      </c>
      <c r="V225" s="46">
        <f t="shared" si="282"/>
        <v>0</v>
      </c>
      <c r="W225" s="47">
        <f t="shared" si="282"/>
        <v>0</v>
      </c>
      <c r="X225" s="46">
        <f t="shared" si="282"/>
        <v>0.02</v>
      </c>
      <c r="Y225" s="46">
        <f t="shared" si="282"/>
        <v>0</v>
      </c>
      <c r="Z225" s="46">
        <f t="shared" si="282"/>
        <v>8748.99</v>
      </c>
      <c r="AA225" s="46">
        <f t="shared" si="282"/>
        <v>202564.81</v>
      </c>
      <c r="AB225" s="46">
        <f t="shared" si="282"/>
        <v>154916.98000000001</v>
      </c>
      <c r="AC225" s="46">
        <f t="shared" si="282"/>
        <v>0</v>
      </c>
      <c r="AD225" s="46">
        <f t="shared" si="282"/>
        <v>0</v>
      </c>
      <c r="AE225" s="46">
        <f t="shared" si="282"/>
        <v>570.98</v>
      </c>
      <c r="AF225" s="46">
        <f t="shared" si="282"/>
        <v>5086.63</v>
      </c>
      <c r="AG225" s="46">
        <f t="shared" si="282"/>
        <v>4632.03</v>
      </c>
      <c r="AH225" s="46">
        <f t="shared" si="282"/>
        <v>0</v>
      </c>
      <c r="AI225" s="46">
        <f t="shared" si="282"/>
        <v>0</v>
      </c>
      <c r="AJ225" s="46">
        <f t="shared" si="282"/>
        <v>65478.52</v>
      </c>
      <c r="AK225" s="46">
        <f t="shared" si="282"/>
        <v>7213.05</v>
      </c>
      <c r="AL225" s="46">
        <f t="shared" si="282"/>
        <v>3771.76</v>
      </c>
      <c r="AM225" s="46">
        <f t="shared" si="282"/>
        <v>0</v>
      </c>
      <c r="AN225" s="46">
        <f t="shared" si="282"/>
        <v>70211.649999999994</v>
      </c>
      <c r="AO225" s="46">
        <f t="shared" si="282"/>
        <v>0</v>
      </c>
      <c r="AP225" s="46">
        <f t="shared" si="282"/>
        <v>289654.09000000003</v>
      </c>
      <c r="AQ225" s="46">
        <f t="shared" si="282"/>
        <v>16695.07</v>
      </c>
      <c r="AR225" s="46">
        <f t="shared" si="282"/>
        <v>348101.78</v>
      </c>
      <c r="AS225" s="46">
        <f t="shared" si="282"/>
        <v>43993.45</v>
      </c>
      <c r="AT225" s="46">
        <f t="shared" si="282"/>
        <v>0</v>
      </c>
      <c r="AU225" s="46">
        <f t="shared" si="282"/>
        <v>21835.94</v>
      </c>
      <c r="AV225" s="46">
        <f t="shared" si="282"/>
        <v>0</v>
      </c>
      <c r="AW225" s="46">
        <f t="shared" si="282"/>
        <v>33239.67</v>
      </c>
      <c r="AX225" s="46">
        <f t="shared" si="282"/>
        <v>999.45</v>
      </c>
      <c r="AY225" s="46">
        <f t="shared" si="282"/>
        <v>13849.15</v>
      </c>
      <c r="AZ225" s="46">
        <f t="shared" si="282"/>
        <v>0</v>
      </c>
      <c r="BA225" s="46">
        <f t="shared" si="282"/>
        <v>0</v>
      </c>
      <c r="BB225" s="46">
        <f t="shared" si="282"/>
        <v>30090.97</v>
      </c>
      <c r="BC225" s="46">
        <f t="shared" si="282"/>
        <v>0</v>
      </c>
      <c r="BD225" s="46">
        <f t="shared" si="282"/>
        <v>0</v>
      </c>
      <c r="BE225" s="46">
        <f t="shared" si="282"/>
        <v>0</v>
      </c>
      <c r="BF225" s="46">
        <f t="shared" si="282"/>
        <v>55377.39</v>
      </c>
      <c r="BG225" s="46">
        <f t="shared" si="282"/>
        <v>3358.25</v>
      </c>
      <c r="BH225" s="46">
        <f t="shared" si="282"/>
        <v>11491.09</v>
      </c>
      <c r="BI225" s="46">
        <f t="shared" si="282"/>
        <v>0</v>
      </c>
      <c r="BJ225" s="46">
        <f t="shared" si="282"/>
        <v>11520.27</v>
      </c>
      <c r="BK225" s="46">
        <f t="shared" si="282"/>
        <v>0</v>
      </c>
      <c r="BL225" s="46">
        <f t="shared" si="282"/>
        <v>0</v>
      </c>
      <c r="BM225" s="46">
        <f t="shared" si="282"/>
        <v>0</v>
      </c>
      <c r="BN225" s="46">
        <f t="shared" si="282"/>
        <v>0</v>
      </c>
      <c r="BO225" s="46">
        <f t="shared" si="282"/>
        <v>10965.41</v>
      </c>
      <c r="BP225" s="46">
        <f t="shared" ref="BP225:EA225" si="283">IF(MIN((BP221-BP223),(BP224-BP223))&gt;0,ROUND(MIN((BP221-BP223),(BP224-BP223)),2),0)</f>
        <v>0</v>
      </c>
      <c r="BQ225" s="46">
        <f t="shared" si="283"/>
        <v>29055.040000000001</v>
      </c>
      <c r="BR225" s="46">
        <f t="shared" si="283"/>
        <v>13438.52</v>
      </c>
      <c r="BS225" s="46">
        <f t="shared" si="283"/>
        <v>8361.8700000000008</v>
      </c>
      <c r="BT225" s="46">
        <f t="shared" si="283"/>
        <v>0</v>
      </c>
      <c r="BU225" s="46">
        <f t="shared" si="283"/>
        <v>0</v>
      </c>
      <c r="BV225" s="46">
        <f t="shared" si="283"/>
        <v>15490.26</v>
      </c>
      <c r="BW225" s="46">
        <f t="shared" si="283"/>
        <v>0</v>
      </c>
      <c r="BX225" s="46">
        <f t="shared" si="283"/>
        <v>2171.46</v>
      </c>
      <c r="BY225" s="46">
        <f t="shared" si="283"/>
        <v>0</v>
      </c>
      <c r="BZ225" s="46">
        <f t="shared" si="283"/>
        <v>60228.47</v>
      </c>
      <c r="CA225" s="46">
        <f t="shared" si="283"/>
        <v>0</v>
      </c>
      <c r="CB225" s="46">
        <f t="shared" si="283"/>
        <v>0</v>
      </c>
      <c r="CC225" s="46">
        <f t="shared" si="283"/>
        <v>10393.27</v>
      </c>
      <c r="CD225" s="46">
        <f t="shared" si="283"/>
        <v>2803.12</v>
      </c>
      <c r="CE225" s="46">
        <f t="shared" si="283"/>
        <v>598.03</v>
      </c>
      <c r="CF225" s="46">
        <f t="shared" si="283"/>
        <v>3600.18</v>
      </c>
      <c r="CG225" s="46">
        <f t="shared" si="283"/>
        <v>17149.21</v>
      </c>
      <c r="CH225" s="46">
        <f t="shared" si="283"/>
        <v>0</v>
      </c>
      <c r="CI225" s="46">
        <f t="shared" si="283"/>
        <v>0</v>
      </c>
      <c r="CJ225" s="46">
        <f t="shared" si="283"/>
        <v>0</v>
      </c>
      <c r="CK225" s="46">
        <f t="shared" si="283"/>
        <v>17951.55</v>
      </c>
      <c r="CL225" s="46">
        <f t="shared" si="283"/>
        <v>4049.94</v>
      </c>
      <c r="CM225" s="46">
        <f t="shared" si="283"/>
        <v>3002.3</v>
      </c>
      <c r="CN225" s="46">
        <f t="shared" si="283"/>
        <v>112001.3</v>
      </c>
      <c r="CO225" s="46">
        <f t="shared" si="283"/>
        <v>24098.45</v>
      </c>
      <c r="CP225" s="46">
        <f t="shared" si="283"/>
        <v>16920.02</v>
      </c>
      <c r="CQ225" s="46">
        <f t="shared" si="283"/>
        <v>39187.06</v>
      </c>
      <c r="CR225" s="46">
        <f t="shared" si="283"/>
        <v>20402.98</v>
      </c>
      <c r="CS225" s="46">
        <f t="shared" si="283"/>
        <v>9509.6</v>
      </c>
      <c r="CT225" s="46">
        <f t="shared" si="283"/>
        <v>0</v>
      </c>
      <c r="CU225" s="46">
        <f t="shared" si="283"/>
        <v>1232.42</v>
      </c>
      <c r="CV225" s="46">
        <f t="shared" si="283"/>
        <v>1664.33</v>
      </c>
      <c r="CW225" s="46">
        <f t="shared" si="283"/>
        <v>0</v>
      </c>
      <c r="CX225" s="46">
        <f t="shared" si="283"/>
        <v>0</v>
      </c>
      <c r="CY225" s="46">
        <f t="shared" si="283"/>
        <v>0</v>
      </c>
      <c r="CZ225" s="46">
        <f t="shared" si="283"/>
        <v>19593.73</v>
      </c>
      <c r="DA225" s="46">
        <f t="shared" si="283"/>
        <v>0</v>
      </c>
      <c r="DB225" s="46">
        <f t="shared" si="283"/>
        <v>0</v>
      </c>
      <c r="DC225" s="46">
        <f t="shared" si="283"/>
        <v>0</v>
      </c>
      <c r="DD225" s="46">
        <f t="shared" si="283"/>
        <v>0</v>
      </c>
      <c r="DE225" s="46">
        <f t="shared" si="283"/>
        <v>42437.14</v>
      </c>
      <c r="DF225" s="46">
        <f t="shared" si="283"/>
        <v>0</v>
      </c>
      <c r="DG225" s="46">
        <f t="shared" si="283"/>
        <v>4737.55</v>
      </c>
      <c r="DH225" s="46">
        <f t="shared" si="283"/>
        <v>0</v>
      </c>
      <c r="DI225" s="46">
        <f t="shared" si="283"/>
        <v>10579.85</v>
      </c>
      <c r="DJ225" s="46">
        <f t="shared" si="283"/>
        <v>0</v>
      </c>
      <c r="DK225" s="46">
        <f t="shared" si="283"/>
        <v>0</v>
      </c>
      <c r="DL225" s="46">
        <f t="shared" si="283"/>
        <v>6462.9</v>
      </c>
      <c r="DM225" s="46">
        <f t="shared" si="283"/>
        <v>119530.89</v>
      </c>
      <c r="DN225" s="46">
        <f t="shared" si="283"/>
        <v>0</v>
      </c>
      <c r="DO225" s="46">
        <f t="shared" si="283"/>
        <v>0</v>
      </c>
      <c r="DP225" s="46">
        <f t="shared" si="283"/>
        <v>0</v>
      </c>
      <c r="DQ225" s="46">
        <f t="shared" si="283"/>
        <v>0</v>
      </c>
      <c r="DR225" s="46">
        <f t="shared" si="283"/>
        <v>0</v>
      </c>
      <c r="DS225" s="46">
        <f t="shared" si="283"/>
        <v>8744.42</v>
      </c>
      <c r="DT225" s="46">
        <f t="shared" si="283"/>
        <v>34799.339999999997</v>
      </c>
      <c r="DU225" s="46">
        <f t="shared" si="283"/>
        <v>0</v>
      </c>
      <c r="DV225" s="46">
        <f t="shared" si="283"/>
        <v>4398.71</v>
      </c>
      <c r="DW225" s="46">
        <f t="shared" si="283"/>
        <v>33324.06</v>
      </c>
      <c r="DX225" s="46">
        <f t="shared" si="283"/>
        <v>27927.48</v>
      </c>
      <c r="DY225" s="46">
        <f t="shared" si="283"/>
        <v>9444.81</v>
      </c>
      <c r="DZ225" s="46">
        <f t="shared" si="283"/>
        <v>33461.019999999997</v>
      </c>
      <c r="EA225" s="46">
        <f t="shared" si="283"/>
        <v>0</v>
      </c>
      <c r="EB225" s="46">
        <f t="shared" ref="EB225:FX225" si="284">IF(MIN((EB221-EB223),(EB224-EB223))&gt;0,ROUND(MIN((EB221-EB223),(EB224-EB223)),2),0)</f>
        <v>657.31</v>
      </c>
      <c r="EC225" s="46">
        <f t="shared" si="284"/>
        <v>2414.9499999999998</v>
      </c>
      <c r="ED225" s="46">
        <f t="shared" si="284"/>
        <v>0</v>
      </c>
      <c r="EE225" s="46">
        <f t="shared" si="284"/>
        <v>0</v>
      </c>
      <c r="EF225" s="46">
        <f t="shared" si="284"/>
        <v>0</v>
      </c>
      <c r="EG225" s="46">
        <f t="shared" si="284"/>
        <v>0</v>
      </c>
      <c r="EH225" s="46">
        <f t="shared" si="284"/>
        <v>0</v>
      </c>
      <c r="EI225" s="46">
        <f t="shared" si="284"/>
        <v>0</v>
      </c>
      <c r="EJ225" s="46">
        <f t="shared" si="284"/>
        <v>10684.44</v>
      </c>
      <c r="EK225" s="46">
        <f t="shared" si="284"/>
        <v>0</v>
      </c>
      <c r="EL225" s="46">
        <f t="shared" si="284"/>
        <v>0</v>
      </c>
      <c r="EM225" s="46">
        <f t="shared" si="284"/>
        <v>27571.200000000001</v>
      </c>
      <c r="EN225" s="46">
        <f t="shared" si="284"/>
        <v>11834.96</v>
      </c>
      <c r="EO225" s="46">
        <f t="shared" si="284"/>
        <v>2044.36</v>
      </c>
      <c r="EP225" s="46">
        <f t="shared" si="284"/>
        <v>0</v>
      </c>
      <c r="EQ225" s="46">
        <f t="shared" si="284"/>
        <v>0</v>
      </c>
      <c r="ER225" s="46">
        <f t="shared" si="284"/>
        <v>20223.34</v>
      </c>
      <c r="ES225" s="46">
        <f t="shared" si="284"/>
        <v>0</v>
      </c>
      <c r="ET225" s="46">
        <f t="shared" si="284"/>
        <v>33274.94</v>
      </c>
      <c r="EU225" s="46">
        <f t="shared" si="284"/>
        <v>0</v>
      </c>
      <c r="EV225" s="46">
        <f t="shared" si="284"/>
        <v>0</v>
      </c>
      <c r="EW225" s="46">
        <f t="shared" si="284"/>
        <v>0</v>
      </c>
      <c r="EX225" s="46">
        <f t="shared" si="284"/>
        <v>0</v>
      </c>
      <c r="EY225" s="46">
        <f t="shared" si="284"/>
        <v>8044.73</v>
      </c>
      <c r="EZ225" s="46">
        <f t="shared" si="284"/>
        <v>169.01</v>
      </c>
      <c r="FA225" s="46">
        <f t="shared" si="284"/>
        <v>0</v>
      </c>
      <c r="FB225" s="46">
        <f t="shared" si="284"/>
        <v>65464.69</v>
      </c>
      <c r="FC225" s="46">
        <f t="shared" si="284"/>
        <v>8795.9500000000007</v>
      </c>
      <c r="FD225" s="46">
        <f t="shared" si="284"/>
        <v>19336.7</v>
      </c>
      <c r="FE225" s="46">
        <f t="shared" si="284"/>
        <v>0</v>
      </c>
      <c r="FF225" s="46">
        <f t="shared" si="284"/>
        <v>0</v>
      </c>
      <c r="FG225" s="46">
        <f t="shared" si="284"/>
        <v>6896.23</v>
      </c>
      <c r="FH225" s="46">
        <f t="shared" si="284"/>
        <v>4052.74</v>
      </c>
      <c r="FI225" s="46">
        <f t="shared" si="284"/>
        <v>0</v>
      </c>
      <c r="FJ225" s="46">
        <f t="shared" si="284"/>
        <v>0</v>
      </c>
      <c r="FK225" s="46">
        <f t="shared" si="284"/>
        <v>0</v>
      </c>
      <c r="FL225" s="46">
        <f t="shared" si="284"/>
        <v>15201</v>
      </c>
      <c r="FM225" s="46">
        <f t="shared" si="284"/>
        <v>22983.49</v>
      </c>
      <c r="FN225" s="46">
        <f t="shared" si="284"/>
        <v>93305.07</v>
      </c>
      <c r="FO225" s="46">
        <f t="shared" si="284"/>
        <v>0</v>
      </c>
      <c r="FP225" s="46">
        <f t="shared" si="284"/>
        <v>0</v>
      </c>
      <c r="FQ225" s="46">
        <f t="shared" si="284"/>
        <v>9557.82</v>
      </c>
      <c r="FR225" s="46">
        <f t="shared" si="284"/>
        <v>0</v>
      </c>
      <c r="FS225" s="46">
        <f t="shared" si="284"/>
        <v>0</v>
      </c>
      <c r="FT225" s="47">
        <f t="shared" si="284"/>
        <v>160.6</v>
      </c>
      <c r="FU225" s="46">
        <f t="shared" si="284"/>
        <v>0</v>
      </c>
      <c r="FV225" s="46">
        <f t="shared" si="284"/>
        <v>0</v>
      </c>
      <c r="FW225" s="46">
        <f t="shared" si="284"/>
        <v>2439.0100000000002</v>
      </c>
      <c r="FX225" s="46">
        <f t="shared" si="284"/>
        <v>7209.02</v>
      </c>
      <c r="FY225" s="46"/>
      <c r="FZ225" s="46"/>
      <c r="GA225" s="46"/>
      <c r="GB225" s="46"/>
      <c r="GC225" s="46"/>
      <c r="GD225" s="46"/>
      <c r="GE225" s="6"/>
      <c r="GF225" s="6"/>
      <c r="GG225" s="6"/>
      <c r="GH225" s="6"/>
      <c r="GI225" s="6"/>
      <c r="GJ225" s="6"/>
      <c r="GK225" s="6"/>
      <c r="GL225" s="6"/>
      <c r="GM225" s="6"/>
    </row>
    <row r="226" spans="1:195" x14ac:dyDescent="0.2">
      <c r="A226" s="9"/>
      <c r="B226" s="2" t="s">
        <v>561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7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7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6"/>
      <c r="GF226" s="6"/>
      <c r="GG226" s="6"/>
      <c r="GH226" s="6"/>
      <c r="GI226" s="6"/>
      <c r="GJ226" s="6"/>
      <c r="GK226" s="6"/>
      <c r="GL226" s="6"/>
      <c r="GM226" s="6"/>
    </row>
    <row r="227" spans="1:195" x14ac:dyDescent="0.2">
      <c r="A227" s="9"/>
      <c r="B227" s="2" t="s">
        <v>562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7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7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6"/>
      <c r="GF227" s="6"/>
      <c r="GG227" s="6"/>
      <c r="GH227" s="6"/>
      <c r="GI227" s="6"/>
      <c r="GJ227" s="6"/>
      <c r="GK227" s="6"/>
      <c r="GL227" s="6"/>
      <c r="GM227" s="6"/>
    </row>
    <row r="228" spans="1:195" x14ac:dyDescent="0.2">
      <c r="A228" s="9"/>
      <c r="B228" s="2" t="s">
        <v>563</v>
      </c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7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7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6"/>
      <c r="GF228" s="6"/>
      <c r="GG228" s="6"/>
      <c r="GH228" s="6"/>
      <c r="GI228" s="6"/>
      <c r="GJ228" s="6"/>
      <c r="GK228" s="6"/>
      <c r="GL228" s="6"/>
      <c r="GM228" s="6"/>
    </row>
    <row r="229" spans="1:195" x14ac:dyDescent="0.2">
      <c r="A229" s="3" t="s">
        <v>564</v>
      </c>
      <c r="B229" s="2" t="s">
        <v>565</v>
      </c>
      <c r="C229" s="46">
        <f t="shared" ref="C229:BN229" si="285">MIN(C66,C225)</f>
        <v>0</v>
      </c>
      <c r="D229" s="46">
        <f t="shared" si="285"/>
        <v>203678.5</v>
      </c>
      <c r="E229" s="46">
        <f t="shared" si="285"/>
        <v>0</v>
      </c>
      <c r="F229" s="46">
        <f t="shared" si="285"/>
        <v>142516.01999999999</v>
      </c>
      <c r="G229" s="46">
        <f t="shared" si="285"/>
        <v>29017.54</v>
      </c>
      <c r="H229" s="46">
        <f t="shared" si="285"/>
        <v>0</v>
      </c>
      <c r="I229" s="46">
        <f t="shared" si="285"/>
        <v>0</v>
      </c>
      <c r="J229" s="46">
        <f t="shared" si="285"/>
        <v>0</v>
      </c>
      <c r="K229" s="46">
        <f t="shared" si="285"/>
        <v>0</v>
      </c>
      <c r="L229" s="46">
        <f t="shared" si="285"/>
        <v>47819.89</v>
      </c>
      <c r="M229" s="46">
        <f t="shared" si="285"/>
        <v>0</v>
      </c>
      <c r="N229" s="46">
        <f t="shared" si="285"/>
        <v>133947.01999999999</v>
      </c>
      <c r="O229" s="46">
        <f t="shared" si="285"/>
        <v>1342.7</v>
      </c>
      <c r="P229" s="46">
        <f t="shared" si="285"/>
        <v>0</v>
      </c>
      <c r="Q229" s="46">
        <f t="shared" si="285"/>
        <v>0</v>
      </c>
      <c r="R229" s="46">
        <f t="shared" si="285"/>
        <v>0</v>
      </c>
      <c r="S229" s="46">
        <f t="shared" si="285"/>
        <v>15664.05</v>
      </c>
      <c r="T229" s="46">
        <f t="shared" si="285"/>
        <v>11073.71</v>
      </c>
      <c r="U229" s="46">
        <f t="shared" si="285"/>
        <v>5383.22</v>
      </c>
      <c r="V229" s="46">
        <f t="shared" si="285"/>
        <v>0</v>
      </c>
      <c r="W229" s="47">
        <f t="shared" si="285"/>
        <v>0</v>
      </c>
      <c r="X229" s="46">
        <f t="shared" si="285"/>
        <v>0.02</v>
      </c>
      <c r="Y229" s="46">
        <f t="shared" si="285"/>
        <v>0</v>
      </c>
      <c r="Z229" s="46">
        <f t="shared" si="285"/>
        <v>8748.99</v>
      </c>
      <c r="AA229" s="46">
        <f t="shared" si="285"/>
        <v>202564.81</v>
      </c>
      <c r="AB229" s="46">
        <f t="shared" si="285"/>
        <v>154916.98000000001</v>
      </c>
      <c r="AC229" s="46">
        <f t="shared" si="285"/>
        <v>0</v>
      </c>
      <c r="AD229" s="46">
        <f t="shared" si="285"/>
        <v>0</v>
      </c>
      <c r="AE229" s="46">
        <f t="shared" si="285"/>
        <v>570.98</v>
      </c>
      <c r="AF229" s="46">
        <f t="shared" si="285"/>
        <v>5086.63</v>
      </c>
      <c r="AG229" s="46">
        <f t="shared" si="285"/>
        <v>4632.03</v>
      </c>
      <c r="AH229" s="46">
        <f t="shared" si="285"/>
        <v>0</v>
      </c>
      <c r="AI229" s="46">
        <f t="shared" si="285"/>
        <v>0</v>
      </c>
      <c r="AJ229" s="46">
        <f t="shared" si="285"/>
        <v>65478.52</v>
      </c>
      <c r="AK229" s="46">
        <f t="shared" si="285"/>
        <v>7213.05</v>
      </c>
      <c r="AL229" s="46">
        <f t="shared" si="285"/>
        <v>3771.76</v>
      </c>
      <c r="AM229" s="46">
        <f t="shared" si="285"/>
        <v>0</v>
      </c>
      <c r="AN229" s="46">
        <f t="shared" si="285"/>
        <v>70211.649999999994</v>
      </c>
      <c r="AO229" s="46">
        <f t="shared" si="285"/>
        <v>0</v>
      </c>
      <c r="AP229" s="46">
        <f t="shared" si="285"/>
        <v>289654.09000000003</v>
      </c>
      <c r="AQ229" s="46">
        <f t="shared" si="285"/>
        <v>16695.07</v>
      </c>
      <c r="AR229" s="46">
        <f t="shared" si="285"/>
        <v>348101.78</v>
      </c>
      <c r="AS229" s="46">
        <f t="shared" si="285"/>
        <v>43993.45</v>
      </c>
      <c r="AT229" s="46">
        <f t="shared" si="285"/>
        <v>0</v>
      </c>
      <c r="AU229" s="46">
        <f t="shared" si="285"/>
        <v>21835.94</v>
      </c>
      <c r="AV229" s="46">
        <f t="shared" si="285"/>
        <v>0</v>
      </c>
      <c r="AW229" s="46">
        <f t="shared" si="285"/>
        <v>33239.67</v>
      </c>
      <c r="AX229" s="46">
        <f t="shared" si="285"/>
        <v>999.45</v>
      </c>
      <c r="AY229" s="46">
        <f t="shared" si="285"/>
        <v>13849.15</v>
      </c>
      <c r="AZ229" s="46">
        <f t="shared" si="285"/>
        <v>0</v>
      </c>
      <c r="BA229" s="46">
        <f t="shared" si="285"/>
        <v>0</v>
      </c>
      <c r="BB229" s="46">
        <f t="shared" si="285"/>
        <v>30090.97</v>
      </c>
      <c r="BC229" s="46">
        <f t="shared" si="285"/>
        <v>0</v>
      </c>
      <c r="BD229" s="46">
        <f t="shared" si="285"/>
        <v>0</v>
      </c>
      <c r="BE229" s="46">
        <f t="shared" si="285"/>
        <v>0</v>
      </c>
      <c r="BF229" s="46">
        <f t="shared" si="285"/>
        <v>55377.39</v>
      </c>
      <c r="BG229" s="46">
        <f t="shared" si="285"/>
        <v>3358.25</v>
      </c>
      <c r="BH229" s="46">
        <f t="shared" si="285"/>
        <v>11491.09</v>
      </c>
      <c r="BI229" s="46">
        <f t="shared" si="285"/>
        <v>0</v>
      </c>
      <c r="BJ229" s="46">
        <f t="shared" si="285"/>
        <v>11520.27</v>
      </c>
      <c r="BK229" s="46">
        <f t="shared" si="285"/>
        <v>0</v>
      </c>
      <c r="BL229" s="46">
        <f t="shared" si="285"/>
        <v>0</v>
      </c>
      <c r="BM229" s="46">
        <f t="shared" si="285"/>
        <v>0</v>
      </c>
      <c r="BN229" s="46">
        <f t="shared" si="285"/>
        <v>0</v>
      </c>
      <c r="BO229" s="46">
        <f t="shared" ref="BO229:DZ229" si="286">MIN(BO66,BO225)</f>
        <v>10965.41</v>
      </c>
      <c r="BP229" s="46">
        <f t="shared" si="286"/>
        <v>0</v>
      </c>
      <c r="BQ229" s="46">
        <f t="shared" si="286"/>
        <v>29055.040000000001</v>
      </c>
      <c r="BR229" s="46">
        <f t="shared" si="286"/>
        <v>13438.52</v>
      </c>
      <c r="BS229" s="46">
        <f t="shared" si="286"/>
        <v>8361.8700000000008</v>
      </c>
      <c r="BT229" s="46">
        <f t="shared" si="286"/>
        <v>0</v>
      </c>
      <c r="BU229" s="46">
        <f t="shared" si="286"/>
        <v>0</v>
      </c>
      <c r="BV229" s="46">
        <f t="shared" si="286"/>
        <v>15490.26</v>
      </c>
      <c r="BW229" s="46">
        <f t="shared" si="286"/>
        <v>0</v>
      </c>
      <c r="BX229" s="46">
        <f t="shared" si="286"/>
        <v>2171.46</v>
      </c>
      <c r="BY229" s="46">
        <f t="shared" si="286"/>
        <v>0</v>
      </c>
      <c r="BZ229" s="46">
        <f t="shared" si="286"/>
        <v>60228.47</v>
      </c>
      <c r="CA229" s="46">
        <f t="shared" si="286"/>
        <v>0</v>
      </c>
      <c r="CB229" s="46">
        <f t="shared" si="286"/>
        <v>0</v>
      </c>
      <c r="CC229" s="46">
        <f t="shared" si="286"/>
        <v>10393.27</v>
      </c>
      <c r="CD229" s="46">
        <f t="shared" si="286"/>
        <v>2803.12</v>
      </c>
      <c r="CE229" s="46">
        <f t="shared" si="286"/>
        <v>598.03</v>
      </c>
      <c r="CF229" s="46">
        <f t="shared" si="286"/>
        <v>3600.18</v>
      </c>
      <c r="CG229" s="46">
        <f t="shared" si="286"/>
        <v>17149.21</v>
      </c>
      <c r="CH229" s="46">
        <f t="shared" si="286"/>
        <v>0</v>
      </c>
      <c r="CI229" s="46">
        <f t="shared" si="286"/>
        <v>0</v>
      </c>
      <c r="CJ229" s="46">
        <f t="shared" si="286"/>
        <v>0</v>
      </c>
      <c r="CK229" s="46">
        <f t="shared" si="286"/>
        <v>17951.55</v>
      </c>
      <c r="CL229" s="46">
        <f t="shared" si="286"/>
        <v>4049.94</v>
      </c>
      <c r="CM229" s="46">
        <f t="shared" si="286"/>
        <v>3002.3</v>
      </c>
      <c r="CN229" s="46">
        <f t="shared" si="286"/>
        <v>112001.3</v>
      </c>
      <c r="CO229" s="46">
        <f t="shared" si="286"/>
        <v>24098.45</v>
      </c>
      <c r="CP229" s="46">
        <f t="shared" si="286"/>
        <v>16920.02</v>
      </c>
      <c r="CQ229" s="46">
        <f t="shared" si="286"/>
        <v>39187.06</v>
      </c>
      <c r="CR229" s="46">
        <f t="shared" si="286"/>
        <v>20402.98</v>
      </c>
      <c r="CS229" s="46">
        <f t="shared" si="286"/>
        <v>9509.6</v>
      </c>
      <c r="CT229" s="46">
        <f t="shared" si="286"/>
        <v>0</v>
      </c>
      <c r="CU229" s="46">
        <f t="shared" si="286"/>
        <v>1232.42</v>
      </c>
      <c r="CV229" s="46">
        <f t="shared" si="286"/>
        <v>1664.33</v>
      </c>
      <c r="CW229" s="46">
        <f t="shared" si="286"/>
        <v>0</v>
      </c>
      <c r="CX229" s="46">
        <f t="shared" si="286"/>
        <v>0</v>
      </c>
      <c r="CY229" s="46">
        <f t="shared" si="286"/>
        <v>0</v>
      </c>
      <c r="CZ229" s="46">
        <f t="shared" si="286"/>
        <v>19593.73</v>
      </c>
      <c r="DA229" s="46">
        <f t="shared" si="286"/>
        <v>0</v>
      </c>
      <c r="DB229" s="46">
        <f t="shared" si="286"/>
        <v>0</v>
      </c>
      <c r="DC229" s="46">
        <f t="shared" si="286"/>
        <v>0</v>
      </c>
      <c r="DD229" s="46">
        <f t="shared" si="286"/>
        <v>0</v>
      </c>
      <c r="DE229" s="46">
        <f t="shared" si="286"/>
        <v>42437.14</v>
      </c>
      <c r="DF229" s="46">
        <f t="shared" si="286"/>
        <v>0</v>
      </c>
      <c r="DG229" s="46">
        <f t="shared" si="286"/>
        <v>4737.55</v>
      </c>
      <c r="DH229" s="46">
        <f t="shared" si="286"/>
        <v>0</v>
      </c>
      <c r="DI229" s="46">
        <f t="shared" si="286"/>
        <v>10579.85</v>
      </c>
      <c r="DJ229" s="46">
        <f t="shared" si="286"/>
        <v>0</v>
      </c>
      <c r="DK229" s="46">
        <f t="shared" si="286"/>
        <v>0</v>
      </c>
      <c r="DL229" s="46">
        <f t="shared" si="286"/>
        <v>6462.9</v>
      </c>
      <c r="DM229" s="46">
        <f t="shared" si="286"/>
        <v>119530.89</v>
      </c>
      <c r="DN229" s="46">
        <f t="shared" si="286"/>
        <v>0</v>
      </c>
      <c r="DO229" s="46">
        <f t="shared" si="286"/>
        <v>0</v>
      </c>
      <c r="DP229" s="46">
        <f t="shared" si="286"/>
        <v>0</v>
      </c>
      <c r="DQ229" s="46">
        <f t="shared" si="286"/>
        <v>0</v>
      </c>
      <c r="DR229" s="46">
        <f t="shared" si="286"/>
        <v>0</v>
      </c>
      <c r="DS229" s="46">
        <f t="shared" si="286"/>
        <v>8744.42</v>
      </c>
      <c r="DT229" s="46">
        <f t="shared" si="286"/>
        <v>34799.339999999997</v>
      </c>
      <c r="DU229" s="46">
        <f t="shared" si="286"/>
        <v>0</v>
      </c>
      <c r="DV229" s="46">
        <f t="shared" si="286"/>
        <v>4398.71</v>
      </c>
      <c r="DW229" s="46">
        <f t="shared" si="286"/>
        <v>33324.06</v>
      </c>
      <c r="DX229" s="46">
        <f t="shared" si="286"/>
        <v>27927.48</v>
      </c>
      <c r="DY229" s="46">
        <f t="shared" si="286"/>
        <v>9444.81</v>
      </c>
      <c r="DZ229" s="46">
        <f t="shared" si="286"/>
        <v>33461.019999999997</v>
      </c>
      <c r="EA229" s="46">
        <f t="shared" ref="EA229:FX229" si="287">MIN(EA66,EA225)</f>
        <v>0</v>
      </c>
      <c r="EB229" s="46">
        <f t="shared" si="287"/>
        <v>657.31</v>
      </c>
      <c r="EC229" s="46">
        <f t="shared" si="287"/>
        <v>2414.9499999999998</v>
      </c>
      <c r="ED229" s="46">
        <f t="shared" si="287"/>
        <v>0</v>
      </c>
      <c r="EE229" s="46">
        <f t="shared" si="287"/>
        <v>0</v>
      </c>
      <c r="EF229" s="46">
        <f t="shared" si="287"/>
        <v>0</v>
      </c>
      <c r="EG229" s="46">
        <f t="shared" si="287"/>
        <v>0</v>
      </c>
      <c r="EH229" s="46">
        <f t="shared" si="287"/>
        <v>0</v>
      </c>
      <c r="EI229" s="46">
        <f t="shared" si="287"/>
        <v>0</v>
      </c>
      <c r="EJ229" s="46">
        <f t="shared" si="287"/>
        <v>10684.44</v>
      </c>
      <c r="EK229" s="46">
        <f t="shared" si="287"/>
        <v>0</v>
      </c>
      <c r="EL229" s="46">
        <f t="shared" si="287"/>
        <v>0</v>
      </c>
      <c r="EM229" s="46">
        <f t="shared" si="287"/>
        <v>27571.200000000001</v>
      </c>
      <c r="EN229" s="46">
        <f t="shared" si="287"/>
        <v>11834.96</v>
      </c>
      <c r="EO229" s="46">
        <f t="shared" si="287"/>
        <v>2044.36</v>
      </c>
      <c r="EP229" s="46">
        <f t="shared" si="287"/>
        <v>0</v>
      </c>
      <c r="EQ229" s="46">
        <f t="shared" si="287"/>
        <v>0</v>
      </c>
      <c r="ER229" s="46">
        <f t="shared" si="287"/>
        <v>20223.34</v>
      </c>
      <c r="ES229" s="46">
        <f t="shared" si="287"/>
        <v>0</v>
      </c>
      <c r="ET229" s="46">
        <f t="shared" si="287"/>
        <v>33274.94</v>
      </c>
      <c r="EU229" s="46">
        <f t="shared" si="287"/>
        <v>0</v>
      </c>
      <c r="EV229" s="46">
        <f t="shared" si="287"/>
        <v>0</v>
      </c>
      <c r="EW229" s="46">
        <f t="shared" si="287"/>
        <v>0</v>
      </c>
      <c r="EX229" s="46">
        <f t="shared" si="287"/>
        <v>0</v>
      </c>
      <c r="EY229" s="46">
        <f t="shared" si="287"/>
        <v>8044.73</v>
      </c>
      <c r="EZ229" s="46">
        <f t="shared" si="287"/>
        <v>169.01</v>
      </c>
      <c r="FA229" s="46">
        <f t="shared" si="287"/>
        <v>0</v>
      </c>
      <c r="FB229" s="46">
        <f t="shared" si="287"/>
        <v>65464.69</v>
      </c>
      <c r="FC229" s="46">
        <f t="shared" si="287"/>
        <v>8795.9500000000007</v>
      </c>
      <c r="FD229" s="46">
        <f t="shared" si="287"/>
        <v>19336.7</v>
      </c>
      <c r="FE229" s="46">
        <f t="shared" si="287"/>
        <v>0</v>
      </c>
      <c r="FF229" s="46">
        <f t="shared" si="287"/>
        <v>0</v>
      </c>
      <c r="FG229" s="46">
        <f t="shared" si="287"/>
        <v>6896.23</v>
      </c>
      <c r="FH229" s="46">
        <f t="shared" si="287"/>
        <v>4052.74</v>
      </c>
      <c r="FI229" s="46">
        <f t="shared" si="287"/>
        <v>0</v>
      </c>
      <c r="FJ229" s="46">
        <f t="shared" si="287"/>
        <v>0</v>
      </c>
      <c r="FK229" s="46">
        <f t="shared" si="287"/>
        <v>0</v>
      </c>
      <c r="FL229" s="46">
        <f t="shared" si="287"/>
        <v>15201</v>
      </c>
      <c r="FM229" s="46">
        <f t="shared" si="287"/>
        <v>22983.49</v>
      </c>
      <c r="FN229" s="46">
        <f t="shared" si="287"/>
        <v>93305.07</v>
      </c>
      <c r="FO229" s="46">
        <f t="shared" si="287"/>
        <v>0</v>
      </c>
      <c r="FP229" s="46">
        <f t="shared" si="287"/>
        <v>0</v>
      </c>
      <c r="FQ229" s="46">
        <f t="shared" si="287"/>
        <v>9557.82</v>
      </c>
      <c r="FR229" s="46">
        <f t="shared" si="287"/>
        <v>0</v>
      </c>
      <c r="FS229" s="46">
        <f t="shared" si="287"/>
        <v>0</v>
      </c>
      <c r="FT229" s="47">
        <f t="shared" si="287"/>
        <v>160.6</v>
      </c>
      <c r="FU229" s="46">
        <f t="shared" si="287"/>
        <v>0</v>
      </c>
      <c r="FV229" s="46">
        <f t="shared" si="287"/>
        <v>0</v>
      </c>
      <c r="FW229" s="46">
        <f t="shared" si="287"/>
        <v>2439.0100000000002</v>
      </c>
      <c r="FX229" s="46">
        <f t="shared" si="287"/>
        <v>7209.02</v>
      </c>
      <c r="FY229" s="46"/>
      <c r="FZ229" s="46">
        <f>SUM(C229:FX229)</f>
        <v>3145882.8899999997</v>
      </c>
      <c r="GA229" s="46"/>
      <c r="GB229" s="46"/>
      <c r="GC229" s="46"/>
      <c r="GD229" s="46"/>
      <c r="GE229" s="6"/>
      <c r="GF229" s="6"/>
      <c r="GG229" s="6"/>
      <c r="GH229" s="6"/>
      <c r="GI229" s="6"/>
      <c r="GJ229" s="6"/>
      <c r="GK229" s="6"/>
      <c r="GL229" s="6"/>
      <c r="GM229" s="6"/>
    </row>
    <row r="230" spans="1:195" x14ac:dyDescent="0.2">
      <c r="A230" s="9"/>
      <c r="B230" s="2" t="s">
        <v>566</v>
      </c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7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7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6"/>
      <c r="GF230" s="6"/>
      <c r="GG230" s="6"/>
      <c r="GH230" s="6"/>
      <c r="GI230" s="6"/>
      <c r="GJ230" s="6"/>
      <c r="GK230" s="6"/>
      <c r="GL230" s="6"/>
      <c r="GM230" s="6"/>
    </row>
    <row r="231" spans="1:195" x14ac:dyDescent="0.2">
      <c r="A231" s="3"/>
      <c r="B231" s="2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46"/>
      <c r="FZ231" s="6"/>
      <c r="GA231" s="6"/>
      <c r="GB231" s="46"/>
      <c r="GC231" s="46"/>
      <c r="GD231" s="46"/>
      <c r="GE231" s="6"/>
      <c r="GF231" s="6"/>
      <c r="GG231" s="6"/>
      <c r="GH231" s="6"/>
      <c r="GI231" s="6"/>
      <c r="GJ231" s="6"/>
      <c r="GK231" s="6"/>
      <c r="GL231" s="6"/>
      <c r="GM231" s="6"/>
    </row>
    <row r="232" spans="1:195" ht="15.75" x14ac:dyDescent="0.25">
      <c r="A232" s="3" t="s">
        <v>384</v>
      </c>
      <c r="B232" s="44" t="s">
        <v>567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9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18"/>
      <c r="DJ232" s="118"/>
      <c r="DK232" s="118"/>
      <c r="DL232" s="118"/>
      <c r="DM232" s="118"/>
      <c r="DN232" s="118"/>
      <c r="DO232" s="118"/>
      <c r="DP232" s="118"/>
      <c r="DQ232" s="118"/>
      <c r="DR232" s="118"/>
      <c r="DS232" s="118"/>
      <c r="DT232" s="118"/>
      <c r="DU232" s="118"/>
      <c r="DV232" s="118"/>
      <c r="DW232" s="118"/>
      <c r="DX232" s="118"/>
      <c r="DY232" s="118"/>
      <c r="DZ232" s="118"/>
      <c r="EA232" s="118"/>
      <c r="EB232" s="118"/>
      <c r="EC232" s="118"/>
      <c r="ED232" s="118"/>
      <c r="EE232" s="118"/>
      <c r="EF232" s="118"/>
      <c r="EG232" s="118"/>
      <c r="EH232" s="118"/>
      <c r="EI232" s="118"/>
      <c r="EJ232" s="118"/>
      <c r="EK232" s="118"/>
      <c r="EL232" s="118"/>
      <c r="EM232" s="118"/>
      <c r="EN232" s="118"/>
      <c r="EO232" s="118"/>
      <c r="EP232" s="118"/>
      <c r="EQ232" s="118"/>
      <c r="ER232" s="118"/>
      <c r="ES232" s="118"/>
      <c r="ET232" s="118"/>
      <c r="EU232" s="118"/>
      <c r="EV232" s="118"/>
      <c r="EW232" s="118"/>
      <c r="EX232" s="118"/>
      <c r="EY232" s="118"/>
      <c r="EZ232" s="118"/>
      <c r="FA232" s="118"/>
      <c r="FB232" s="118"/>
      <c r="FC232" s="118"/>
      <c r="FD232" s="118"/>
      <c r="FE232" s="118"/>
      <c r="FF232" s="118"/>
      <c r="FG232" s="118"/>
      <c r="FH232" s="118"/>
      <c r="FI232" s="118"/>
      <c r="FJ232" s="118"/>
      <c r="FK232" s="118"/>
      <c r="FL232" s="118"/>
      <c r="FM232" s="118"/>
      <c r="FN232" s="118"/>
      <c r="FO232" s="118"/>
      <c r="FP232" s="118"/>
      <c r="FQ232" s="118"/>
      <c r="FR232" s="118"/>
      <c r="FS232" s="118"/>
      <c r="FT232" s="119"/>
      <c r="FU232" s="118"/>
      <c r="FV232" s="118"/>
      <c r="FW232" s="118"/>
      <c r="FX232" s="118"/>
      <c r="FY232" s="46"/>
      <c r="FZ232" s="46"/>
      <c r="GA232" s="46"/>
      <c r="GB232" s="46"/>
      <c r="GC232" s="46"/>
      <c r="GD232" s="46"/>
      <c r="GE232" s="6"/>
      <c r="GF232" s="6"/>
      <c r="GG232" s="6"/>
      <c r="GH232" s="6"/>
      <c r="GI232" s="6"/>
      <c r="GJ232" s="6"/>
      <c r="GK232" s="6"/>
      <c r="GL232" s="6"/>
      <c r="GM232" s="6"/>
    </row>
    <row r="233" spans="1:195" x14ac:dyDescent="0.2">
      <c r="A233" s="3" t="s">
        <v>568</v>
      </c>
      <c r="B233" s="2" t="s">
        <v>569</v>
      </c>
      <c r="C233" s="46">
        <f>+C213+C231</f>
        <v>69794950.75999999</v>
      </c>
      <c r="D233" s="46">
        <f t="shared" ref="D233:BO233" si="288">+D213+D231</f>
        <v>341518488.25999999</v>
      </c>
      <c r="E233" s="46">
        <f t="shared" si="288"/>
        <v>68494099.599999994</v>
      </c>
      <c r="F233" s="46">
        <f t="shared" si="288"/>
        <v>134760722.66999999</v>
      </c>
      <c r="G233" s="46">
        <f t="shared" si="288"/>
        <v>8302083.8099999996</v>
      </c>
      <c r="H233" s="46">
        <f t="shared" si="288"/>
        <v>8434529.2899999991</v>
      </c>
      <c r="I233" s="46">
        <f t="shared" si="288"/>
        <v>87882669.460000008</v>
      </c>
      <c r="J233" s="46">
        <f t="shared" si="288"/>
        <v>16615313.77</v>
      </c>
      <c r="K233" s="46">
        <f t="shared" si="288"/>
        <v>3298240.92</v>
      </c>
      <c r="L233" s="46">
        <f t="shared" si="288"/>
        <v>22609429.43</v>
      </c>
      <c r="M233" s="46">
        <f t="shared" si="288"/>
        <v>13871054.93</v>
      </c>
      <c r="N233" s="46">
        <f t="shared" si="288"/>
        <v>414299304.20999998</v>
      </c>
      <c r="O233" s="46">
        <f t="shared" si="288"/>
        <v>115614285.43000001</v>
      </c>
      <c r="P233" s="46">
        <f t="shared" si="288"/>
        <v>2440031.5</v>
      </c>
      <c r="Q233" s="46">
        <f t="shared" si="288"/>
        <v>331503226.40999997</v>
      </c>
      <c r="R233" s="46">
        <f t="shared" si="288"/>
        <v>5045885</v>
      </c>
      <c r="S233" s="46">
        <f t="shared" si="288"/>
        <v>11232921.720000001</v>
      </c>
      <c r="T233" s="46">
        <f t="shared" si="288"/>
        <v>1921565.93</v>
      </c>
      <c r="U233" s="46">
        <f t="shared" si="288"/>
        <v>863107.36</v>
      </c>
      <c r="V233" s="46">
        <f t="shared" si="288"/>
        <v>2919790.17</v>
      </c>
      <c r="W233" s="46">
        <f t="shared" si="288"/>
        <v>1372162.1099999999</v>
      </c>
      <c r="X233" s="46">
        <f t="shared" si="288"/>
        <v>809560.66</v>
      </c>
      <c r="Y233" s="46">
        <f t="shared" si="288"/>
        <v>4235872.29</v>
      </c>
      <c r="Z233" s="46">
        <f t="shared" si="288"/>
        <v>2817369.36</v>
      </c>
      <c r="AA233" s="46">
        <f t="shared" si="288"/>
        <v>228650969.66999999</v>
      </c>
      <c r="AB233" s="46">
        <f t="shared" si="288"/>
        <v>235237396.34999999</v>
      </c>
      <c r="AC233" s="46">
        <f t="shared" si="288"/>
        <v>7629984.3100000005</v>
      </c>
      <c r="AD233" s="46">
        <f t="shared" si="288"/>
        <v>8920829.7800000012</v>
      </c>
      <c r="AE233" s="46">
        <f t="shared" si="288"/>
        <v>1589229.07</v>
      </c>
      <c r="AF233" s="46">
        <f t="shared" si="288"/>
        <v>2301243.4700000002</v>
      </c>
      <c r="AG233" s="46">
        <f t="shared" si="288"/>
        <v>7468671.5999999996</v>
      </c>
      <c r="AH233" s="46">
        <f t="shared" si="288"/>
        <v>8143065.3399999999</v>
      </c>
      <c r="AI233" s="46">
        <f t="shared" si="288"/>
        <v>3621869.09</v>
      </c>
      <c r="AJ233" s="46">
        <f t="shared" si="288"/>
        <v>2702855.39</v>
      </c>
      <c r="AK233" s="46">
        <f t="shared" si="288"/>
        <v>2695413.73</v>
      </c>
      <c r="AL233" s="46">
        <f t="shared" si="288"/>
        <v>3006380.34</v>
      </c>
      <c r="AM233" s="46">
        <f t="shared" si="288"/>
        <v>4136458.88</v>
      </c>
      <c r="AN233" s="46">
        <f t="shared" si="288"/>
        <v>3704799.91</v>
      </c>
      <c r="AO233" s="46">
        <f t="shared" si="288"/>
        <v>37909019.990000002</v>
      </c>
      <c r="AP233" s="46">
        <f t="shared" si="288"/>
        <v>713883588.79999995</v>
      </c>
      <c r="AQ233" s="46">
        <f t="shared" si="288"/>
        <v>3017326.6</v>
      </c>
      <c r="AR233" s="46">
        <f t="shared" si="288"/>
        <v>497608342.02999997</v>
      </c>
      <c r="AS233" s="46">
        <f t="shared" si="288"/>
        <v>56207320.960000001</v>
      </c>
      <c r="AT233" s="46">
        <f t="shared" si="288"/>
        <v>19604128.879999999</v>
      </c>
      <c r="AU233" s="46">
        <f t="shared" si="288"/>
        <v>3586561.8</v>
      </c>
      <c r="AV233" s="46">
        <f t="shared" si="288"/>
        <v>3350948.9000000004</v>
      </c>
      <c r="AW233" s="46">
        <f t="shared" si="288"/>
        <v>2576568.2599999998</v>
      </c>
      <c r="AX233" s="46">
        <f t="shared" si="288"/>
        <v>855841.54</v>
      </c>
      <c r="AY233" s="46">
        <f t="shared" si="288"/>
        <v>4880246.03</v>
      </c>
      <c r="AZ233" s="46">
        <f t="shared" si="288"/>
        <v>90065034.670000002</v>
      </c>
      <c r="BA233" s="46">
        <f t="shared" si="288"/>
        <v>67089486.331999995</v>
      </c>
      <c r="BB233" s="46">
        <f t="shared" si="288"/>
        <v>59661682.619999997</v>
      </c>
      <c r="BC233" s="46">
        <f t="shared" si="288"/>
        <v>240665685.97999999</v>
      </c>
      <c r="BD233" s="46">
        <f t="shared" si="288"/>
        <v>37216093.706000008</v>
      </c>
      <c r="BE233" s="46">
        <f t="shared" si="288"/>
        <v>11730630.73</v>
      </c>
      <c r="BF233" s="46">
        <f t="shared" si="288"/>
        <v>181645843.18000001</v>
      </c>
      <c r="BG233" s="46">
        <f t="shared" si="288"/>
        <v>8088773.7699999996</v>
      </c>
      <c r="BH233" s="46">
        <f t="shared" si="288"/>
        <v>5464846.9800000004</v>
      </c>
      <c r="BI233" s="46">
        <f t="shared" si="288"/>
        <v>2960311.35</v>
      </c>
      <c r="BJ233" s="46">
        <f t="shared" si="288"/>
        <v>45910774.149999999</v>
      </c>
      <c r="BK233" s="46">
        <f t="shared" si="288"/>
        <v>141272791.53999999</v>
      </c>
      <c r="BL233" s="46">
        <f t="shared" si="288"/>
        <v>2543428.64</v>
      </c>
      <c r="BM233" s="46">
        <f t="shared" si="288"/>
        <v>3248677.85</v>
      </c>
      <c r="BN233" s="46">
        <f t="shared" si="288"/>
        <v>28524464.683000002</v>
      </c>
      <c r="BO233" s="46">
        <f t="shared" si="288"/>
        <v>12017032.16</v>
      </c>
      <c r="BP233" s="46">
        <f t="shared" ref="BP233:EA233" si="289">+BP213+BP231</f>
        <v>2632422.77</v>
      </c>
      <c r="BQ233" s="46">
        <f t="shared" si="289"/>
        <v>47964272.549999997</v>
      </c>
      <c r="BR233" s="46">
        <f t="shared" si="289"/>
        <v>36763865.18</v>
      </c>
      <c r="BS233" s="46">
        <f t="shared" si="289"/>
        <v>8711350.3000000007</v>
      </c>
      <c r="BT233" s="46">
        <f t="shared" si="289"/>
        <v>3872547.67</v>
      </c>
      <c r="BU233" s="46">
        <f t="shared" si="289"/>
        <v>4232658.95</v>
      </c>
      <c r="BV233" s="46">
        <f t="shared" si="289"/>
        <v>9813191.0500000007</v>
      </c>
      <c r="BW233" s="46">
        <f t="shared" si="289"/>
        <v>14557140.15</v>
      </c>
      <c r="BX233" s="46">
        <f t="shared" si="289"/>
        <v>1256438.5</v>
      </c>
      <c r="BY233" s="46">
        <f t="shared" si="289"/>
        <v>4469416.5999999996</v>
      </c>
      <c r="BZ233" s="46">
        <f t="shared" si="289"/>
        <v>2438197.17</v>
      </c>
      <c r="CA233" s="46">
        <f t="shared" si="289"/>
        <v>2661716.35</v>
      </c>
      <c r="CB233" s="46">
        <f t="shared" si="289"/>
        <v>637786386.22000003</v>
      </c>
      <c r="CC233" s="46">
        <f t="shared" si="289"/>
        <v>2151810.27</v>
      </c>
      <c r="CD233" s="46">
        <f t="shared" si="289"/>
        <v>1112636.72</v>
      </c>
      <c r="CE233" s="46">
        <f t="shared" si="289"/>
        <v>2182006.19</v>
      </c>
      <c r="CF233" s="46">
        <f t="shared" si="289"/>
        <v>1624655.8</v>
      </c>
      <c r="CG233" s="46">
        <f t="shared" si="289"/>
        <v>2120689.06</v>
      </c>
      <c r="CH233" s="46">
        <f t="shared" si="289"/>
        <v>1858033.9900000002</v>
      </c>
      <c r="CI233" s="46">
        <f t="shared" si="289"/>
        <v>5910904.75</v>
      </c>
      <c r="CJ233" s="46">
        <f t="shared" si="289"/>
        <v>9038812.4900000002</v>
      </c>
      <c r="CK233" s="46">
        <f t="shared" si="289"/>
        <v>38723716.630000003</v>
      </c>
      <c r="CL233" s="46">
        <f t="shared" si="289"/>
        <v>10855927.66</v>
      </c>
      <c r="CM233" s="46">
        <f t="shared" si="289"/>
        <v>6646849.3300000001</v>
      </c>
      <c r="CN233" s="46">
        <f t="shared" si="289"/>
        <v>220567164.81</v>
      </c>
      <c r="CO233" s="46">
        <f t="shared" si="289"/>
        <v>117803715.64</v>
      </c>
      <c r="CP233" s="46">
        <f t="shared" si="289"/>
        <v>9134221.2300000004</v>
      </c>
      <c r="CQ233" s="46">
        <f t="shared" si="289"/>
        <v>10033490.68</v>
      </c>
      <c r="CR233" s="46">
        <f t="shared" si="289"/>
        <v>2413424.83</v>
      </c>
      <c r="CS233" s="46">
        <f t="shared" si="289"/>
        <v>3493951.26</v>
      </c>
      <c r="CT233" s="46">
        <f t="shared" si="289"/>
        <v>1409915.59</v>
      </c>
      <c r="CU233" s="46">
        <f t="shared" si="289"/>
        <v>3561020.83</v>
      </c>
      <c r="CV233" s="46">
        <f t="shared" si="289"/>
        <v>769970.47</v>
      </c>
      <c r="CW233" s="46">
        <f t="shared" si="289"/>
        <v>2242955</v>
      </c>
      <c r="CX233" s="46">
        <f t="shared" si="289"/>
        <v>4123835.71</v>
      </c>
      <c r="CY233" s="46">
        <f t="shared" si="289"/>
        <v>1029794.73</v>
      </c>
      <c r="CZ233" s="46">
        <f t="shared" si="289"/>
        <v>16998529.609999999</v>
      </c>
      <c r="DA233" s="46">
        <f t="shared" si="289"/>
        <v>2476263.64</v>
      </c>
      <c r="DB233" s="46">
        <f t="shared" si="289"/>
        <v>3271625.5700000003</v>
      </c>
      <c r="DC233" s="46">
        <f t="shared" si="289"/>
        <v>2402168.0700000003</v>
      </c>
      <c r="DD233" s="46">
        <f t="shared" si="289"/>
        <v>1946456.91</v>
      </c>
      <c r="DE233" s="46">
        <f t="shared" si="289"/>
        <v>3908836.61</v>
      </c>
      <c r="DF233" s="46">
        <f t="shared" si="289"/>
        <v>166574426.41400003</v>
      </c>
      <c r="DG233" s="46">
        <f t="shared" si="289"/>
        <v>1361519.3</v>
      </c>
      <c r="DH233" s="46">
        <f t="shared" si="289"/>
        <v>16362472.885000002</v>
      </c>
      <c r="DI233" s="46">
        <f t="shared" si="289"/>
        <v>21116148.25</v>
      </c>
      <c r="DJ233" s="46">
        <f t="shared" si="289"/>
        <v>6184765.5</v>
      </c>
      <c r="DK233" s="46">
        <f t="shared" si="289"/>
        <v>3788864.6500000004</v>
      </c>
      <c r="DL233" s="46">
        <f t="shared" si="289"/>
        <v>47314839.560000002</v>
      </c>
      <c r="DM233" s="46">
        <f t="shared" si="289"/>
        <v>3187732.58</v>
      </c>
      <c r="DN233" s="46">
        <f t="shared" si="289"/>
        <v>12397192.48</v>
      </c>
      <c r="DO233" s="46">
        <f t="shared" si="289"/>
        <v>24129382.210000001</v>
      </c>
      <c r="DP233" s="46">
        <f t="shared" si="289"/>
        <v>2659864.2599999998</v>
      </c>
      <c r="DQ233" s="46">
        <f t="shared" si="289"/>
        <v>4524659.6000000006</v>
      </c>
      <c r="DR233" s="46">
        <f t="shared" si="289"/>
        <v>11293790.91</v>
      </c>
      <c r="DS233" s="46">
        <f t="shared" si="289"/>
        <v>7154432.9400000004</v>
      </c>
      <c r="DT233" s="46">
        <f t="shared" si="289"/>
        <v>2082788.92</v>
      </c>
      <c r="DU233" s="46">
        <f t="shared" si="289"/>
        <v>3806662.3</v>
      </c>
      <c r="DV233" s="46">
        <f t="shared" si="289"/>
        <v>2656142.2200000002</v>
      </c>
      <c r="DW233" s="46">
        <f t="shared" si="289"/>
        <v>3430929.13</v>
      </c>
      <c r="DX233" s="46">
        <f t="shared" si="289"/>
        <v>2695083.35</v>
      </c>
      <c r="DY233" s="46">
        <f t="shared" si="289"/>
        <v>3648544.92</v>
      </c>
      <c r="DZ233" s="46">
        <f t="shared" si="289"/>
        <v>8507275.0700000003</v>
      </c>
      <c r="EA233" s="46">
        <f t="shared" si="289"/>
        <v>5014995.51</v>
      </c>
      <c r="EB233" s="46">
        <f t="shared" ref="EB233:FX233" si="290">+EB213+EB231</f>
        <v>4931564.55</v>
      </c>
      <c r="EC233" s="46">
        <f t="shared" si="290"/>
        <v>2982240.5</v>
      </c>
      <c r="ED233" s="46">
        <f t="shared" si="290"/>
        <v>17247319.200000003</v>
      </c>
      <c r="EE233" s="46">
        <f t="shared" si="290"/>
        <v>2594071.5</v>
      </c>
      <c r="EF233" s="46">
        <f t="shared" si="290"/>
        <v>12598193.310000001</v>
      </c>
      <c r="EG233" s="46">
        <f t="shared" si="290"/>
        <v>2885708.8600000003</v>
      </c>
      <c r="EH233" s="46">
        <f t="shared" si="290"/>
        <v>2588199.89</v>
      </c>
      <c r="EI233" s="46">
        <f t="shared" si="290"/>
        <v>136523690.84999999</v>
      </c>
      <c r="EJ233" s="46">
        <f t="shared" si="290"/>
        <v>68592827.370000005</v>
      </c>
      <c r="EK233" s="46">
        <f t="shared" si="290"/>
        <v>5417963.6299999999</v>
      </c>
      <c r="EL233" s="46">
        <f t="shared" si="290"/>
        <v>4234742.67</v>
      </c>
      <c r="EM233" s="46">
        <f t="shared" si="290"/>
        <v>4434636.8499999996</v>
      </c>
      <c r="EN233" s="46">
        <f t="shared" si="290"/>
        <v>8954390.0099999998</v>
      </c>
      <c r="EO233" s="46">
        <f t="shared" si="290"/>
        <v>3919039.88</v>
      </c>
      <c r="EP233" s="46">
        <f t="shared" si="290"/>
        <v>3936317.86</v>
      </c>
      <c r="EQ233" s="46">
        <f t="shared" si="290"/>
        <v>19209039.75</v>
      </c>
      <c r="ER233" s="46">
        <f t="shared" si="290"/>
        <v>3889943.52</v>
      </c>
      <c r="ES233" s="46">
        <f t="shared" si="290"/>
        <v>1823018.85</v>
      </c>
      <c r="ET233" s="46">
        <f t="shared" si="290"/>
        <v>2712806.57</v>
      </c>
      <c r="EU233" s="46">
        <f t="shared" si="290"/>
        <v>5895613.2799999993</v>
      </c>
      <c r="EV233" s="46">
        <f t="shared" si="290"/>
        <v>1149141.28</v>
      </c>
      <c r="EW233" s="46">
        <f t="shared" si="290"/>
        <v>9146744.9000000004</v>
      </c>
      <c r="EX233" s="46">
        <f t="shared" si="290"/>
        <v>3202436.62</v>
      </c>
      <c r="EY233" s="46">
        <f t="shared" si="290"/>
        <v>7196871.2699999996</v>
      </c>
      <c r="EZ233" s="46">
        <f t="shared" si="290"/>
        <v>1785494.56</v>
      </c>
      <c r="FA233" s="46">
        <f t="shared" si="290"/>
        <v>26099490.350000001</v>
      </c>
      <c r="FB233" s="46">
        <f t="shared" si="290"/>
        <v>3574847.46</v>
      </c>
      <c r="FC233" s="46">
        <f t="shared" si="290"/>
        <v>19461106.879999999</v>
      </c>
      <c r="FD233" s="46">
        <f t="shared" si="290"/>
        <v>3472757.03</v>
      </c>
      <c r="FE233" s="46">
        <f t="shared" si="290"/>
        <v>1663756.9</v>
      </c>
      <c r="FF233" s="46">
        <f t="shared" si="290"/>
        <v>2511455.98</v>
      </c>
      <c r="FG233" s="46">
        <f t="shared" si="290"/>
        <v>1728317.43</v>
      </c>
      <c r="FH233" s="46">
        <f t="shared" si="290"/>
        <v>1339453.04</v>
      </c>
      <c r="FI233" s="46">
        <f t="shared" si="290"/>
        <v>14423330.370000001</v>
      </c>
      <c r="FJ233" s="46">
        <f t="shared" si="290"/>
        <v>14433038.17</v>
      </c>
      <c r="FK233" s="46">
        <f t="shared" si="290"/>
        <v>17384971.329999998</v>
      </c>
      <c r="FL233" s="46">
        <f t="shared" si="290"/>
        <v>35917050.210000001</v>
      </c>
      <c r="FM233" s="46">
        <f t="shared" si="290"/>
        <v>26512829.109999999</v>
      </c>
      <c r="FN233" s="46">
        <f t="shared" si="290"/>
        <v>162486398.47999999</v>
      </c>
      <c r="FO233" s="46">
        <f t="shared" si="290"/>
        <v>9251114.4600000009</v>
      </c>
      <c r="FP233" s="46">
        <f t="shared" si="290"/>
        <v>18577544.539999999</v>
      </c>
      <c r="FQ233" s="46">
        <f t="shared" si="290"/>
        <v>6760105.7300000004</v>
      </c>
      <c r="FR233" s="46">
        <f t="shared" si="290"/>
        <v>2163091.6</v>
      </c>
      <c r="FS233" s="46">
        <f t="shared" si="290"/>
        <v>2438902.1500000004</v>
      </c>
      <c r="FT233" s="47">
        <f t="shared" si="290"/>
        <v>1353085.26</v>
      </c>
      <c r="FU233" s="46">
        <f t="shared" si="290"/>
        <v>6970414.3799999999</v>
      </c>
      <c r="FV233" s="46">
        <f t="shared" si="290"/>
        <v>5846159.0300000003</v>
      </c>
      <c r="FW233" s="46">
        <f t="shared" si="290"/>
        <v>2198939.38</v>
      </c>
      <c r="FX233" s="46">
        <f t="shared" si="290"/>
        <v>1163611.6299999999</v>
      </c>
      <c r="FY233" s="46"/>
      <c r="FZ233" s="46">
        <f>SUM(C233:FX233)</f>
        <v>6824500573.0400038</v>
      </c>
      <c r="GA233" s="46"/>
      <c r="GB233" s="46"/>
      <c r="GC233" s="46"/>
      <c r="GD233" s="46"/>
      <c r="GE233" s="6"/>
      <c r="GF233" s="6"/>
      <c r="GG233" s="6"/>
      <c r="GH233" s="6"/>
      <c r="GI233" s="6"/>
      <c r="GJ233" s="6"/>
      <c r="GK233" s="6"/>
      <c r="GL233" s="6"/>
      <c r="GM233" s="6"/>
    </row>
    <row r="234" spans="1:195" x14ac:dyDescent="0.2">
      <c r="A234" s="3" t="s">
        <v>570</v>
      </c>
      <c r="B234" s="2" t="s">
        <v>571</v>
      </c>
      <c r="C234" s="46">
        <f t="shared" ref="C234:BN234" si="291">C229</f>
        <v>0</v>
      </c>
      <c r="D234" s="46">
        <f t="shared" si="291"/>
        <v>203678.5</v>
      </c>
      <c r="E234" s="46">
        <f t="shared" si="291"/>
        <v>0</v>
      </c>
      <c r="F234" s="46">
        <f t="shared" si="291"/>
        <v>142516.01999999999</v>
      </c>
      <c r="G234" s="46">
        <f t="shared" si="291"/>
        <v>29017.54</v>
      </c>
      <c r="H234" s="46">
        <f t="shared" si="291"/>
        <v>0</v>
      </c>
      <c r="I234" s="46">
        <f t="shared" si="291"/>
        <v>0</v>
      </c>
      <c r="J234" s="46">
        <f t="shared" si="291"/>
        <v>0</v>
      </c>
      <c r="K234" s="46">
        <f t="shared" si="291"/>
        <v>0</v>
      </c>
      <c r="L234" s="46">
        <f t="shared" si="291"/>
        <v>47819.89</v>
      </c>
      <c r="M234" s="46">
        <f t="shared" si="291"/>
        <v>0</v>
      </c>
      <c r="N234" s="46">
        <f t="shared" si="291"/>
        <v>133947.01999999999</v>
      </c>
      <c r="O234" s="46">
        <f t="shared" si="291"/>
        <v>1342.7</v>
      </c>
      <c r="P234" s="46">
        <f t="shared" si="291"/>
        <v>0</v>
      </c>
      <c r="Q234" s="46">
        <f t="shared" si="291"/>
        <v>0</v>
      </c>
      <c r="R234" s="46">
        <f t="shared" si="291"/>
        <v>0</v>
      </c>
      <c r="S234" s="46">
        <f t="shared" si="291"/>
        <v>15664.05</v>
      </c>
      <c r="T234" s="46">
        <f t="shared" si="291"/>
        <v>11073.71</v>
      </c>
      <c r="U234" s="46">
        <f t="shared" si="291"/>
        <v>5383.22</v>
      </c>
      <c r="V234" s="46">
        <f t="shared" si="291"/>
        <v>0</v>
      </c>
      <c r="W234" s="47">
        <f t="shared" si="291"/>
        <v>0</v>
      </c>
      <c r="X234" s="46">
        <f t="shared" si="291"/>
        <v>0.02</v>
      </c>
      <c r="Y234" s="46">
        <f t="shared" si="291"/>
        <v>0</v>
      </c>
      <c r="Z234" s="46">
        <f t="shared" si="291"/>
        <v>8748.99</v>
      </c>
      <c r="AA234" s="46">
        <f t="shared" si="291"/>
        <v>202564.81</v>
      </c>
      <c r="AB234" s="46">
        <f t="shared" si="291"/>
        <v>154916.98000000001</v>
      </c>
      <c r="AC234" s="46">
        <f t="shared" si="291"/>
        <v>0</v>
      </c>
      <c r="AD234" s="46">
        <f t="shared" si="291"/>
        <v>0</v>
      </c>
      <c r="AE234" s="46">
        <f t="shared" si="291"/>
        <v>570.98</v>
      </c>
      <c r="AF234" s="46">
        <f t="shared" si="291"/>
        <v>5086.63</v>
      </c>
      <c r="AG234" s="46">
        <f t="shared" si="291"/>
        <v>4632.03</v>
      </c>
      <c r="AH234" s="46">
        <f t="shared" si="291"/>
        <v>0</v>
      </c>
      <c r="AI234" s="46">
        <f t="shared" si="291"/>
        <v>0</v>
      </c>
      <c r="AJ234" s="46">
        <f t="shared" si="291"/>
        <v>65478.52</v>
      </c>
      <c r="AK234" s="46">
        <f t="shared" si="291"/>
        <v>7213.05</v>
      </c>
      <c r="AL234" s="46">
        <f t="shared" si="291"/>
        <v>3771.76</v>
      </c>
      <c r="AM234" s="46">
        <f t="shared" si="291"/>
        <v>0</v>
      </c>
      <c r="AN234" s="46">
        <f t="shared" si="291"/>
        <v>70211.649999999994</v>
      </c>
      <c r="AO234" s="46">
        <f t="shared" si="291"/>
        <v>0</v>
      </c>
      <c r="AP234" s="46">
        <f t="shared" si="291"/>
        <v>289654.09000000003</v>
      </c>
      <c r="AQ234" s="46">
        <f t="shared" si="291"/>
        <v>16695.07</v>
      </c>
      <c r="AR234" s="46">
        <f t="shared" si="291"/>
        <v>348101.78</v>
      </c>
      <c r="AS234" s="46">
        <f t="shared" si="291"/>
        <v>43993.45</v>
      </c>
      <c r="AT234" s="46">
        <f t="shared" si="291"/>
        <v>0</v>
      </c>
      <c r="AU234" s="46">
        <f t="shared" si="291"/>
        <v>21835.94</v>
      </c>
      <c r="AV234" s="46">
        <f t="shared" si="291"/>
        <v>0</v>
      </c>
      <c r="AW234" s="46">
        <f t="shared" si="291"/>
        <v>33239.67</v>
      </c>
      <c r="AX234" s="46">
        <f t="shared" si="291"/>
        <v>999.45</v>
      </c>
      <c r="AY234" s="46">
        <f t="shared" si="291"/>
        <v>13849.15</v>
      </c>
      <c r="AZ234" s="46">
        <f t="shared" si="291"/>
        <v>0</v>
      </c>
      <c r="BA234" s="46">
        <f t="shared" si="291"/>
        <v>0</v>
      </c>
      <c r="BB234" s="46">
        <f t="shared" si="291"/>
        <v>30090.97</v>
      </c>
      <c r="BC234" s="46">
        <f t="shared" si="291"/>
        <v>0</v>
      </c>
      <c r="BD234" s="46">
        <f t="shared" si="291"/>
        <v>0</v>
      </c>
      <c r="BE234" s="46">
        <f t="shared" si="291"/>
        <v>0</v>
      </c>
      <c r="BF234" s="46">
        <f t="shared" si="291"/>
        <v>55377.39</v>
      </c>
      <c r="BG234" s="46">
        <f t="shared" si="291"/>
        <v>3358.25</v>
      </c>
      <c r="BH234" s="46">
        <f t="shared" si="291"/>
        <v>11491.09</v>
      </c>
      <c r="BI234" s="46">
        <f t="shared" si="291"/>
        <v>0</v>
      </c>
      <c r="BJ234" s="46">
        <f t="shared" si="291"/>
        <v>11520.27</v>
      </c>
      <c r="BK234" s="46">
        <f t="shared" si="291"/>
        <v>0</v>
      </c>
      <c r="BL234" s="46">
        <f t="shared" si="291"/>
        <v>0</v>
      </c>
      <c r="BM234" s="46">
        <f t="shared" si="291"/>
        <v>0</v>
      </c>
      <c r="BN234" s="46">
        <f t="shared" si="291"/>
        <v>0</v>
      </c>
      <c r="BO234" s="46">
        <f t="shared" ref="BO234:DZ234" si="292">BO229</f>
        <v>10965.41</v>
      </c>
      <c r="BP234" s="46">
        <f t="shared" si="292"/>
        <v>0</v>
      </c>
      <c r="BQ234" s="46">
        <f t="shared" si="292"/>
        <v>29055.040000000001</v>
      </c>
      <c r="BR234" s="46">
        <f t="shared" si="292"/>
        <v>13438.52</v>
      </c>
      <c r="BS234" s="46">
        <f t="shared" si="292"/>
        <v>8361.8700000000008</v>
      </c>
      <c r="BT234" s="46">
        <f t="shared" si="292"/>
        <v>0</v>
      </c>
      <c r="BU234" s="46">
        <f t="shared" si="292"/>
        <v>0</v>
      </c>
      <c r="BV234" s="46">
        <f t="shared" si="292"/>
        <v>15490.26</v>
      </c>
      <c r="BW234" s="46">
        <f t="shared" si="292"/>
        <v>0</v>
      </c>
      <c r="BX234" s="46">
        <f t="shared" si="292"/>
        <v>2171.46</v>
      </c>
      <c r="BY234" s="46">
        <f t="shared" si="292"/>
        <v>0</v>
      </c>
      <c r="BZ234" s="46">
        <f t="shared" si="292"/>
        <v>60228.47</v>
      </c>
      <c r="CA234" s="46">
        <f t="shared" si="292"/>
        <v>0</v>
      </c>
      <c r="CB234" s="46">
        <f t="shared" si="292"/>
        <v>0</v>
      </c>
      <c r="CC234" s="46">
        <f t="shared" si="292"/>
        <v>10393.27</v>
      </c>
      <c r="CD234" s="46">
        <f t="shared" si="292"/>
        <v>2803.12</v>
      </c>
      <c r="CE234" s="46">
        <f t="shared" si="292"/>
        <v>598.03</v>
      </c>
      <c r="CF234" s="46">
        <f t="shared" si="292"/>
        <v>3600.18</v>
      </c>
      <c r="CG234" s="46">
        <f t="shared" si="292"/>
        <v>17149.21</v>
      </c>
      <c r="CH234" s="46">
        <f t="shared" si="292"/>
        <v>0</v>
      </c>
      <c r="CI234" s="46">
        <f t="shared" si="292"/>
        <v>0</v>
      </c>
      <c r="CJ234" s="46">
        <f t="shared" si="292"/>
        <v>0</v>
      </c>
      <c r="CK234" s="46">
        <f t="shared" si="292"/>
        <v>17951.55</v>
      </c>
      <c r="CL234" s="46">
        <f t="shared" si="292"/>
        <v>4049.94</v>
      </c>
      <c r="CM234" s="46">
        <f t="shared" si="292"/>
        <v>3002.3</v>
      </c>
      <c r="CN234" s="46">
        <f t="shared" si="292"/>
        <v>112001.3</v>
      </c>
      <c r="CO234" s="46">
        <f t="shared" si="292"/>
        <v>24098.45</v>
      </c>
      <c r="CP234" s="46">
        <f t="shared" si="292"/>
        <v>16920.02</v>
      </c>
      <c r="CQ234" s="46">
        <f t="shared" si="292"/>
        <v>39187.06</v>
      </c>
      <c r="CR234" s="46">
        <f t="shared" si="292"/>
        <v>20402.98</v>
      </c>
      <c r="CS234" s="46">
        <f t="shared" si="292"/>
        <v>9509.6</v>
      </c>
      <c r="CT234" s="46">
        <f t="shared" si="292"/>
        <v>0</v>
      </c>
      <c r="CU234" s="46">
        <f t="shared" si="292"/>
        <v>1232.42</v>
      </c>
      <c r="CV234" s="46">
        <f t="shared" si="292"/>
        <v>1664.33</v>
      </c>
      <c r="CW234" s="46">
        <f t="shared" si="292"/>
        <v>0</v>
      </c>
      <c r="CX234" s="46">
        <f t="shared" si="292"/>
        <v>0</v>
      </c>
      <c r="CY234" s="46">
        <f t="shared" si="292"/>
        <v>0</v>
      </c>
      <c r="CZ234" s="46">
        <f t="shared" si="292"/>
        <v>19593.73</v>
      </c>
      <c r="DA234" s="46">
        <f t="shared" si="292"/>
        <v>0</v>
      </c>
      <c r="DB234" s="46">
        <f t="shared" si="292"/>
        <v>0</v>
      </c>
      <c r="DC234" s="46">
        <f t="shared" si="292"/>
        <v>0</v>
      </c>
      <c r="DD234" s="46">
        <f t="shared" si="292"/>
        <v>0</v>
      </c>
      <c r="DE234" s="46">
        <f t="shared" si="292"/>
        <v>42437.14</v>
      </c>
      <c r="DF234" s="46">
        <f t="shared" si="292"/>
        <v>0</v>
      </c>
      <c r="DG234" s="46">
        <f t="shared" si="292"/>
        <v>4737.55</v>
      </c>
      <c r="DH234" s="46">
        <f t="shared" si="292"/>
        <v>0</v>
      </c>
      <c r="DI234" s="46">
        <f t="shared" si="292"/>
        <v>10579.85</v>
      </c>
      <c r="DJ234" s="46">
        <f t="shared" si="292"/>
        <v>0</v>
      </c>
      <c r="DK234" s="46">
        <f t="shared" si="292"/>
        <v>0</v>
      </c>
      <c r="DL234" s="46">
        <f t="shared" si="292"/>
        <v>6462.9</v>
      </c>
      <c r="DM234" s="46">
        <f t="shared" si="292"/>
        <v>119530.89</v>
      </c>
      <c r="DN234" s="46">
        <f t="shared" si="292"/>
        <v>0</v>
      </c>
      <c r="DO234" s="46">
        <f t="shared" si="292"/>
        <v>0</v>
      </c>
      <c r="DP234" s="46">
        <f t="shared" si="292"/>
        <v>0</v>
      </c>
      <c r="DQ234" s="46">
        <f t="shared" si="292"/>
        <v>0</v>
      </c>
      <c r="DR234" s="46">
        <f t="shared" si="292"/>
        <v>0</v>
      </c>
      <c r="DS234" s="46">
        <f t="shared" si="292"/>
        <v>8744.42</v>
      </c>
      <c r="DT234" s="46">
        <f t="shared" si="292"/>
        <v>34799.339999999997</v>
      </c>
      <c r="DU234" s="46">
        <f t="shared" si="292"/>
        <v>0</v>
      </c>
      <c r="DV234" s="46">
        <f t="shared" si="292"/>
        <v>4398.71</v>
      </c>
      <c r="DW234" s="46">
        <f t="shared" si="292"/>
        <v>33324.06</v>
      </c>
      <c r="DX234" s="46">
        <f t="shared" si="292"/>
        <v>27927.48</v>
      </c>
      <c r="DY234" s="46">
        <f t="shared" si="292"/>
        <v>9444.81</v>
      </c>
      <c r="DZ234" s="46">
        <f t="shared" si="292"/>
        <v>33461.019999999997</v>
      </c>
      <c r="EA234" s="46">
        <f t="shared" ref="EA234:FU234" si="293">EA229</f>
        <v>0</v>
      </c>
      <c r="EB234" s="46">
        <f t="shared" si="293"/>
        <v>657.31</v>
      </c>
      <c r="EC234" s="46">
        <f t="shared" si="293"/>
        <v>2414.9499999999998</v>
      </c>
      <c r="ED234" s="46">
        <f t="shared" si="293"/>
        <v>0</v>
      </c>
      <c r="EE234" s="46">
        <f t="shared" si="293"/>
        <v>0</v>
      </c>
      <c r="EF234" s="46">
        <f t="shared" si="293"/>
        <v>0</v>
      </c>
      <c r="EG234" s="46">
        <f t="shared" si="293"/>
        <v>0</v>
      </c>
      <c r="EH234" s="46">
        <f t="shared" si="293"/>
        <v>0</v>
      </c>
      <c r="EI234" s="46">
        <f t="shared" si="293"/>
        <v>0</v>
      </c>
      <c r="EJ234" s="46">
        <f t="shared" si="293"/>
        <v>10684.44</v>
      </c>
      <c r="EK234" s="46">
        <f t="shared" si="293"/>
        <v>0</v>
      </c>
      <c r="EL234" s="46">
        <f t="shared" si="293"/>
        <v>0</v>
      </c>
      <c r="EM234" s="46">
        <f t="shared" si="293"/>
        <v>27571.200000000001</v>
      </c>
      <c r="EN234" s="46">
        <f t="shared" si="293"/>
        <v>11834.96</v>
      </c>
      <c r="EO234" s="46">
        <f t="shared" si="293"/>
        <v>2044.36</v>
      </c>
      <c r="EP234" s="46">
        <f t="shared" si="293"/>
        <v>0</v>
      </c>
      <c r="EQ234" s="46">
        <f t="shared" si="293"/>
        <v>0</v>
      </c>
      <c r="ER234" s="46">
        <f t="shared" si="293"/>
        <v>20223.34</v>
      </c>
      <c r="ES234" s="46">
        <f t="shared" si="293"/>
        <v>0</v>
      </c>
      <c r="ET234" s="46">
        <f t="shared" si="293"/>
        <v>33274.94</v>
      </c>
      <c r="EU234" s="46">
        <f t="shared" si="293"/>
        <v>0</v>
      </c>
      <c r="EV234" s="46">
        <f t="shared" si="293"/>
        <v>0</v>
      </c>
      <c r="EW234" s="46">
        <f t="shared" si="293"/>
        <v>0</v>
      </c>
      <c r="EX234" s="46">
        <f t="shared" si="293"/>
        <v>0</v>
      </c>
      <c r="EY234" s="46">
        <f t="shared" si="293"/>
        <v>8044.73</v>
      </c>
      <c r="EZ234" s="46">
        <f t="shared" si="293"/>
        <v>169.01</v>
      </c>
      <c r="FA234" s="46">
        <f t="shared" si="293"/>
        <v>0</v>
      </c>
      <c r="FB234" s="46">
        <f t="shared" si="293"/>
        <v>65464.69</v>
      </c>
      <c r="FC234" s="46">
        <f t="shared" si="293"/>
        <v>8795.9500000000007</v>
      </c>
      <c r="FD234" s="46">
        <f t="shared" si="293"/>
        <v>19336.7</v>
      </c>
      <c r="FE234" s="46">
        <f t="shared" si="293"/>
        <v>0</v>
      </c>
      <c r="FF234" s="46">
        <f t="shared" si="293"/>
        <v>0</v>
      </c>
      <c r="FG234" s="46">
        <f t="shared" si="293"/>
        <v>6896.23</v>
      </c>
      <c r="FH234" s="46">
        <f t="shared" si="293"/>
        <v>4052.74</v>
      </c>
      <c r="FI234" s="46">
        <f t="shared" si="293"/>
        <v>0</v>
      </c>
      <c r="FJ234" s="46">
        <f t="shared" si="293"/>
        <v>0</v>
      </c>
      <c r="FK234" s="46">
        <f t="shared" si="293"/>
        <v>0</v>
      </c>
      <c r="FL234" s="46">
        <f t="shared" si="293"/>
        <v>15201</v>
      </c>
      <c r="FM234" s="46">
        <f t="shared" si="293"/>
        <v>22983.49</v>
      </c>
      <c r="FN234" s="46">
        <f t="shared" si="293"/>
        <v>93305.07</v>
      </c>
      <c r="FO234" s="46">
        <f t="shared" si="293"/>
        <v>0</v>
      </c>
      <c r="FP234" s="46">
        <f t="shared" si="293"/>
        <v>0</v>
      </c>
      <c r="FQ234" s="46">
        <f t="shared" si="293"/>
        <v>9557.82</v>
      </c>
      <c r="FR234" s="46">
        <f t="shared" si="293"/>
        <v>0</v>
      </c>
      <c r="FS234" s="46">
        <f t="shared" si="293"/>
        <v>0</v>
      </c>
      <c r="FT234" s="47">
        <f t="shared" si="293"/>
        <v>160.6</v>
      </c>
      <c r="FU234" s="46">
        <f t="shared" si="293"/>
        <v>0</v>
      </c>
      <c r="FV234" s="46">
        <f>FV229</f>
        <v>0</v>
      </c>
      <c r="FW234" s="46">
        <f>FW229</f>
        <v>2439.0100000000002</v>
      </c>
      <c r="FX234" s="46">
        <f>FX229</f>
        <v>7209.02</v>
      </c>
      <c r="FY234" s="118"/>
      <c r="FZ234" s="46">
        <f>SUM(C234:FX234)</f>
        <v>3145882.8899999997</v>
      </c>
      <c r="GA234" s="46"/>
      <c r="GB234" s="46"/>
      <c r="GC234" s="46"/>
      <c r="GD234" s="46"/>
      <c r="GE234" s="6"/>
      <c r="GF234" s="6"/>
      <c r="GG234" s="6"/>
      <c r="GH234" s="6"/>
      <c r="GI234" s="6"/>
      <c r="GJ234" s="6"/>
      <c r="GK234" s="6"/>
      <c r="GL234" s="6"/>
      <c r="GM234" s="6"/>
    </row>
    <row r="235" spans="1:195" x14ac:dyDescent="0.2">
      <c r="A235" s="3" t="s">
        <v>572</v>
      </c>
      <c r="B235" s="2" t="s">
        <v>573</v>
      </c>
      <c r="C235" s="46">
        <f>C233+C234</f>
        <v>69794950.75999999</v>
      </c>
      <c r="D235" s="46">
        <f t="shared" ref="D235:BO235" si="294">D233+D234</f>
        <v>341722166.75999999</v>
      </c>
      <c r="E235" s="46">
        <f t="shared" si="294"/>
        <v>68494099.599999994</v>
      </c>
      <c r="F235" s="46">
        <f t="shared" si="294"/>
        <v>134903238.69</v>
      </c>
      <c r="G235" s="46">
        <f t="shared" si="294"/>
        <v>8331101.3499999996</v>
      </c>
      <c r="H235" s="46">
        <f t="shared" si="294"/>
        <v>8434529.2899999991</v>
      </c>
      <c r="I235" s="46">
        <f t="shared" si="294"/>
        <v>87882669.460000008</v>
      </c>
      <c r="J235" s="46">
        <f t="shared" si="294"/>
        <v>16615313.77</v>
      </c>
      <c r="K235" s="46">
        <f t="shared" si="294"/>
        <v>3298240.92</v>
      </c>
      <c r="L235" s="46">
        <f t="shared" si="294"/>
        <v>22657249.32</v>
      </c>
      <c r="M235" s="46">
        <f t="shared" si="294"/>
        <v>13871054.93</v>
      </c>
      <c r="N235" s="46">
        <f t="shared" si="294"/>
        <v>414433251.22999996</v>
      </c>
      <c r="O235" s="46">
        <f t="shared" si="294"/>
        <v>115615628.13000001</v>
      </c>
      <c r="P235" s="46">
        <f t="shared" si="294"/>
        <v>2440031.5</v>
      </c>
      <c r="Q235" s="46">
        <f t="shared" si="294"/>
        <v>331503226.40999997</v>
      </c>
      <c r="R235" s="46">
        <f t="shared" si="294"/>
        <v>5045885</v>
      </c>
      <c r="S235" s="46">
        <f t="shared" si="294"/>
        <v>11248585.770000001</v>
      </c>
      <c r="T235" s="46">
        <f t="shared" si="294"/>
        <v>1932639.64</v>
      </c>
      <c r="U235" s="46">
        <f t="shared" si="294"/>
        <v>868490.58</v>
      </c>
      <c r="V235" s="46">
        <f t="shared" si="294"/>
        <v>2919790.17</v>
      </c>
      <c r="W235" s="47">
        <f t="shared" si="294"/>
        <v>1372162.1099999999</v>
      </c>
      <c r="X235" s="46">
        <f t="shared" si="294"/>
        <v>809560.68</v>
      </c>
      <c r="Y235" s="46">
        <f t="shared" si="294"/>
        <v>4235872.29</v>
      </c>
      <c r="Z235" s="46">
        <f t="shared" si="294"/>
        <v>2826118.35</v>
      </c>
      <c r="AA235" s="46">
        <f t="shared" si="294"/>
        <v>228853534.47999999</v>
      </c>
      <c r="AB235" s="46">
        <f t="shared" si="294"/>
        <v>235392313.32999998</v>
      </c>
      <c r="AC235" s="46">
        <f t="shared" si="294"/>
        <v>7629984.3100000005</v>
      </c>
      <c r="AD235" s="46">
        <f t="shared" si="294"/>
        <v>8920829.7800000012</v>
      </c>
      <c r="AE235" s="46">
        <f t="shared" si="294"/>
        <v>1589800.05</v>
      </c>
      <c r="AF235" s="46">
        <f t="shared" si="294"/>
        <v>2306330.1</v>
      </c>
      <c r="AG235" s="46">
        <f t="shared" si="294"/>
        <v>7473303.6299999999</v>
      </c>
      <c r="AH235" s="46">
        <f t="shared" si="294"/>
        <v>8143065.3399999999</v>
      </c>
      <c r="AI235" s="46">
        <f t="shared" si="294"/>
        <v>3621869.09</v>
      </c>
      <c r="AJ235" s="46">
        <f t="shared" si="294"/>
        <v>2768333.91</v>
      </c>
      <c r="AK235" s="46">
        <f t="shared" si="294"/>
        <v>2702626.78</v>
      </c>
      <c r="AL235" s="46">
        <f t="shared" si="294"/>
        <v>3010152.0999999996</v>
      </c>
      <c r="AM235" s="46">
        <f t="shared" si="294"/>
        <v>4136458.88</v>
      </c>
      <c r="AN235" s="46">
        <f t="shared" si="294"/>
        <v>3775011.56</v>
      </c>
      <c r="AO235" s="46">
        <f t="shared" si="294"/>
        <v>37909019.990000002</v>
      </c>
      <c r="AP235" s="46">
        <f t="shared" si="294"/>
        <v>714173242.88999999</v>
      </c>
      <c r="AQ235" s="46">
        <f t="shared" si="294"/>
        <v>3034021.67</v>
      </c>
      <c r="AR235" s="46">
        <f t="shared" si="294"/>
        <v>497956443.80999994</v>
      </c>
      <c r="AS235" s="46">
        <f t="shared" si="294"/>
        <v>56251314.410000004</v>
      </c>
      <c r="AT235" s="46">
        <f t="shared" si="294"/>
        <v>19604128.879999999</v>
      </c>
      <c r="AU235" s="46">
        <f t="shared" si="294"/>
        <v>3608397.7399999998</v>
      </c>
      <c r="AV235" s="46">
        <f t="shared" si="294"/>
        <v>3350948.9000000004</v>
      </c>
      <c r="AW235" s="46">
        <f t="shared" si="294"/>
        <v>2609807.9299999997</v>
      </c>
      <c r="AX235" s="46">
        <f t="shared" si="294"/>
        <v>856840.99</v>
      </c>
      <c r="AY235" s="46">
        <f t="shared" si="294"/>
        <v>4894095.1800000006</v>
      </c>
      <c r="AZ235" s="46">
        <f t="shared" si="294"/>
        <v>90065034.670000002</v>
      </c>
      <c r="BA235" s="46">
        <f t="shared" si="294"/>
        <v>67089486.331999995</v>
      </c>
      <c r="BB235" s="46">
        <f t="shared" si="294"/>
        <v>59691773.589999996</v>
      </c>
      <c r="BC235" s="46">
        <f t="shared" si="294"/>
        <v>240665685.97999999</v>
      </c>
      <c r="BD235" s="46">
        <f t="shared" si="294"/>
        <v>37216093.706000008</v>
      </c>
      <c r="BE235" s="46">
        <f t="shared" si="294"/>
        <v>11730630.73</v>
      </c>
      <c r="BF235" s="46">
        <f t="shared" si="294"/>
        <v>181701220.56999999</v>
      </c>
      <c r="BG235" s="46">
        <f t="shared" si="294"/>
        <v>8092132.0199999996</v>
      </c>
      <c r="BH235" s="46">
        <f t="shared" si="294"/>
        <v>5476338.0700000003</v>
      </c>
      <c r="BI235" s="46">
        <f t="shared" si="294"/>
        <v>2960311.35</v>
      </c>
      <c r="BJ235" s="46">
        <f t="shared" si="294"/>
        <v>45922294.420000002</v>
      </c>
      <c r="BK235" s="46">
        <f t="shared" si="294"/>
        <v>141272791.53999999</v>
      </c>
      <c r="BL235" s="46">
        <f t="shared" si="294"/>
        <v>2543428.64</v>
      </c>
      <c r="BM235" s="46">
        <f t="shared" si="294"/>
        <v>3248677.85</v>
      </c>
      <c r="BN235" s="46">
        <f t="shared" si="294"/>
        <v>28524464.683000002</v>
      </c>
      <c r="BO235" s="46">
        <f t="shared" si="294"/>
        <v>12027997.57</v>
      </c>
      <c r="BP235" s="46">
        <f t="shared" ref="BP235:EA235" si="295">BP233+BP234</f>
        <v>2632422.77</v>
      </c>
      <c r="BQ235" s="46">
        <f t="shared" si="295"/>
        <v>47993327.589999996</v>
      </c>
      <c r="BR235" s="46">
        <f t="shared" si="295"/>
        <v>36777303.700000003</v>
      </c>
      <c r="BS235" s="46">
        <f t="shared" si="295"/>
        <v>8719712.1699999999</v>
      </c>
      <c r="BT235" s="46">
        <f t="shared" si="295"/>
        <v>3872547.67</v>
      </c>
      <c r="BU235" s="46">
        <f t="shared" si="295"/>
        <v>4232658.95</v>
      </c>
      <c r="BV235" s="46">
        <f t="shared" si="295"/>
        <v>9828681.3100000005</v>
      </c>
      <c r="BW235" s="46">
        <f t="shared" si="295"/>
        <v>14557140.15</v>
      </c>
      <c r="BX235" s="46">
        <f t="shared" si="295"/>
        <v>1258609.96</v>
      </c>
      <c r="BY235" s="46">
        <f t="shared" si="295"/>
        <v>4469416.5999999996</v>
      </c>
      <c r="BZ235" s="46">
        <f t="shared" si="295"/>
        <v>2498425.64</v>
      </c>
      <c r="CA235" s="46">
        <f t="shared" si="295"/>
        <v>2661716.35</v>
      </c>
      <c r="CB235" s="46">
        <f t="shared" si="295"/>
        <v>637786386.22000003</v>
      </c>
      <c r="CC235" s="46">
        <f t="shared" si="295"/>
        <v>2162203.54</v>
      </c>
      <c r="CD235" s="46">
        <f t="shared" si="295"/>
        <v>1115439.8400000001</v>
      </c>
      <c r="CE235" s="46">
        <f t="shared" si="295"/>
        <v>2182604.2199999997</v>
      </c>
      <c r="CF235" s="46">
        <f t="shared" si="295"/>
        <v>1628255.98</v>
      </c>
      <c r="CG235" s="46">
        <f t="shared" si="295"/>
        <v>2137838.27</v>
      </c>
      <c r="CH235" s="46">
        <f t="shared" si="295"/>
        <v>1858033.9900000002</v>
      </c>
      <c r="CI235" s="46">
        <f t="shared" si="295"/>
        <v>5910904.75</v>
      </c>
      <c r="CJ235" s="46">
        <f t="shared" si="295"/>
        <v>9038812.4900000002</v>
      </c>
      <c r="CK235" s="46">
        <f t="shared" si="295"/>
        <v>38741668.18</v>
      </c>
      <c r="CL235" s="46">
        <f t="shared" si="295"/>
        <v>10859977.6</v>
      </c>
      <c r="CM235" s="46">
        <f t="shared" si="295"/>
        <v>6649851.6299999999</v>
      </c>
      <c r="CN235" s="46">
        <f t="shared" si="295"/>
        <v>220679166.11000001</v>
      </c>
      <c r="CO235" s="46">
        <f t="shared" si="295"/>
        <v>117827814.09</v>
      </c>
      <c r="CP235" s="46">
        <f t="shared" si="295"/>
        <v>9151141.25</v>
      </c>
      <c r="CQ235" s="46">
        <f t="shared" si="295"/>
        <v>10072677.74</v>
      </c>
      <c r="CR235" s="46">
        <f t="shared" si="295"/>
        <v>2433827.81</v>
      </c>
      <c r="CS235" s="46">
        <f t="shared" si="295"/>
        <v>3503460.86</v>
      </c>
      <c r="CT235" s="46">
        <f t="shared" si="295"/>
        <v>1409915.59</v>
      </c>
      <c r="CU235" s="46">
        <f t="shared" si="295"/>
        <v>3562253.25</v>
      </c>
      <c r="CV235" s="46">
        <f t="shared" si="295"/>
        <v>771634.79999999993</v>
      </c>
      <c r="CW235" s="46">
        <f t="shared" si="295"/>
        <v>2242955</v>
      </c>
      <c r="CX235" s="46">
        <f t="shared" si="295"/>
        <v>4123835.71</v>
      </c>
      <c r="CY235" s="46">
        <f t="shared" si="295"/>
        <v>1029794.73</v>
      </c>
      <c r="CZ235" s="46">
        <f t="shared" si="295"/>
        <v>17018123.34</v>
      </c>
      <c r="DA235" s="46">
        <f t="shared" si="295"/>
        <v>2476263.64</v>
      </c>
      <c r="DB235" s="46">
        <f t="shared" si="295"/>
        <v>3271625.5700000003</v>
      </c>
      <c r="DC235" s="46">
        <f t="shared" si="295"/>
        <v>2402168.0700000003</v>
      </c>
      <c r="DD235" s="46">
        <f t="shared" si="295"/>
        <v>1946456.91</v>
      </c>
      <c r="DE235" s="46">
        <f t="shared" si="295"/>
        <v>3951273.75</v>
      </c>
      <c r="DF235" s="46">
        <f t="shared" si="295"/>
        <v>166574426.41400003</v>
      </c>
      <c r="DG235" s="46">
        <f t="shared" si="295"/>
        <v>1366256.85</v>
      </c>
      <c r="DH235" s="46">
        <f t="shared" si="295"/>
        <v>16362472.885000002</v>
      </c>
      <c r="DI235" s="46">
        <f t="shared" si="295"/>
        <v>21126728.100000001</v>
      </c>
      <c r="DJ235" s="46">
        <f t="shared" si="295"/>
        <v>6184765.5</v>
      </c>
      <c r="DK235" s="46">
        <f t="shared" si="295"/>
        <v>3788864.6500000004</v>
      </c>
      <c r="DL235" s="46">
        <f t="shared" si="295"/>
        <v>47321302.460000001</v>
      </c>
      <c r="DM235" s="46">
        <f t="shared" si="295"/>
        <v>3307263.47</v>
      </c>
      <c r="DN235" s="46">
        <f t="shared" si="295"/>
        <v>12397192.48</v>
      </c>
      <c r="DO235" s="46">
        <f t="shared" si="295"/>
        <v>24129382.210000001</v>
      </c>
      <c r="DP235" s="46">
        <f t="shared" si="295"/>
        <v>2659864.2599999998</v>
      </c>
      <c r="DQ235" s="46">
        <f t="shared" si="295"/>
        <v>4524659.6000000006</v>
      </c>
      <c r="DR235" s="46">
        <f t="shared" si="295"/>
        <v>11293790.91</v>
      </c>
      <c r="DS235" s="46">
        <f t="shared" si="295"/>
        <v>7163177.3600000003</v>
      </c>
      <c r="DT235" s="46">
        <f t="shared" si="295"/>
        <v>2117588.2599999998</v>
      </c>
      <c r="DU235" s="46">
        <f t="shared" si="295"/>
        <v>3806662.3</v>
      </c>
      <c r="DV235" s="46">
        <f t="shared" si="295"/>
        <v>2660540.9300000002</v>
      </c>
      <c r="DW235" s="46">
        <f t="shared" si="295"/>
        <v>3464253.19</v>
      </c>
      <c r="DX235" s="46">
        <f t="shared" si="295"/>
        <v>2723010.83</v>
      </c>
      <c r="DY235" s="46">
        <f t="shared" si="295"/>
        <v>3657989.73</v>
      </c>
      <c r="DZ235" s="46">
        <f t="shared" si="295"/>
        <v>8540736.0899999999</v>
      </c>
      <c r="EA235" s="46">
        <f t="shared" si="295"/>
        <v>5014995.51</v>
      </c>
      <c r="EB235" s="46">
        <f t="shared" ref="EB235:FX235" si="296">EB233+EB234</f>
        <v>4932221.8599999994</v>
      </c>
      <c r="EC235" s="46">
        <f t="shared" si="296"/>
        <v>2984655.45</v>
      </c>
      <c r="ED235" s="46">
        <f t="shared" si="296"/>
        <v>17247319.200000003</v>
      </c>
      <c r="EE235" s="46">
        <f t="shared" si="296"/>
        <v>2594071.5</v>
      </c>
      <c r="EF235" s="46">
        <f t="shared" si="296"/>
        <v>12598193.310000001</v>
      </c>
      <c r="EG235" s="46">
        <f t="shared" si="296"/>
        <v>2885708.8600000003</v>
      </c>
      <c r="EH235" s="46">
        <f t="shared" si="296"/>
        <v>2588199.89</v>
      </c>
      <c r="EI235" s="46">
        <f t="shared" si="296"/>
        <v>136523690.84999999</v>
      </c>
      <c r="EJ235" s="46">
        <f t="shared" si="296"/>
        <v>68603511.810000002</v>
      </c>
      <c r="EK235" s="46">
        <f t="shared" si="296"/>
        <v>5417963.6299999999</v>
      </c>
      <c r="EL235" s="46">
        <f t="shared" si="296"/>
        <v>4234742.67</v>
      </c>
      <c r="EM235" s="46">
        <f t="shared" si="296"/>
        <v>4462208.05</v>
      </c>
      <c r="EN235" s="46">
        <f t="shared" si="296"/>
        <v>8966224.9700000007</v>
      </c>
      <c r="EO235" s="46">
        <f t="shared" si="296"/>
        <v>3921084.2399999998</v>
      </c>
      <c r="EP235" s="46">
        <f t="shared" si="296"/>
        <v>3936317.86</v>
      </c>
      <c r="EQ235" s="46">
        <f t="shared" si="296"/>
        <v>19209039.75</v>
      </c>
      <c r="ER235" s="46">
        <f t="shared" si="296"/>
        <v>3910166.86</v>
      </c>
      <c r="ES235" s="46">
        <f t="shared" si="296"/>
        <v>1823018.85</v>
      </c>
      <c r="ET235" s="46">
        <f t="shared" si="296"/>
        <v>2746081.51</v>
      </c>
      <c r="EU235" s="46">
        <f t="shared" si="296"/>
        <v>5895613.2799999993</v>
      </c>
      <c r="EV235" s="46">
        <f t="shared" si="296"/>
        <v>1149141.28</v>
      </c>
      <c r="EW235" s="46">
        <f t="shared" si="296"/>
        <v>9146744.9000000004</v>
      </c>
      <c r="EX235" s="46">
        <f t="shared" si="296"/>
        <v>3202436.62</v>
      </c>
      <c r="EY235" s="46">
        <f t="shared" si="296"/>
        <v>7204916</v>
      </c>
      <c r="EZ235" s="46">
        <f t="shared" si="296"/>
        <v>1785663.57</v>
      </c>
      <c r="FA235" s="46">
        <f t="shared" si="296"/>
        <v>26099490.350000001</v>
      </c>
      <c r="FB235" s="46">
        <f t="shared" si="296"/>
        <v>3640312.15</v>
      </c>
      <c r="FC235" s="46">
        <f t="shared" si="296"/>
        <v>19469902.829999998</v>
      </c>
      <c r="FD235" s="46">
        <f t="shared" si="296"/>
        <v>3492093.73</v>
      </c>
      <c r="FE235" s="46">
        <f t="shared" si="296"/>
        <v>1663756.9</v>
      </c>
      <c r="FF235" s="46">
        <f t="shared" si="296"/>
        <v>2511455.98</v>
      </c>
      <c r="FG235" s="46">
        <f t="shared" si="296"/>
        <v>1735213.66</v>
      </c>
      <c r="FH235" s="46">
        <f t="shared" si="296"/>
        <v>1343505.78</v>
      </c>
      <c r="FI235" s="46">
        <f t="shared" si="296"/>
        <v>14423330.370000001</v>
      </c>
      <c r="FJ235" s="46">
        <f t="shared" si="296"/>
        <v>14433038.17</v>
      </c>
      <c r="FK235" s="46">
        <f t="shared" si="296"/>
        <v>17384971.329999998</v>
      </c>
      <c r="FL235" s="46">
        <f t="shared" si="296"/>
        <v>35932251.210000001</v>
      </c>
      <c r="FM235" s="46">
        <f t="shared" si="296"/>
        <v>26535812.599999998</v>
      </c>
      <c r="FN235" s="46">
        <f t="shared" si="296"/>
        <v>162579703.54999998</v>
      </c>
      <c r="FO235" s="46">
        <f t="shared" si="296"/>
        <v>9251114.4600000009</v>
      </c>
      <c r="FP235" s="46">
        <f t="shared" si="296"/>
        <v>18577544.539999999</v>
      </c>
      <c r="FQ235" s="46">
        <f t="shared" si="296"/>
        <v>6769663.5500000007</v>
      </c>
      <c r="FR235" s="46">
        <f t="shared" si="296"/>
        <v>2163091.6</v>
      </c>
      <c r="FS235" s="46">
        <f t="shared" si="296"/>
        <v>2438902.1500000004</v>
      </c>
      <c r="FT235" s="47">
        <f t="shared" si="296"/>
        <v>1353245.86</v>
      </c>
      <c r="FU235" s="46">
        <f t="shared" si="296"/>
        <v>6970414.3799999999</v>
      </c>
      <c r="FV235" s="46">
        <f t="shared" si="296"/>
        <v>5846159.0300000003</v>
      </c>
      <c r="FW235" s="46">
        <f t="shared" si="296"/>
        <v>2201378.3899999997</v>
      </c>
      <c r="FX235" s="46">
        <f t="shared" si="296"/>
        <v>1170820.6499999999</v>
      </c>
      <c r="FY235" s="46"/>
      <c r="FZ235" s="46">
        <f>SUM(C235:FX235)</f>
        <v>6827646455.9300003</v>
      </c>
      <c r="GA235" s="46"/>
      <c r="GB235" s="46"/>
      <c r="GC235" s="46"/>
      <c r="GD235" s="46"/>
      <c r="GE235" s="6"/>
      <c r="GF235" s="6"/>
      <c r="GG235" s="6"/>
      <c r="GH235" s="6"/>
      <c r="GI235" s="6"/>
      <c r="GJ235" s="6"/>
      <c r="GK235" s="6"/>
      <c r="GL235" s="6"/>
      <c r="GM235" s="6"/>
    </row>
    <row r="236" spans="1:195" x14ac:dyDescent="0.2">
      <c r="A236" s="9"/>
      <c r="B236" s="2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9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/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/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/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18"/>
      <c r="EY236" s="118"/>
      <c r="EZ236" s="118"/>
      <c r="FA236" s="118"/>
      <c r="FB236" s="118"/>
      <c r="FC236" s="118"/>
      <c r="FD236" s="118"/>
      <c r="FE236" s="118"/>
      <c r="FF236" s="118"/>
      <c r="FG236" s="118"/>
      <c r="FH236" s="118"/>
      <c r="FI236" s="118"/>
      <c r="FJ236" s="118"/>
      <c r="FK236" s="118"/>
      <c r="FL236" s="118"/>
      <c r="FM236" s="118"/>
      <c r="FN236" s="118"/>
      <c r="FO236" s="118"/>
      <c r="FP236" s="118"/>
      <c r="FQ236" s="118"/>
      <c r="FR236" s="118"/>
      <c r="FS236" s="118"/>
      <c r="FT236" s="119"/>
      <c r="FU236" s="118"/>
      <c r="FV236" s="118"/>
      <c r="FW236" s="118"/>
      <c r="FX236" s="118"/>
      <c r="FY236" s="46"/>
      <c r="FZ236" s="46"/>
      <c r="GA236" s="46"/>
      <c r="GB236" s="46"/>
      <c r="GC236" s="46"/>
      <c r="GD236" s="46"/>
      <c r="GE236" s="6"/>
      <c r="GF236" s="6"/>
      <c r="GG236" s="6"/>
      <c r="GH236" s="6"/>
      <c r="GI236" s="6"/>
      <c r="GJ236" s="6"/>
      <c r="GK236" s="6"/>
      <c r="GL236" s="6"/>
      <c r="GM236" s="6"/>
    </row>
    <row r="237" spans="1:195" ht="15.75" x14ac:dyDescent="0.25">
      <c r="A237" s="3" t="s">
        <v>384</v>
      </c>
      <c r="B237" s="44" t="s">
        <v>574</v>
      </c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7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6"/>
      <c r="GF237" s="6"/>
      <c r="GG237" s="6"/>
      <c r="GH237" s="6"/>
      <c r="GI237" s="6"/>
      <c r="GJ237" s="6"/>
      <c r="GK237" s="6"/>
      <c r="GL237" s="6"/>
      <c r="GM237" s="6"/>
    </row>
    <row r="238" spans="1:195" x14ac:dyDescent="0.2">
      <c r="A238" s="3" t="s">
        <v>575</v>
      </c>
      <c r="B238" s="2" t="s">
        <v>576</v>
      </c>
      <c r="C238" s="63">
        <f t="shared" ref="C238:BN238" si="297">C41</f>
        <v>2.6079999999999999E-2</v>
      </c>
      <c r="D238" s="63">
        <f t="shared" si="297"/>
        <v>2.7E-2</v>
      </c>
      <c r="E238" s="63">
        <f t="shared" si="297"/>
        <v>2.4688000000000002E-2</v>
      </c>
      <c r="F238" s="63">
        <f t="shared" si="297"/>
        <v>2.6262000000000001E-2</v>
      </c>
      <c r="G238" s="63">
        <f t="shared" si="297"/>
        <v>2.2284999999999999E-2</v>
      </c>
      <c r="H238" s="63">
        <f t="shared" si="297"/>
        <v>2.7E-2</v>
      </c>
      <c r="I238" s="63">
        <f t="shared" si="297"/>
        <v>2.7E-2</v>
      </c>
      <c r="J238" s="63">
        <f t="shared" si="297"/>
        <v>2.7E-2</v>
      </c>
      <c r="K238" s="63">
        <f t="shared" si="297"/>
        <v>2.7E-2</v>
      </c>
      <c r="L238" s="63">
        <f t="shared" si="297"/>
        <v>2.1895000000000001E-2</v>
      </c>
      <c r="M238" s="63">
        <f t="shared" si="297"/>
        <v>2.0947E-2</v>
      </c>
      <c r="N238" s="63">
        <f t="shared" si="297"/>
        <v>2.5711999999999999E-2</v>
      </c>
      <c r="O238" s="63">
        <f t="shared" si="297"/>
        <v>2.5353000000000001E-2</v>
      </c>
      <c r="P238" s="63">
        <f t="shared" si="297"/>
        <v>2.7E-2</v>
      </c>
      <c r="Q238" s="63">
        <f t="shared" si="297"/>
        <v>2.6009999999999998E-2</v>
      </c>
      <c r="R238" s="63">
        <f t="shared" si="297"/>
        <v>2.3909E-2</v>
      </c>
      <c r="S238" s="63">
        <f t="shared" si="297"/>
        <v>2.1014000000000001E-2</v>
      </c>
      <c r="T238" s="63">
        <f t="shared" si="297"/>
        <v>1.9300999999999999E-2</v>
      </c>
      <c r="U238" s="63">
        <f t="shared" si="297"/>
        <v>1.8800999999999998E-2</v>
      </c>
      <c r="V238" s="63">
        <f t="shared" si="297"/>
        <v>2.7E-2</v>
      </c>
      <c r="W238" s="43">
        <f t="shared" si="297"/>
        <v>2.7E-2</v>
      </c>
      <c r="X238" s="63">
        <f t="shared" si="297"/>
        <v>1.0756E-2</v>
      </c>
      <c r="Y238" s="63">
        <f t="shared" si="297"/>
        <v>1.9498000000000001E-2</v>
      </c>
      <c r="Z238" s="63">
        <f t="shared" si="297"/>
        <v>1.8915000000000001E-2</v>
      </c>
      <c r="AA238" s="63">
        <f t="shared" si="297"/>
        <v>2.4995E-2</v>
      </c>
      <c r="AB238" s="63">
        <f t="shared" si="297"/>
        <v>2.5023E-2</v>
      </c>
      <c r="AC238" s="63">
        <f t="shared" si="297"/>
        <v>1.5982E-2</v>
      </c>
      <c r="AD238" s="63">
        <f t="shared" si="297"/>
        <v>1.4692999999999999E-2</v>
      </c>
      <c r="AE238" s="63">
        <f t="shared" si="297"/>
        <v>7.8139999999999998E-3</v>
      </c>
      <c r="AF238" s="63">
        <f t="shared" si="297"/>
        <v>6.6740000000000002E-3</v>
      </c>
      <c r="AG238" s="63">
        <f t="shared" si="297"/>
        <v>1.2480999999999999E-2</v>
      </c>
      <c r="AH238" s="63">
        <f t="shared" si="297"/>
        <v>1.7122999999999999E-2</v>
      </c>
      <c r="AI238" s="63">
        <f t="shared" si="297"/>
        <v>2.7E-2</v>
      </c>
      <c r="AJ238" s="63">
        <f t="shared" si="297"/>
        <v>1.8787999999999999E-2</v>
      </c>
      <c r="AK238" s="63">
        <f t="shared" si="297"/>
        <v>1.6279999999999999E-2</v>
      </c>
      <c r="AL238" s="63">
        <f t="shared" si="297"/>
        <v>2.7E-2</v>
      </c>
      <c r="AM238" s="63">
        <f t="shared" si="297"/>
        <v>1.6448999999999998E-2</v>
      </c>
      <c r="AN238" s="63">
        <f t="shared" si="297"/>
        <v>2.2903E-2</v>
      </c>
      <c r="AO238" s="63">
        <f t="shared" si="297"/>
        <v>2.2655999999999999E-2</v>
      </c>
      <c r="AP238" s="63">
        <f t="shared" si="297"/>
        <v>2.5541000000000001E-2</v>
      </c>
      <c r="AQ238" s="63">
        <f t="shared" si="297"/>
        <v>1.5559E-2</v>
      </c>
      <c r="AR238" s="63">
        <f t="shared" si="297"/>
        <v>2.5440000000000001E-2</v>
      </c>
      <c r="AS238" s="63">
        <f t="shared" si="297"/>
        <v>1.1618E-2</v>
      </c>
      <c r="AT238" s="63">
        <f t="shared" si="297"/>
        <v>2.6714000000000002E-2</v>
      </c>
      <c r="AU238" s="63">
        <f t="shared" si="297"/>
        <v>1.9188E-2</v>
      </c>
      <c r="AV238" s="63">
        <f t="shared" si="297"/>
        <v>2.5359E-2</v>
      </c>
      <c r="AW238" s="63">
        <f t="shared" si="297"/>
        <v>2.0596E-2</v>
      </c>
      <c r="AX238" s="63">
        <f t="shared" si="297"/>
        <v>1.6798E-2</v>
      </c>
      <c r="AY238" s="63">
        <f t="shared" si="297"/>
        <v>2.7E-2</v>
      </c>
      <c r="AZ238" s="63">
        <f t="shared" si="297"/>
        <v>1.8092E-2</v>
      </c>
      <c r="BA238" s="63">
        <f t="shared" si="297"/>
        <v>2.1894E-2</v>
      </c>
      <c r="BB238" s="63">
        <f t="shared" si="297"/>
        <v>1.9684E-2</v>
      </c>
      <c r="BC238" s="63">
        <f t="shared" si="297"/>
        <v>2.4025999999999999E-2</v>
      </c>
      <c r="BD238" s="63">
        <f t="shared" si="297"/>
        <v>2.7E-2</v>
      </c>
      <c r="BE238" s="63">
        <f t="shared" si="297"/>
        <v>2.2815999999999999E-2</v>
      </c>
      <c r="BF238" s="63">
        <f t="shared" si="297"/>
        <v>2.6952E-2</v>
      </c>
      <c r="BG238" s="63">
        <f t="shared" si="297"/>
        <v>2.7E-2</v>
      </c>
      <c r="BH238" s="63">
        <f t="shared" si="297"/>
        <v>2.1419000000000001E-2</v>
      </c>
      <c r="BI238" s="63">
        <f t="shared" si="297"/>
        <v>8.4329999999999995E-3</v>
      </c>
      <c r="BJ238" s="63">
        <f t="shared" si="297"/>
        <v>2.3164000000000001E-2</v>
      </c>
      <c r="BK238" s="63">
        <f t="shared" si="297"/>
        <v>2.4459000000000002E-2</v>
      </c>
      <c r="BL238" s="63">
        <f t="shared" si="297"/>
        <v>2.7E-2</v>
      </c>
      <c r="BM238" s="63">
        <f t="shared" si="297"/>
        <v>2.0833999999999998E-2</v>
      </c>
      <c r="BN238" s="63">
        <f t="shared" si="297"/>
        <v>2.7E-2</v>
      </c>
      <c r="BO238" s="63">
        <f t="shared" ref="BO238:DM238" si="298">BO41</f>
        <v>1.5203E-2</v>
      </c>
      <c r="BP238" s="63">
        <f t="shared" si="298"/>
        <v>2.1701999999999999E-2</v>
      </c>
      <c r="BQ238" s="63">
        <f t="shared" si="298"/>
        <v>2.1759000000000001E-2</v>
      </c>
      <c r="BR238" s="63">
        <f t="shared" si="298"/>
        <v>4.7000000000000002E-3</v>
      </c>
      <c r="BS238" s="63">
        <f t="shared" si="298"/>
        <v>2.2309999999999999E-3</v>
      </c>
      <c r="BT238" s="63">
        <f t="shared" si="298"/>
        <v>4.0749999999999996E-3</v>
      </c>
      <c r="BU238" s="63">
        <f t="shared" si="298"/>
        <v>1.3811E-2</v>
      </c>
      <c r="BV238" s="63">
        <f t="shared" si="298"/>
        <v>1.1775000000000001E-2</v>
      </c>
      <c r="BW238" s="63">
        <f t="shared" si="298"/>
        <v>1.55E-2</v>
      </c>
      <c r="BX238" s="63">
        <f t="shared" si="298"/>
        <v>1.6598999999999999E-2</v>
      </c>
      <c r="BY238" s="63">
        <f t="shared" si="298"/>
        <v>2.3781E-2</v>
      </c>
      <c r="BZ238" s="63">
        <f t="shared" si="298"/>
        <v>2.6311999999999999E-2</v>
      </c>
      <c r="CA238" s="63">
        <f t="shared" si="298"/>
        <v>2.3040999999999999E-2</v>
      </c>
      <c r="CB238" s="63">
        <f t="shared" si="298"/>
        <v>2.6252000000000001E-2</v>
      </c>
      <c r="CC238" s="63">
        <f t="shared" si="298"/>
        <v>2.2199E-2</v>
      </c>
      <c r="CD238" s="63">
        <f t="shared" si="298"/>
        <v>1.9519999999999999E-2</v>
      </c>
      <c r="CE238" s="63">
        <f t="shared" si="298"/>
        <v>2.7E-2</v>
      </c>
      <c r="CF238" s="63">
        <f t="shared" si="298"/>
        <v>2.2463E-2</v>
      </c>
      <c r="CG238" s="63">
        <f t="shared" si="298"/>
        <v>2.7E-2</v>
      </c>
      <c r="CH238" s="63">
        <f t="shared" si="298"/>
        <v>2.2187999999999999E-2</v>
      </c>
      <c r="CI238" s="63">
        <f t="shared" si="298"/>
        <v>2.418E-2</v>
      </c>
      <c r="CJ238" s="63">
        <f t="shared" si="298"/>
        <v>2.3469E-2</v>
      </c>
      <c r="CK238" s="63">
        <f t="shared" si="298"/>
        <v>6.6010000000000001E-3</v>
      </c>
      <c r="CL238" s="63">
        <f t="shared" si="298"/>
        <v>8.2290000000000002E-3</v>
      </c>
      <c r="CM238" s="63">
        <f t="shared" si="298"/>
        <v>2.274E-3</v>
      </c>
      <c r="CN238" s="63">
        <f t="shared" si="298"/>
        <v>2.7E-2</v>
      </c>
      <c r="CO238" s="63">
        <f t="shared" si="298"/>
        <v>2.2360000000000001E-2</v>
      </c>
      <c r="CP238" s="63">
        <f t="shared" si="298"/>
        <v>2.0549000000000001E-2</v>
      </c>
      <c r="CQ238" s="63">
        <f t="shared" si="298"/>
        <v>1.2427000000000001E-2</v>
      </c>
      <c r="CR238" s="63">
        <f t="shared" si="298"/>
        <v>1.6800000000000001E-3</v>
      </c>
      <c r="CS238" s="63">
        <f t="shared" si="298"/>
        <v>2.2658000000000001E-2</v>
      </c>
      <c r="CT238" s="63">
        <f t="shared" si="298"/>
        <v>8.5199999999999998E-3</v>
      </c>
      <c r="CU238" s="63">
        <f t="shared" si="298"/>
        <v>1.9616000000000001E-2</v>
      </c>
      <c r="CV238" s="63">
        <f t="shared" si="298"/>
        <v>1.0978999999999999E-2</v>
      </c>
      <c r="CW238" s="63">
        <f t="shared" si="298"/>
        <v>2.4152E-2</v>
      </c>
      <c r="CX238" s="63">
        <f t="shared" si="298"/>
        <v>2.1824E-2</v>
      </c>
      <c r="CY238" s="63">
        <f t="shared" si="298"/>
        <v>2.7E-2</v>
      </c>
      <c r="CZ238" s="63">
        <f t="shared" si="298"/>
        <v>2.6651000000000001E-2</v>
      </c>
      <c r="DA238" s="63">
        <f t="shared" si="298"/>
        <v>2.7E-2</v>
      </c>
      <c r="DB238" s="63">
        <f t="shared" si="298"/>
        <v>2.7E-2</v>
      </c>
      <c r="DC238" s="63">
        <f t="shared" si="298"/>
        <v>1.7417999999999999E-2</v>
      </c>
      <c r="DD238" s="63">
        <f t="shared" si="298"/>
        <v>3.4299999999999999E-3</v>
      </c>
      <c r="DE238" s="63">
        <f t="shared" si="298"/>
        <v>1.145E-2</v>
      </c>
      <c r="DF238" s="63">
        <f t="shared" si="298"/>
        <v>2.4213999999999999E-2</v>
      </c>
      <c r="DG238" s="63">
        <f t="shared" si="298"/>
        <v>2.0452999999999999E-2</v>
      </c>
      <c r="DH238" s="63">
        <f t="shared" si="298"/>
        <v>2.0516E-2</v>
      </c>
      <c r="DI238" s="63">
        <f t="shared" si="298"/>
        <v>1.8845000000000001E-2</v>
      </c>
      <c r="DJ238" s="63">
        <f t="shared" si="298"/>
        <v>2.0882999999999999E-2</v>
      </c>
      <c r="DK238" s="63">
        <f t="shared" si="298"/>
        <v>1.5657999999999998E-2</v>
      </c>
      <c r="DL238" s="63">
        <f t="shared" si="298"/>
        <v>2.1967E-2</v>
      </c>
      <c r="DM238" s="63">
        <f t="shared" si="298"/>
        <v>1.9899E-2</v>
      </c>
      <c r="DN238" s="63">
        <v>2.7E-2</v>
      </c>
      <c r="DO238" s="63">
        <f t="shared" ref="DO238:FX238" si="299">DO41</f>
        <v>2.7E-2</v>
      </c>
      <c r="DP238" s="63">
        <f t="shared" si="299"/>
        <v>2.7E-2</v>
      </c>
      <c r="DQ238" s="63">
        <f t="shared" si="299"/>
        <v>2.5884999999999998E-2</v>
      </c>
      <c r="DR238" s="63">
        <f t="shared" si="299"/>
        <v>2.4417000000000001E-2</v>
      </c>
      <c r="DS238" s="63">
        <f t="shared" si="299"/>
        <v>2.5923999999999999E-2</v>
      </c>
      <c r="DT238" s="63">
        <f t="shared" si="299"/>
        <v>2.1728999999999998E-2</v>
      </c>
      <c r="DU238" s="63">
        <f t="shared" si="299"/>
        <v>2.7E-2</v>
      </c>
      <c r="DV238" s="63">
        <f t="shared" si="299"/>
        <v>2.7E-2</v>
      </c>
      <c r="DW238" s="63">
        <f t="shared" si="299"/>
        <v>2.1996999999999999E-2</v>
      </c>
      <c r="DX238" s="63">
        <f t="shared" si="299"/>
        <v>1.8931E-2</v>
      </c>
      <c r="DY238" s="63">
        <f t="shared" si="299"/>
        <v>1.2928E-2</v>
      </c>
      <c r="DZ238" s="63">
        <f t="shared" si="299"/>
        <v>1.7662000000000001E-2</v>
      </c>
      <c r="EA238" s="63">
        <f t="shared" si="299"/>
        <v>1.2173E-2</v>
      </c>
      <c r="EB238" s="63">
        <f t="shared" si="299"/>
        <v>2.7E-2</v>
      </c>
      <c r="EC238" s="63">
        <f t="shared" si="299"/>
        <v>2.6620999999999999E-2</v>
      </c>
      <c r="ED238" s="63">
        <f t="shared" si="299"/>
        <v>4.4120000000000001E-3</v>
      </c>
      <c r="EE238" s="63">
        <f t="shared" si="299"/>
        <v>2.7E-2</v>
      </c>
      <c r="EF238" s="63">
        <f t="shared" si="299"/>
        <v>1.9595000000000001E-2</v>
      </c>
      <c r="EG238" s="63">
        <f t="shared" si="299"/>
        <v>2.6536000000000001E-2</v>
      </c>
      <c r="EH238" s="63">
        <f t="shared" si="299"/>
        <v>2.5052999999999999E-2</v>
      </c>
      <c r="EI238" s="63">
        <f t="shared" si="299"/>
        <v>2.7E-2</v>
      </c>
      <c r="EJ238" s="63">
        <f t="shared" si="299"/>
        <v>2.7E-2</v>
      </c>
      <c r="EK238" s="63">
        <f t="shared" si="299"/>
        <v>5.7670000000000004E-3</v>
      </c>
      <c r="EL238" s="63">
        <f t="shared" si="299"/>
        <v>2.1159999999999998E-3</v>
      </c>
      <c r="EM238" s="63">
        <f t="shared" si="299"/>
        <v>1.6308E-2</v>
      </c>
      <c r="EN238" s="63">
        <f t="shared" si="299"/>
        <v>2.7E-2</v>
      </c>
      <c r="EO238" s="63">
        <f t="shared" si="299"/>
        <v>2.7E-2</v>
      </c>
      <c r="EP238" s="63">
        <f t="shared" si="299"/>
        <v>2.0586E-2</v>
      </c>
      <c r="EQ238" s="63">
        <f t="shared" si="299"/>
        <v>1.0265E-2</v>
      </c>
      <c r="ER238" s="63">
        <f t="shared" si="299"/>
        <v>2.1283E-2</v>
      </c>
      <c r="ES238" s="63">
        <f t="shared" si="299"/>
        <v>2.3557999999999999E-2</v>
      </c>
      <c r="ET238" s="63">
        <f t="shared" si="299"/>
        <v>2.7E-2</v>
      </c>
      <c r="EU238" s="63">
        <f t="shared" si="299"/>
        <v>2.7E-2</v>
      </c>
      <c r="EV238" s="63">
        <f t="shared" si="299"/>
        <v>1.0965000000000001E-2</v>
      </c>
      <c r="EW238" s="63">
        <f t="shared" si="299"/>
        <v>6.0530000000000002E-3</v>
      </c>
      <c r="EX238" s="63">
        <f t="shared" si="299"/>
        <v>3.9100000000000003E-3</v>
      </c>
      <c r="EY238" s="63">
        <f t="shared" si="299"/>
        <v>2.7E-2</v>
      </c>
      <c r="EZ238" s="63">
        <f t="shared" si="299"/>
        <v>2.2942000000000001E-2</v>
      </c>
      <c r="FA238" s="63">
        <f t="shared" si="299"/>
        <v>1.0666E-2</v>
      </c>
      <c r="FB238" s="63">
        <f t="shared" si="299"/>
        <v>1.1505E-2</v>
      </c>
      <c r="FC238" s="63">
        <f t="shared" si="299"/>
        <v>2.2550000000000001E-2</v>
      </c>
      <c r="FD238" s="63">
        <f t="shared" si="299"/>
        <v>2.4438000000000001E-2</v>
      </c>
      <c r="FE238" s="63">
        <f t="shared" si="299"/>
        <v>1.4180999999999999E-2</v>
      </c>
      <c r="FF238" s="63">
        <f t="shared" si="299"/>
        <v>2.7E-2</v>
      </c>
      <c r="FG238" s="63">
        <f t="shared" si="299"/>
        <v>2.7E-2</v>
      </c>
      <c r="FH238" s="63">
        <f t="shared" si="299"/>
        <v>1.9772000000000001E-2</v>
      </c>
      <c r="FI238" s="63">
        <f t="shared" si="299"/>
        <v>6.1999999999999998E-3</v>
      </c>
      <c r="FJ238" s="63">
        <f t="shared" si="299"/>
        <v>1.9438E-2</v>
      </c>
      <c r="FK238" s="63">
        <f t="shared" si="299"/>
        <v>1.0845E-2</v>
      </c>
      <c r="FL238" s="63">
        <f t="shared" si="299"/>
        <v>2.7E-2</v>
      </c>
      <c r="FM238" s="63">
        <f t="shared" si="299"/>
        <v>1.8414E-2</v>
      </c>
      <c r="FN238" s="63">
        <f t="shared" si="299"/>
        <v>2.7E-2</v>
      </c>
      <c r="FO238" s="63">
        <f t="shared" si="299"/>
        <v>8.3470000000000003E-3</v>
      </c>
      <c r="FP238" s="63">
        <f t="shared" si="299"/>
        <v>1.2142999999999999E-2</v>
      </c>
      <c r="FQ238" s="63">
        <f t="shared" si="299"/>
        <v>1.6879999999999999E-2</v>
      </c>
      <c r="FR238" s="63">
        <f t="shared" si="299"/>
        <v>1.1565000000000001E-2</v>
      </c>
      <c r="FS238" s="63">
        <f t="shared" si="299"/>
        <v>1.8298999999999999E-2</v>
      </c>
      <c r="FT238" s="43">
        <f t="shared" si="299"/>
        <v>5.1840000000000002E-3</v>
      </c>
      <c r="FU238" s="63">
        <f t="shared" si="299"/>
        <v>1.8345E-2</v>
      </c>
      <c r="FV238" s="63">
        <f t="shared" si="299"/>
        <v>1.5032E-2</v>
      </c>
      <c r="FW238" s="63">
        <f t="shared" si="299"/>
        <v>2.1498E-2</v>
      </c>
      <c r="FX238" s="63">
        <f t="shared" si="299"/>
        <v>1.9675000000000002E-2</v>
      </c>
      <c r="FY238" s="118"/>
      <c r="FZ238" s="46"/>
      <c r="GA238" s="46"/>
      <c r="GB238" s="46"/>
      <c r="GC238" s="46"/>
      <c r="GD238" s="46"/>
      <c r="GE238" s="6"/>
      <c r="GF238" s="6"/>
      <c r="GG238" s="6"/>
      <c r="GH238" s="6"/>
      <c r="GI238" s="6"/>
      <c r="GJ238" s="6"/>
      <c r="GK238" s="6"/>
      <c r="GL238" s="6"/>
      <c r="GM238" s="6"/>
    </row>
    <row r="239" spans="1:195" x14ac:dyDescent="0.2">
      <c r="A239" s="9"/>
      <c r="B239" s="2" t="s">
        <v>577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4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43"/>
      <c r="FU239" s="63"/>
      <c r="FV239" s="63"/>
      <c r="FW239" s="63"/>
      <c r="FX239" s="63"/>
      <c r="FY239" s="46"/>
      <c r="FZ239" s="46"/>
      <c r="GA239" s="46"/>
      <c r="GB239" s="46"/>
      <c r="GC239" s="46"/>
      <c r="GD239" s="46"/>
      <c r="GE239" s="9"/>
      <c r="GF239" s="9"/>
      <c r="GG239" s="6"/>
      <c r="GH239" s="6"/>
      <c r="GI239" s="6"/>
      <c r="GJ239" s="6"/>
      <c r="GK239" s="6"/>
      <c r="GL239" s="6"/>
      <c r="GM239" s="6"/>
    </row>
    <row r="240" spans="1:195" x14ac:dyDescent="0.2">
      <c r="A240" s="3" t="s">
        <v>578</v>
      </c>
      <c r="B240" s="2" t="s">
        <v>579</v>
      </c>
      <c r="C240" s="63">
        <f t="shared" ref="C240:BN240" si="300">TRUNC((C235-(C96*C36)-C39)/C40,6)</f>
        <v>0.14791799999999999</v>
      </c>
      <c r="D240" s="63">
        <f t="shared" si="300"/>
        <v>0.18789700000000001</v>
      </c>
      <c r="E240" s="63">
        <f t="shared" si="300"/>
        <v>0.10649500000000001</v>
      </c>
      <c r="F240" s="63">
        <f t="shared" si="300"/>
        <v>0.158382</v>
      </c>
      <c r="G240" s="63">
        <f t="shared" si="300"/>
        <v>7.7299999999999994E-2</v>
      </c>
      <c r="H240" s="63">
        <f t="shared" si="300"/>
        <v>9.1606000000000007E-2</v>
      </c>
      <c r="I240" s="63">
        <f t="shared" si="300"/>
        <v>0.15767200000000001</v>
      </c>
      <c r="J240" s="63">
        <f t="shared" si="300"/>
        <v>0.12844900000000001</v>
      </c>
      <c r="K240" s="63">
        <f t="shared" si="300"/>
        <v>0.100421</v>
      </c>
      <c r="L240" s="63">
        <f t="shared" si="300"/>
        <v>5.3484999999999998E-2</v>
      </c>
      <c r="M240" s="63">
        <f t="shared" si="300"/>
        <v>9.4322000000000003E-2</v>
      </c>
      <c r="N240" s="63">
        <f t="shared" si="300"/>
        <v>9.1047000000000003E-2</v>
      </c>
      <c r="O240" s="63">
        <f t="shared" si="300"/>
        <v>8.6560999999999999E-2</v>
      </c>
      <c r="P240" s="63">
        <f t="shared" si="300"/>
        <v>7.4806999999999998E-2</v>
      </c>
      <c r="Q240" s="63">
        <f t="shared" si="300"/>
        <v>0.18152699999999999</v>
      </c>
      <c r="R240" s="63">
        <f t="shared" si="300"/>
        <v>9.3737000000000001E-2</v>
      </c>
      <c r="S240" s="63">
        <f t="shared" si="300"/>
        <v>4.0501000000000002E-2</v>
      </c>
      <c r="T240" s="63">
        <f t="shared" si="300"/>
        <v>6.5682000000000004E-2</v>
      </c>
      <c r="U240" s="63">
        <f t="shared" si="300"/>
        <v>7.2642999999999999E-2</v>
      </c>
      <c r="V240" s="63">
        <f t="shared" si="300"/>
        <v>0.118487</v>
      </c>
      <c r="W240" s="63">
        <f t="shared" si="300"/>
        <v>0.20058200000000001</v>
      </c>
      <c r="X240" s="63">
        <f t="shared" si="300"/>
        <v>6.0831000000000003E-2</v>
      </c>
      <c r="Y240" s="63">
        <f t="shared" si="300"/>
        <v>7.2387999999999994E-2</v>
      </c>
      <c r="Z240" s="63">
        <f t="shared" si="300"/>
        <v>0.133607</v>
      </c>
      <c r="AA240" s="63">
        <f t="shared" si="300"/>
        <v>9.1011999999999996E-2</v>
      </c>
      <c r="AB240" s="63">
        <f t="shared" si="300"/>
        <v>4.5995000000000001E-2</v>
      </c>
      <c r="AC240" s="63">
        <f t="shared" si="300"/>
        <v>4.351E-2</v>
      </c>
      <c r="AD240" s="63">
        <f t="shared" si="300"/>
        <v>4.3214000000000002E-2</v>
      </c>
      <c r="AE240" s="63">
        <f t="shared" si="300"/>
        <v>2.6929999999999999E-2</v>
      </c>
      <c r="AF240" s="63">
        <f t="shared" si="300"/>
        <v>1.9543999999999999E-2</v>
      </c>
      <c r="AG240" s="63">
        <f t="shared" si="300"/>
        <v>1.2130999999999999E-2</v>
      </c>
      <c r="AH240" s="63">
        <f t="shared" si="300"/>
        <v>0.28570000000000001</v>
      </c>
      <c r="AI240" s="63">
        <f t="shared" si="300"/>
        <v>0.46763100000000002</v>
      </c>
      <c r="AJ240" s="63">
        <f t="shared" si="300"/>
        <v>9.6195000000000003E-2</v>
      </c>
      <c r="AK240" s="63">
        <f t="shared" si="300"/>
        <v>4.6156999999999997E-2</v>
      </c>
      <c r="AL240" s="63">
        <f t="shared" si="300"/>
        <v>4.6946000000000002E-2</v>
      </c>
      <c r="AM240" s="63">
        <f t="shared" si="300"/>
        <v>0.11111799999999999</v>
      </c>
      <c r="AN240" s="63">
        <f t="shared" si="300"/>
        <v>3.6019000000000002E-2</v>
      </c>
      <c r="AO240" s="63">
        <f t="shared" si="300"/>
        <v>8.8528999999999997E-2</v>
      </c>
      <c r="AP240" s="63">
        <f t="shared" si="300"/>
        <v>6.5531000000000006E-2</v>
      </c>
      <c r="AQ240" s="63">
        <f t="shared" si="300"/>
        <v>2.5083999999999999E-2</v>
      </c>
      <c r="AR240" s="63">
        <f t="shared" si="300"/>
        <v>0.10155599999999999</v>
      </c>
      <c r="AS240" s="63">
        <f t="shared" si="300"/>
        <v>2.2356000000000001E-2</v>
      </c>
      <c r="AT240" s="63">
        <f t="shared" si="300"/>
        <v>0.121643</v>
      </c>
      <c r="AU240" s="63">
        <f t="shared" si="300"/>
        <v>0.124359</v>
      </c>
      <c r="AV240" s="63">
        <f t="shared" si="300"/>
        <v>0.22383700000000001</v>
      </c>
      <c r="AW240" s="63">
        <f t="shared" si="300"/>
        <v>0.140012</v>
      </c>
      <c r="AX240" s="63">
        <f t="shared" si="300"/>
        <v>6.0046000000000002E-2</v>
      </c>
      <c r="AY240" s="63">
        <f t="shared" si="300"/>
        <v>0.22549</v>
      </c>
      <c r="AZ240" s="63">
        <f t="shared" si="300"/>
        <v>0.160417</v>
      </c>
      <c r="BA240" s="63">
        <f t="shared" si="300"/>
        <v>0.21568200000000001</v>
      </c>
      <c r="BB240" s="63">
        <f t="shared" si="300"/>
        <v>0.442164</v>
      </c>
      <c r="BC240" s="63">
        <f t="shared" si="300"/>
        <v>9.9774000000000002E-2</v>
      </c>
      <c r="BD240" s="63">
        <f t="shared" si="300"/>
        <v>9.8599999999999993E-2</v>
      </c>
      <c r="BE240" s="63">
        <f t="shared" si="300"/>
        <v>0.102757</v>
      </c>
      <c r="BF240" s="63">
        <f t="shared" si="300"/>
        <v>0.136374</v>
      </c>
      <c r="BG240" s="63">
        <f t="shared" si="300"/>
        <v>0.290024</v>
      </c>
      <c r="BH240" s="63">
        <f t="shared" si="300"/>
        <v>0.14165800000000001</v>
      </c>
      <c r="BI240" s="63">
        <f t="shared" si="300"/>
        <v>8.8082999999999995E-2</v>
      </c>
      <c r="BJ240" s="63">
        <f t="shared" si="300"/>
        <v>0.103295</v>
      </c>
      <c r="BK240" s="63">
        <f t="shared" si="300"/>
        <v>0.20602899999999999</v>
      </c>
      <c r="BL240" s="63">
        <f t="shared" si="300"/>
        <v>0.77244000000000002</v>
      </c>
      <c r="BM240" s="63">
        <f t="shared" si="300"/>
        <v>0.21740399999999999</v>
      </c>
      <c r="BN240" s="63">
        <f t="shared" si="300"/>
        <v>0.123464</v>
      </c>
      <c r="BO240" s="63">
        <f t="shared" ref="BO240:DZ240" si="301">TRUNC((BO235-(BO96*BO36)-BO39)/BO40,6)</f>
        <v>7.2552000000000005E-2</v>
      </c>
      <c r="BP240" s="63">
        <f t="shared" si="301"/>
        <v>4.6103999999999999E-2</v>
      </c>
      <c r="BQ240" s="63">
        <f t="shared" si="301"/>
        <v>5.3644999999999998E-2</v>
      </c>
      <c r="BR240" s="63">
        <f t="shared" si="301"/>
        <v>3.1820000000000001E-2</v>
      </c>
      <c r="BS240" s="63">
        <f t="shared" si="301"/>
        <v>9.3039999999999998E-3</v>
      </c>
      <c r="BT240" s="63">
        <f t="shared" si="301"/>
        <v>1.2862999999999999E-2</v>
      </c>
      <c r="BU240" s="63">
        <f t="shared" si="301"/>
        <v>2.0223000000000001E-2</v>
      </c>
      <c r="BV240" s="63">
        <f t="shared" si="301"/>
        <v>1.8783999999999999E-2</v>
      </c>
      <c r="BW240" s="63">
        <f t="shared" si="301"/>
        <v>3.0835999999999999E-2</v>
      </c>
      <c r="BX240" s="63">
        <f t="shared" si="301"/>
        <v>2.1114000000000001E-2</v>
      </c>
      <c r="BY240" s="63">
        <f t="shared" si="301"/>
        <v>4.9068000000000001E-2</v>
      </c>
      <c r="BZ240" s="63">
        <f t="shared" si="301"/>
        <v>6.3746999999999998E-2</v>
      </c>
      <c r="CA240" s="63">
        <f t="shared" si="301"/>
        <v>5.4009000000000001E-2</v>
      </c>
      <c r="CB240" s="63">
        <f t="shared" si="301"/>
        <v>8.7922E-2</v>
      </c>
      <c r="CC240" s="63">
        <f t="shared" si="301"/>
        <v>9.2300999999999994E-2</v>
      </c>
      <c r="CD240" s="63">
        <f t="shared" si="301"/>
        <v>5.2364000000000001E-2</v>
      </c>
      <c r="CE240" s="63">
        <f t="shared" si="301"/>
        <v>9.4604999999999995E-2</v>
      </c>
      <c r="CF240" s="63">
        <f t="shared" si="301"/>
        <v>9.3577999999999995E-2</v>
      </c>
      <c r="CG240" s="63">
        <f t="shared" si="301"/>
        <v>0.123195</v>
      </c>
      <c r="CH240" s="63">
        <f t="shared" si="301"/>
        <v>0.11518299999999999</v>
      </c>
      <c r="CI240" s="63">
        <f t="shared" si="301"/>
        <v>7.1609000000000006E-2</v>
      </c>
      <c r="CJ240" s="63">
        <f t="shared" si="301"/>
        <v>3.7124999999999998E-2</v>
      </c>
      <c r="CK240" s="63">
        <f t="shared" si="301"/>
        <v>2.9016E-2</v>
      </c>
      <c r="CL240" s="63">
        <f t="shared" si="301"/>
        <v>4.4443999999999997E-2</v>
      </c>
      <c r="CM240" s="63">
        <f t="shared" si="301"/>
        <v>1.8193000000000001E-2</v>
      </c>
      <c r="CN240" s="63">
        <f t="shared" si="301"/>
        <v>8.7820999999999996E-2</v>
      </c>
      <c r="CO240" s="63">
        <f t="shared" si="301"/>
        <v>8.6846000000000007E-2</v>
      </c>
      <c r="CP240" s="63">
        <f t="shared" si="301"/>
        <v>2.5198999999999999E-2</v>
      </c>
      <c r="CQ240" s="63">
        <f t="shared" si="301"/>
        <v>8.6876999999999996E-2</v>
      </c>
      <c r="CR240" s="63">
        <f t="shared" si="301"/>
        <v>1.5932999999999999E-2</v>
      </c>
      <c r="CS240" s="63">
        <f t="shared" si="301"/>
        <v>7.6199000000000003E-2</v>
      </c>
      <c r="CT240" s="63">
        <f t="shared" si="301"/>
        <v>4.3320999999999998E-2</v>
      </c>
      <c r="CU240" s="63">
        <f t="shared" si="301"/>
        <v>0.24162400000000001</v>
      </c>
      <c r="CV240" s="63">
        <f t="shared" si="301"/>
        <v>5.4448000000000003E-2</v>
      </c>
      <c r="CW240" s="63">
        <f t="shared" si="301"/>
        <v>3.5571999999999999E-2</v>
      </c>
      <c r="CX240" s="63">
        <f t="shared" si="301"/>
        <v>6.5489000000000006E-2</v>
      </c>
      <c r="CY240" s="63">
        <f t="shared" si="301"/>
        <v>0.13650499999999999</v>
      </c>
      <c r="CZ240" s="63">
        <f t="shared" si="301"/>
        <v>9.0898999999999994E-2</v>
      </c>
      <c r="DA240" s="63">
        <f t="shared" si="301"/>
        <v>0.24156900000000001</v>
      </c>
      <c r="DB240" s="63">
        <f t="shared" si="301"/>
        <v>0.175206</v>
      </c>
      <c r="DC240" s="63">
        <f t="shared" si="301"/>
        <v>3.8928999999999998E-2</v>
      </c>
      <c r="DD240" s="63">
        <f t="shared" si="301"/>
        <v>4.3039999999999997E-3</v>
      </c>
      <c r="DE240" s="63">
        <f t="shared" si="301"/>
        <v>2.4504000000000001E-2</v>
      </c>
      <c r="DF240" s="63">
        <f t="shared" si="301"/>
        <v>9.8820000000000005E-2</v>
      </c>
      <c r="DG240" s="63">
        <f t="shared" si="301"/>
        <v>3.2184999999999998E-2</v>
      </c>
      <c r="DH240" s="63">
        <f t="shared" si="301"/>
        <v>3.3563999999999997E-2</v>
      </c>
      <c r="DI240" s="63">
        <f t="shared" si="301"/>
        <v>3.3949E-2</v>
      </c>
      <c r="DJ240" s="63">
        <f t="shared" si="301"/>
        <v>0.110448</v>
      </c>
      <c r="DK240" s="63">
        <f t="shared" si="301"/>
        <v>7.7842999999999996E-2</v>
      </c>
      <c r="DL240" s="63">
        <f t="shared" si="301"/>
        <v>0.100301</v>
      </c>
      <c r="DM240" s="63">
        <f t="shared" si="301"/>
        <v>7.4137999999999996E-2</v>
      </c>
      <c r="DN240" s="63">
        <f t="shared" si="301"/>
        <v>6.3768000000000005E-2</v>
      </c>
      <c r="DO240" s="63">
        <f t="shared" si="301"/>
        <v>0.114721</v>
      </c>
      <c r="DP240" s="63">
        <f t="shared" si="301"/>
        <v>0.14841099999999999</v>
      </c>
      <c r="DQ240" s="63">
        <f t="shared" si="301"/>
        <v>4.9792000000000003E-2</v>
      </c>
      <c r="DR240" s="63">
        <f t="shared" si="301"/>
        <v>0.19028400000000001</v>
      </c>
      <c r="DS240" s="63">
        <f t="shared" si="301"/>
        <v>0.188611</v>
      </c>
      <c r="DT240" s="63">
        <f t="shared" si="301"/>
        <v>0.25645699999999999</v>
      </c>
      <c r="DU240" s="63">
        <f t="shared" si="301"/>
        <v>0.18124699999999999</v>
      </c>
      <c r="DV240" s="63">
        <f t="shared" si="301"/>
        <v>0.59047300000000003</v>
      </c>
      <c r="DW240" s="63">
        <f t="shared" si="301"/>
        <v>0.217915</v>
      </c>
      <c r="DX240" s="63">
        <f t="shared" si="301"/>
        <v>5.1213000000000002E-2</v>
      </c>
      <c r="DY240" s="63">
        <f t="shared" si="301"/>
        <v>3.6630999999999997E-2</v>
      </c>
      <c r="DZ240" s="63">
        <f t="shared" si="301"/>
        <v>7.7932000000000001E-2</v>
      </c>
      <c r="EA240" s="63">
        <f t="shared" ref="EA240:FX240" si="302">TRUNC((EA235-(EA96*EA36)-EA39)/EA40,6)</f>
        <v>1.5831000000000001E-2</v>
      </c>
      <c r="EB240" s="63">
        <f t="shared" si="302"/>
        <v>7.1730000000000002E-2</v>
      </c>
      <c r="EC240" s="63">
        <f t="shared" si="302"/>
        <v>0.11339</v>
      </c>
      <c r="ED240" s="63">
        <f t="shared" si="302"/>
        <v>6.9340000000000001E-3</v>
      </c>
      <c r="EE240" s="63">
        <f t="shared" si="302"/>
        <v>0.197767</v>
      </c>
      <c r="EF240" s="63">
        <f t="shared" si="302"/>
        <v>0.143037</v>
      </c>
      <c r="EG240" s="63">
        <f t="shared" si="302"/>
        <v>0.144869</v>
      </c>
      <c r="EH240" s="63">
        <f t="shared" si="302"/>
        <v>0.236376</v>
      </c>
      <c r="EI240" s="63">
        <f t="shared" si="302"/>
        <v>0.13306100000000001</v>
      </c>
      <c r="EJ240" s="63">
        <f t="shared" si="302"/>
        <v>0.105868</v>
      </c>
      <c r="EK240" s="63">
        <f t="shared" si="302"/>
        <v>6.4200000000000004E-3</v>
      </c>
      <c r="EL240" s="63">
        <f t="shared" si="302"/>
        <v>9.861E-3</v>
      </c>
      <c r="EM240" s="63">
        <f t="shared" si="302"/>
        <v>4.7281999999999998E-2</v>
      </c>
      <c r="EN240" s="63">
        <f t="shared" si="302"/>
        <v>0.18016499999999999</v>
      </c>
      <c r="EO240" s="63">
        <f t="shared" si="302"/>
        <v>0.114899</v>
      </c>
      <c r="EP240" s="63">
        <f t="shared" si="302"/>
        <v>3.4222000000000002E-2</v>
      </c>
      <c r="EQ240" s="63">
        <f t="shared" si="302"/>
        <v>2.4067000000000002E-2</v>
      </c>
      <c r="ER240" s="63">
        <f t="shared" si="302"/>
        <v>3.4687999999999997E-2</v>
      </c>
      <c r="ES240" s="63">
        <f t="shared" si="302"/>
        <v>0.102088</v>
      </c>
      <c r="ET240" s="63">
        <f t="shared" si="302"/>
        <v>0.10166799999999999</v>
      </c>
      <c r="EU240" s="63">
        <f t="shared" si="302"/>
        <v>0.20183899999999999</v>
      </c>
      <c r="EV240" s="63">
        <f t="shared" si="302"/>
        <v>2.5562000000000001E-2</v>
      </c>
      <c r="EW240" s="63">
        <f t="shared" si="302"/>
        <v>1.3117E-2</v>
      </c>
      <c r="EX240" s="63">
        <f t="shared" si="302"/>
        <v>5.2264999999999999E-2</v>
      </c>
      <c r="EY240" s="63">
        <f t="shared" si="302"/>
        <v>0.227493</v>
      </c>
      <c r="EZ240" s="63">
        <f t="shared" si="302"/>
        <v>6.5995999999999999E-2</v>
      </c>
      <c r="FA240" s="63">
        <f t="shared" si="302"/>
        <v>1.6149E-2</v>
      </c>
      <c r="FB240" s="63">
        <f t="shared" si="302"/>
        <v>1.1077999999999999E-2</v>
      </c>
      <c r="FC240" s="63">
        <f t="shared" si="302"/>
        <v>8.1143000000000007E-2</v>
      </c>
      <c r="FD240" s="63">
        <f t="shared" si="302"/>
        <v>7.4801999999999993E-2</v>
      </c>
      <c r="FE240" s="63">
        <f t="shared" si="302"/>
        <v>3.9885999999999998E-2</v>
      </c>
      <c r="FF240" s="63">
        <f t="shared" si="302"/>
        <v>0.14161899999999999</v>
      </c>
      <c r="FG240" s="63">
        <f t="shared" si="302"/>
        <v>0.21401200000000001</v>
      </c>
      <c r="FH240" s="63">
        <f t="shared" si="302"/>
        <v>4.4916999999999999E-2</v>
      </c>
      <c r="FI240" s="63">
        <f t="shared" si="302"/>
        <v>1.1662E-2</v>
      </c>
      <c r="FJ240" s="63">
        <f t="shared" si="302"/>
        <v>3.0603999999999999E-2</v>
      </c>
      <c r="FK240" s="63">
        <f t="shared" si="302"/>
        <v>1.9758999999999999E-2</v>
      </c>
      <c r="FL240" s="63">
        <f t="shared" si="302"/>
        <v>7.0660000000000001E-2</v>
      </c>
      <c r="FM240" s="63">
        <f t="shared" si="302"/>
        <v>7.8690999999999997E-2</v>
      </c>
      <c r="FN240" s="63">
        <f t="shared" si="302"/>
        <v>0.16037100000000001</v>
      </c>
      <c r="FO240" s="63">
        <f t="shared" si="302"/>
        <v>7.2639999999999996E-3</v>
      </c>
      <c r="FP240" s="63">
        <f t="shared" si="302"/>
        <v>2.9842E-2</v>
      </c>
      <c r="FQ240" s="63">
        <f t="shared" si="302"/>
        <v>3.9539999999999999E-2</v>
      </c>
      <c r="FR240" s="63">
        <f t="shared" si="302"/>
        <v>1.1305000000000001E-2</v>
      </c>
      <c r="FS240" s="63">
        <f t="shared" si="302"/>
        <v>1.8194999999999999E-2</v>
      </c>
      <c r="FT240" s="43">
        <f t="shared" si="302"/>
        <v>5.11E-3</v>
      </c>
      <c r="FU240" s="63">
        <f t="shared" si="302"/>
        <v>6.021E-2</v>
      </c>
      <c r="FV240" s="63">
        <f t="shared" si="302"/>
        <v>6.6297999999999996E-2</v>
      </c>
      <c r="FW240" s="63">
        <f t="shared" si="302"/>
        <v>0.12634799999999999</v>
      </c>
      <c r="FX240" s="63">
        <f t="shared" si="302"/>
        <v>5.2375999999999999E-2</v>
      </c>
      <c r="FY240" s="63"/>
      <c r="FZ240" s="63"/>
      <c r="GA240" s="63"/>
      <c r="GB240" s="46"/>
      <c r="GC240" s="46"/>
      <c r="GD240" s="46"/>
      <c r="GE240" s="6"/>
      <c r="GF240" s="6"/>
      <c r="GG240" s="6"/>
      <c r="GH240" s="6"/>
      <c r="GI240" s="6"/>
      <c r="GJ240" s="6"/>
      <c r="GK240" s="6"/>
      <c r="GL240" s="6"/>
      <c r="GM240" s="6"/>
    </row>
    <row r="241" spans="1:195" x14ac:dyDescent="0.2">
      <c r="A241" s="9"/>
      <c r="B241" s="2" t="s">
        <v>580</v>
      </c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46"/>
      <c r="GC241" s="46"/>
      <c r="GD241" s="46"/>
      <c r="GE241" s="6"/>
      <c r="GF241" s="6"/>
      <c r="GG241" s="6"/>
      <c r="GH241" s="6"/>
      <c r="GI241" s="6"/>
      <c r="GJ241" s="6"/>
      <c r="GK241" s="6"/>
      <c r="GL241" s="6"/>
      <c r="GM241" s="6"/>
    </row>
    <row r="242" spans="1:195" x14ac:dyDescent="0.2">
      <c r="A242" s="9"/>
      <c r="B242" s="2" t="s">
        <v>581</v>
      </c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4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4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130"/>
      <c r="GF242" s="130"/>
      <c r="GG242" s="6"/>
      <c r="GH242" s="6"/>
      <c r="GI242" s="6"/>
      <c r="GJ242" s="6"/>
      <c r="GK242" s="6"/>
      <c r="GL242" s="6"/>
      <c r="GM242" s="6"/>
    </row>
    <row r="243" spans="1:195" x14ac:dyDescent="0.2">
      <c r="A243" s="3" t="s">
        <v>582</v>
      </c>
      <c r="B243" s="2" t="s">
        <v>583</v>
      </c>
      <c r="C243" s="63">
        <f t="shared" ref="C243:BN243" si="303">ROUND(((C42)*(1+C185+C186))/C40,6)</f>
        <v>2.304376</v>
      </c>
      <c r="D243" s="63">
        <f t="shared" si="303"/>
        <v>0.58484199999999997</v>
      </c>
      <c r="E243" s="63">
        <f t="shared" si="303"/>
        <v>1.6828069999999999</v>
      </c>
      <c r="F243" s="63">
        <f t="shared" si="303"/>
        <v>1.270424</v>
      </c>
      <c r="G243" s="63">
        <f t="shared" si="303"/>
        <v>9.5404250000000008</v>
      </c>
      <c r="H243" s="63">
        <f t="shared" si="303"/>
        <v>11.73884</v>
      </c>
      <c r="I243" s="63">
        <f t="shared" si="303"/>
        <v>1.904908</v>
      </c>
      <c r="J243" s="63">
        <f t="shared" si="303"/>
        <v>8.1840430000000008</v>
      </c>
      <c r="K243" s="63">
        <f t="shared" si="303"/>
        <v>32.493952</v>
      </c>
      <c r="L243" s="63">
        <f t="shared" si="303"/>
        <v>2.4688810000000001</v>
      </c>
      <c r="M243" s="63">
        <f t="shared" si="303"/>
        <v>7.1351500000000003</v>
      </c>
      <c r="N243" s="63">
        <f t="shared" si="303"/>
        <v>2.6499999999999999E-2</v>
      </c>
      <c r="O243" s="63">
        <f t="shared" si="303"/>
        <v>0.78661199999999998</v>
      </c>
      <c r="P243" s="63">
        <f t="shared" si="303"/>
        <v>32.814982000000001</v>
      </c>
      <c r="Q243" s="63">
        <f t="shared" si="303"/>
        <v>0.58629100000000001</v>
      </c>
      <c r="R243" s="63">
        <f t="shared" si="303"/>
        <v>19.174226999999998</v>
      </c>
      <c r="S243" s="63">
        <f t="shared" si="303"/>
        <v>3.7761930000000001</v>
      </c>
      <c r="T243" s="63">
        <f t="shared" si="303"/>
        <v>35.331952000000001</v>
      </c>
      <c r="U243" s="63">
        <f t="shared" si="303"/>
        <v>84.093839000000003</v>
      </c>
      <c r="V243" s="63">
        <f t="shared" si="303"/>
        <v>42.975113</v>
      </c>
      <c r="W243" s="43">
        <f t="shared" si="303"/>
        <v>148.72296900000001</v>
      </c>
      <c r="X243" s="63">
        <f t="shared" si="303"/>
        <v>78.936869000000002</v>
      </c>
      <c r="Y243" s="63">
        <f t="shared" si="303"/>
        <v>17.471952999999999</v>
      </c>
      <c r="Z243" s="63">
        <f t="shared" si="303"/>
        <v>49.094670000000001</v>
      </c>
      <c r="AA243" s="63">
        <f t="shared" si="303"/>
        <v>0.42670999999999998</v>
      </c>
      <c r="AB243" s="63">
        <f t="shared" si="303"/>
        <v>0.21040200000000001</v>
      </c>
      <c r="AC243" s="63">
        <f t="shared" si="303"/>
        <v>6.1162390000000002</v>
      </c>
      <c r="AD243" s="63">
        <f t="shared" si="303"/>
        <v>5.1846839999999998</v>
      </c>
      <c r="AE243" s="63">
        <f t="shared" si="303"/>
        <v>17.868397999999999</v>
      </c>
      <c r="AF243" s="63">
        <f t="shared" si="303"/>
        <v>8.8990869999999997</v>
      </c>
      <c r="AG243" s="63">
        <f t="shared" si="303"/>
        <v>1.717085</v>
      </c>
      <c r="AH243" s="63">
        <f t="shared" si="303"/>
        <v>36.508015999999998</v>
      </c>
      <c r="AI243" s="63">
        <f t="shared" si="303"/>
        <v>137.21573100000001</v>
      </c>
      <c r="AJ243" s="63">
        <f t="shared" si="303"/>
        <v>35.504354999999997</v>
      </c>
      <c r="AK243" s="63">
        <f t="shared" si="303"/>
        <v>17.876339000000002</v>
      </c>
      <c r="AL243" s="63">
        <f t="shared" si="303"/>
        <v>16.397666000000001</v>
      </c>
      <c r="AM243" s="63">
        <f t="shared" si="303"/>
        <v>27.987304999999999</v>
      </c>
      <c r="AN243" s="63">
        <f t="shared" si="303"/>
        <v>10.135284</v>
      </c>
      <c r="AO243" s="63">
        <f t="shared" si="303"/>
        <v>2.4560710000000001</v>
      </c>
      <c r="AP243" s="63">
        <f t="shared" si="303"/>
        <v>0.100424</v>
      </c>
      <c r="AQ243" s="63">
        <f t="shared" si="303"/>
        <v>8.6825919999999996</v>
      </c>
      <c r="AR243" s="63">
        <f t="shared" si="303"/>
        <v>0.21874499999999999</v>
      </c>
      <c r="AS243" s="63">
        <f t="shared" si="303"/>
        <v>0.43453000000000003</v>
      </c>
      <c r="AT243" s="63">
        <f t="shared" si="303"/>
        <v>6.5348139999999999</v>
      </c>
      <c r="AU243" s="63">
        <f t="shared" si="303"/>
        <v>35.717007000000002</v>
      </c>
      <c r="AV243" s="63">
        <f t="shared" si="303"/>
        <v>70.125539000000003</v>
      </c>
      <c r="AW243" s="63">
        <f t="shared" si="303"/>
        <v>54.270659999999999</v>
      </c>
      <c r="AX243" s="63">
        <f t="shared" si="303"/>
        <v>74.820784000000003</v>
      </c>
      <c r="AY243" s="63">
        <f t="shared" si="303"/>
        <v>46.717080000000003</v>
      </c>
      <c r="AZ243" s="63">
        <f t="shared" si="303"/>
        <v>1.8608E-2</v>
      </c>
      <c r="BA243" s="63">
        <f t="shared" si="303"/>
        <v>3.3522460000000001</v>
      </c>
      <c r="BB243" s="63">
        <f t="shared" si="303"/>
        <v>7.8574989999999998</v>
      </c>
      <c r="BC243" s="63">
        <f t="shared" si="303"/>
        <v>2.4205000000000001E-2</v>
      </c>
      <c r="BD243" s="63">
        <f t="shared" si="303"/>
        <v>2.8056649999999999</v>
      </c>
      <c r="BE243" s="63">
        <f t="shared" si="303"/>
        <v>9.2795740000000002</v>
      </c>
      <c r="BF243" s="63">
        <f t="shared" si="303"/>
        <v>0.802755</v>
      </c>
      <c r="BG243" s="63">
        <f t="shared" si="303"/>
        <v>37.270128999999997</v>
      </c>
      <c r="BH243" s="63">
        <f t="shared" si="303"/>
        <v>26.449529999999999</v>
      </c>
      <c r="BI243" s="63">
        <f t="shared" si="303"/>
        <v>31.54026</v>
      </c>
      <c r="BJ243" s="63">
        <f t="shared" si="303"/>
        <v>2.4115340000000001</v>
      </c>
      <c r="BK243" s="63">
        <f t="shared" si="303"/>
        <v>1.521963</v>
      </c>
      <c r="BL243" s="63">
        <f t="shared" si="303"/>
        <v>335.95115700000002</v>
      </c>
      <c r="BM243" s="63">
        <f t="shared" si="303"/>
        <v>69.891814999999994</v>
      </c>
      <c r="BN243" s="63">
        <f t="shared" si="303"/>
        <v>4.583291</v>
      </c>
      <c r="BO243" s="63">
        <f t="shared" ref="BO243:DZ243" si="304">ROUND(((BO42)*(1+BO185+BO186))/BO40,6)</f>
        <v>6.2488869999999999</v>
      </c>
      <c r="BP243" s="63">
        <f t="shared" si="304"/>
        <v>19.112732000000001</v>
      </c>
      <c r="BQ243" s="63">
        <f t="shared" si="304"/>
        <v>1.2032179999999999</v>
      </c>
      <c r="BR243" s="63">
        <f t="shared" si="304"/>
        <v>0.91213200000000005</v>
      </c>
      <c r="BS243" s="63">
        <f t="shared" si="304"/>
        <v>1.0901339999999999</v>
      </c>
      <c r="BT243" s="63">
        <f t="shared" si="304"/>
        <v>3.4996839999999998</v>
      </c>
      <c r="BU243" s="63">
        <f t="shared" si="304"/>
        <v>5.1418629999999999</v>
      </c>
      <c r="BV243" s="63">
        <f t="shared" si="304"/>
        <v>1.9918020000000001</v>
      </c>
      <c r="BW243" s="63">
        <f t="shared" si="304"/>
        <v>2.2387600000000001</v>
      </c>
      <c r="BX243" s="63">
        <f t="shared" si="304"/>
        <v>17.646497</v>
      </c>
      <c r="BY243" s="63">
        <f t="shared" si="304"/>
        <v>11.301531000000001</v>
      </c>
      <c r="BZ243" s="63">
        <f t="shared" si="304"/>
        <v>25.871496</v>
      </c>
      <c r="CA243" s="63">
        <f t="shared" si="304"/>
        <v>23.406693000000001</v>
      </c>
      <c r="CB243" s="63">
        <f t="shared" si="304"/>
        <v>0.144929</v>
      </c>
      <c r="CC243" s="63">
        <f t="shared" si="304"/>
        <v>44.509987000000002</v>
      </c>
      <c r="CD243" s="63">
        <f t="shared" si="304"/>
        <v>49.898043000000001</v>
      </c>
      <c r="CE243" s="63">
        <f t="shared" si="304"/>
        <v>45.768701</v>
      </c>
      <c r="CF243" s="63">
        <f t="shared" si="304"/>
        <v>60.826867</v>
      </c>
      <c r="CG243" s="63">
        <f t="shared" si="304"/>
        <v>59.076104000000001</v>
      </c>
      <c r="CH243" s="63">
        <f t="shared" si="304"/>
        <v>66.269835999999998</v>
      </c>
      <c r="CI243" s="63">
        <f t="shared" si="304"/>
        <v>13.183068</v>
      </c>
      <c r="CJ243" s="63">
        <f t="shared" si="304"/>
        <v>4.2924740000000003</v>
      </c>
      <c r="CK243" s="63">
        <f t="shared" si="304"/>
        <v>0.80366300000000002</v>
      </c>
      <c r="CL243" s="63">
        <f t="shared" si="304"/>
        <v>4.2422409999999999</v>
      </c>
      <c r="CM243" s="63">
        <f t="shared" si="304"/>
        <v>2.8348279999999999</v>
      </c>
      <c r="CN243" s="63">
        <f t="shared" si="304"/>
        <v>0.42869299999999999</v>
      </c>
      <c r="CO243" s="63">
        <f t="shared" si="304"/>
        <v>0.78537100000000004</v>
      </c>
      <c r="CP243" s="63">
        <f t="shared" si="304"/>
        <v>2.9744980000000001</v>
      </c>
      <c r="CQ243" s="63">
        <f t="shared" si="304"/>
        <v>8.6109760000000009</v>
      </c>
      <c r="CR243" s="63">
        <f t="shared" si="304"/>
        <v>6.8181710000000004</v>
      </c>
      <c r="CS243" s="63">
        <f t="shared" si="304"/>
        <v>23.109642000000001</v>
      </c>
      <c r="CT243" s="63">
        <f t="shared" si="304"/>
        <v>32.857278999999998</v>
      </c>
      <c r="CU243" s="63">
        <f t="shared" si="304"/>
        <v>71.159948</v>
      </c>
      <c r="CV243" s="63">
        <f t="shared" si="304"/>
        <v>72.481212999999997</v>
      </c>
      <c r="CW243" s="63">
        <f t="shared" si="304"/>
        <v>17.401903999999998</v>
      </c>
      <c r="CX243" s="63">
        <f t="shared" si="304"/>
        <v>16.904696000000001</v>
      </c>
      <c r="CY243" s="63">
        <f t="shared" si="304"/>
        <v>131.598646</v>
      </c>
      <c r="CZ243" s="63">
        <f t="shared" si="304"/>
        <v>5.5829589999999998</v>
      </c>
      <c r="DA243" s="63">
        <f t="shared" si="304"/>
        <v>102.64066200000001</v>
      </c>
      <c r="DB243" s="63">
        <f t="shared" si="304"/>
        <v>55.892865999999998</v>
      </c>
      <c r="DC243" s="63">
        <f t="shared" si="304"/>
        <v>17.547560000000001</v>
      </c>
      <c r="DD243" s="63">
        <f t="shared" si="304"/>
        <v>2.4045779999999999</v>
      </c>
      <c r="DE243" s="63">
        <f t="shared" si="304"/>
        <v>6.7754899999999996</v>
      </c>
      <c r="DF243" s="63">
        <f t="shared" si="304"/>
        <v>0.63259399999999999</v>
      </c>
      <c r="DG243" s="63">
        <f t="shared" si="304"/>
        <v>25.26763</v>
      </c>
      <c r="DH243" s="63">
        <f t="shared" si="304"/>
        <v>2.1648939999999999</v>
      </c>
      <c r="DI243" s="63">
        <f t="shared" si="304"/>
        <v>1.708796</v>
      </c>
      <c r="DJ243" s="63">
        <f t="shared" si="304"/>
        <v>19.041606000000002</v>
      </c>
      <c r="DK243" s="63">
        <f t="shared" si="304"/>
        <v>21.789681999999999</v>
      </c>
      <c r="DL243" s="63">
        <f t="shared" si="304"/>
        <v>2.2211150000000002</v>
      </c>
      <c r="DM243" s="63">
        <f t="shared" si="304"/>
        <v>22.374656999999999</v>
      </c>
      <c r="DN243" s="63">
        <f t="shared" si="304"/>
        <v>5.6681809999999997</v>
      </c>
      <c r="DO243" s="63">
        <f t="shared" si="304"/>
        <v>5.0014469999999998</v>
      </c>
      <c r="DP243" s="63">
        <f t="shared" si="304"/>
        <v>59.434116000000003</v>
      </c>
      <c r="DQ243" s="63">
        <f t="shared" si="304"/>
        <v>11.684540999999999</v>
      </c>
      <c r="DR243" s="63">
        <f t="shared" si="304"/>
        <v>18.109867000000001</v>
      </c>
      <c r="DS243" s="63">
        <f t="shared" si="304"/>
        <v>27.742650999999999</v>
      </c>
      <c r="DT243" s="63">
        <f t="shared" si="304"/>
        <v>119.728477</v>
      </c>
      <c r="DU243" s="63">
        <f t="shared" si="304"/>
        <v>50.161833999999999</v>
      </c>
      <c r="DV243" s="63">
        <f t="shared" si="304"/>
        <v>228.66447099999999</v>
      </c>
      <c r="DW243" s="63">
        <f t="shared" si="304"/>
        <v>64.456987999999996</v>
      </c>
      <c r="DX243" s="63">
        <f t="shared" si="304"/>
        <v>19.184995000000001</v>
      </c>
      <c r="DY243" s="63">
        <f t="shared" si="304"/>
        <v>10.51085</v>
      </c>
      <c r="DZ243" s="63">
        <f t="shared" si="304"/>
        <v>9.3297310000000007</v>
      </c>
      <c r="EA243" s="63">
        <f t="shared" ref="EA243:FX243" si="305">ROUND(((EA42)*(1+EA185+EA186))/EA40,6)</f>
        <v>3.6407889999999998</v>
      </c>
      <c r="EB243" s="63">
        <f t="shared" si="305"/>
        <v>15.555151</v>
      </c>
      <c r="EC243" s="63">
        <f t="shared" si="305"/>
        <v>39.915292000000001</v>
      </c>
      <c r="ED243" s="63">
        <f t="shared" si="305"/>
        <v>0.42293900000000001</v>
      </c>
      <c r="EE243" s="63">
        <f t="shared" si="305"/>
        <v>80.609750000000005</v>
      </c>
      <c r="EF243" s="63">
        <f t="shared" si="305"/>
        <v>11.894351</v>
      </c>
      <c r="EG243" s="63">
        <f t="shared" si="305"/>
        <v>53.286020999999998</v>
      </c>
      <c r="EH243" s="63">
        <f t="shared" si="305"/>
        <v>95.873163000000005</v>
      </c>
      <c r="EI243" s="63">
        <f t="shared" si="305"/>
        <v>1.0192650000000001</v>
      </c>
      <c r="EJ243" s="63">
        <f t="shared" si="305"/>
        <v>1.639969</v>
      </c>
      <c r="EK243" s="63">
        <f t="shared" si="305"/>
        <v>1.247177</v>
      </c>
      <c r="EL243" s="63">
        <f t="shared" si="305"/>
        <v>2.5076830000000001</v>
      </c>
      <c r="EM243" s="63">
        <f t="shared" si="305"/>
        <v>10.801397</v>
      </c>
      <c r="EN243" s="63">
        <f t="shared" si="305"/>
        <v>20.942157999999999</v>
      </c>
      <c r="EO243" s="63">
        <f t="shared" si="305"/>
        <v>30.802085000000002</v>
      </c>
      <c r="EP243" s="63">
        <f t="shared" si="305"/>
        <v>9.3098340000000004</v>
      </c>
      <c r="EQ243" s="63">
        <f t="shared" si="305"/>
        <v>1.055E-2</v>
      </c>
      <c r="ER243" s="63">
        <f t="shared" si="305"/>
        <v>9.3921790000000005</v>
      </c>
      <c r="ES243" s="63">
        <f t="shared" si="305"/>
        <v>58.010216999999997</v>
      </c>
      <c r="ET243" s="63">
        <f t="shared" si="305"/>
        <v>37.492877999999997</v>
      </c>
      <c r="EU243" s="63">
        <f t="shared" si="305"/>
        <v>36.407234000000003</v>
      </c>
      <c r="EV243" s="63">
        <f t="shared" si="305"/>
        <v>24.129491000000002</v>
      </c>
      <c r="EW243" s="63">
        <f t="shared" si="305"/>
        <v>1.5686800000000001</v>
      </c>
      <c r="EX243" s="63">
        <f t="shared" si="305"/>
        <v>17.308271999999999</v>
      </c>
      <c r="EY243" s="63">
        <f t="shared" si="305"/>
        <v>32.960315000000001</v>
      </c>
      <c r="EZ243" s="63">
        <f t="shared" si="305"/>
        <v>39.134695999999998</v>
      </c>
      <c r="FA243" s="63">
        <f t="shared" si="305"/>
        <v>0.66943699999999995</v>
      </c>
      <c r="FB243" s="63">
        <f t="shared" si="305"/>
        <v>3.137454</v>
      </c>
      <c r="FC243" s="63">
        <f t="shared" si="305"/>
        <v>4.34171</v>
      </c>
      <c r="FD243" s="63">
        <f t="shared" si="305"/>
        <v>22.357275000000001</v>
      </c>
      <c r="FE243" s="63">
        <f t="shared" si="305"/>
        <v>25.533722000000001</v>
      </c>
      <c r="FF243" s="63">
        <f t="shared" si="305"/>
        <v>58.899956000000003</v>
      </c>
      <c r="FG243" s="63">
        <f t="shared" si="305"/>
        <v>125.013677</v>
      </c>
      <c r="FH243" s="63">
        <f t="shared" si="305"/>
        <v>35.310263999999997</v>
      </c>
      <c r="FI243" s="63">
        <f t="shared" si="305"/>
        <v>0.85574799999999995</v>
      </c>
      <c r="FJ243" s="63">
        <f t="shared" si="305"/>
        <v>2.2938719999999999</v>
      </c>
      <c r="FK243" s="63">
        <f t="shared" si="305"/>
        <v>1.2188300000000001</v>
      </c>
      <c r="FL243" s="63">
        <f t="shared" si="305"/>
        <v>2.1339320000000002</v>
      </c>
      <c r="FM243" s="63">
        <f t="shared" si="305"/>
        <v>3.2228059999999998</v>
      </c>
      <c r="FN243" s="63">
        <f t="shared" si="305"/>
        <v>1.055161</v>
      </c>
      <c r="FO243" s="63">
        <f t="shared" si="305"/>
        <v>0.87518200000000002</v>
      </c>
      <c r="FP243" s="63">
        <f t="shared" si="305"/>
        <v>1.696995</v>
      </c>
      <c r="FQ243" s="63">
        <f t="shared" si="305"/>
        <v>6.1256009999999996</v>
      </c>
      <c r="FR243" s="63">
        <f t="shared" si="305"/>
        <v>5.4752140000000002</v>
      </c>
      <c r="FS243" s="63">
        <f t="shared" si="305"/>
        <v>7.957452</v>
      </c>
      <c r="FT243" s="43">
        <f t="shared" si="305"/>
        <v>4.1894929999999997</v>
      </c>
      <c r="FU243" s="63">
        <f t="shared" si="305"/>
        <v>9.1765170000000005</v>
      </c>
      <c r="FV243" s="63">
        <f t="shared" si="305"/>
        <v>12.010097999999999</v>
      </c>
      <c r="FW243" s="63">
        <f t="shared" si="305"/>
        <v>59.453498000000003</v>
      </c>
      <c r="FX243" s="63">
        <f t="shared" si="305"/>
        <v>45.620688999999999</v>
      </c>
      <c r="FY243" s="63"/>
      <c r="FZ243" s="63"/>
      <c r="GA243" s="63"/>
      <c r="GB243" s="63"/>
      <c r="GC243" s="63"/>
      <c r="GD243" s="63"/>
      <c r="GE243" s="130"/>
      <c r="GF243" s="130"/>
      <c r="GG243" s="6"/>
      <c r="GH243" s="6"/>
      <c r="GI243" s="6"/>
      <c r="GJ243" s="6"/>
      <c r="GK243" s="6"/>
      <c r="GL243" s="6"/>
      <c r="GM243" s="6"/>
    </row>
    <row r="244" spans="1:195" x14ac:dyDescent="0.2">
      <c r="A244" s="9"/>
      <c r="B244" s="2" t="s">
        <v>584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4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4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130"/>
      <c r="GF244" s="130"/>
      <c r="GG244" s="6"/>
      <c r="GH244" s="6"/>
      <c r="GI244" s="6"/>
      <c r="GJ244" s="6"/>
      <c r="GK244" s="6"/>
      <c r="GL244" s="6"/>
      <c r="GM244" s="6"/>
    </row>
    <row r="245" spans="1:195" x14ac:dyDescent="0.2">
      <c r="A245" s="9"/>
      <c r="B245" s="2" t="s">
        <v>585</v>
      </c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4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4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130"/>
      <c r="GF245" s="130"/>
      <c r="GG245" s="6"/>
      <c r="GH245" s="6"/>
      <c r="GI245" s="6"/>
      <c r="GJ245" s="6"/>
      <c r="GK245" s="6"/>
      <c r="GL245" s="6"/>
      <c r="GM245" s="6"/>
    </row>
    <row r="246" spans="1:195" x14ac:dyDescent="0.2">
      <c r="A246" s="3" t="s">
        <v>586</v>
      </c>
      <c r="B246" s="2" t="s">
        <v>587</v>
      </c>
      <c r="C246" s="63">
        <f>MIN(C238,C240,C243)</f>
        <v>2.6079999999999999E-2</v>
      </c>
      <c r="D246" s="63">
        <f t="shared" ref="D246:BO246" si="306">MIN(D238,D240,D243)</f>
        <v>2.7E-2</v>
      </c>
      <c r="E246" s="63">
        <f t="shared" si="306"/>
        <v>2.4688000000000002E-2</v>
      </c>
      <c r="F246" s="63">
        <f t="shared" si="306"/>
        <v>2.6262000000000001E-2</v>
      </c>
      <c r="G246" s="63">
        <f t="shared" si="306"/>
        <v>2.2284999999999999E-2</v>
      </c>
      <c r="H246" s="63">
        <f t="shared" si="306"/>
        <v>2.7E-2</v>
      </c>
      <c r="I246" s="63">
        <f t="shared" si="306"/>
        <v>2.7E-2</v>
      </c>
      <c r="J246" s="63">
        <f t="shared" si="306"/>
        <v>2.7E-2</v>
      </c>
      <c r="K246" s="63">
        <f t="shared" si="306"/>
        <v>2.7E-2</v>
      </c>
      <c r="L246" s="63">
        <f t="shared" si="306"/>
        <v>2.1895000000000001E-2</v>
      </c>
      <c r="M246" s="63">
        <f t="shared" si="306"/>
        <v>2.0947E-2</v>
      </c>
      <c r="N246" s="63">
        <f t="shared" si="306"/>
        <v>2.5711999999999999E-2</v>
      </c>
      <c r="O246" s="63">
        <f t="shared" si="306"/>
        <v>2.5353000000000001E-2</v>
      </c>
      <c r="P246" s="63">
        <f t="shared" si="306"/>
        <v>2.7E-2</v>
      </c>
      <c r="Q246" s="63">
        <f t="shared" si="306"/>
        <v>2.6009999999999998E-2</v>
      </c>
      <c r="R246" s="63">
        <f t="shared" si="306"/>
        <v>2.3909E-2</v>
      </c>
      <c r="S246" s="63">
        <f t="shared" si="306"/>
        <v>2.1014000000000001E-2</v>
      </c>
      <c r="T246" s="63">
        <f t="shared" si="306"/>
        <v>1.9300999999999999E-2</v>
      </c>
      <c r="U246" s="63">
        <f t="shared" si="306"/>
        <v>1.8800999999999998E-2</v>
      </c>
      <c r="V246" s="63">
        <f t="shared" si="306"/>
        <v>2.7E-2</v>
      </c>
      <c r="W246" s="43">
        <f t="shared" si="306"/>
        <v>2.7E-2</v>
      </c>
      <c r="X246" s="63">
        <f t="shared" si="306"/>
        <v>1.0756E-2</v>
      </c>
      <c r="Y246" s="63">
        <f t="shared" si="306"/>
        <v>1.9498000000000001E-2</v>
      </c>
      <c r="Z246" s="63">
        <f t="shared" si="306"/>
        <v>1.8915000000000001E-2</v>
      </c>
      <c r="AA246" s="63">
        <f t="shared" si="306"/>
        <v>2.4995E-2</v>
      </c>
      <c r="AB246" s="63">
        <f t="shared" si="306"/>
        <v>2.5023E-2</v>
      </c>
      <c r="AC246" s="63">
        <f t="shared" si="306"/>
        <v>1.5982E-2</v>
      </c>
      <c r="AD246" s="63">
        <f t="shared" si="306"/>
        <v>1.4692999999999999E-2</v>
      </c>
      <c r="AE246" s="63">
        <f t="shared" si="306"/>
        <v>7.8139999999999998E-3</v>
      </c>
      <c r="AF246" s="63">
        <f t="shared" si="306"/>
        <v>6.6740000000000002E-3</v>
      </c>
      <c r="AG246" s="63">
        <f t="shared" si="306"/>
        <v>1.2130999999999999E-2</v>
      </c>
      <c r="AH246" s="63">
        <f t="shared" si="306"/>
        <v>1.7122999999999999E-2</v>
      </c>
      <c r="AI246" s="63">
        <f t="shared" si="306"/>
        <v>2.7E-2</v>
      </c>
      <c r="AJ246" s="63">
        <f t="shared" si="306"/>
        <v>1.8787999999999999E-2</v>
      </c>
      <c r="AK246" s="63">
        <f t="shared" si="306"/>
        <v>1.6279999999999999E-2</v>
      </c>
      <c r="AL246" s="63">
        <f t="shared" si="306"/>
        <v>2.7E-2</v>
      </c>
      <c r="AM246" s="63">
        <f t="shared" si="306"/>
        <v>1.6448999999999998E-2</v>
      </c>
      <c r="AN246" s="63">
        <f t="shared" si="306"/>
        <v>2.2903E-2</v>
      </c>
      <c r="AO246" s="63">
        <f t="shared" si="306"/>
        <v>2.2655999999999999E-2</v>
      </c>
      <c r="AP246" s="63">
        <f t="shared" si="306"/>
        <v>2.5541000000000001E-2</v>
      </c>
      <c r="AQ246" s="63">
        <f t="shared" si="306"/>
        <v>1.5559E-2</v>
      </c>
      <c r="AR246" s="63">
        <f t="shared" si="306"/>
        <v>2.5440000000000001E-2</v>
      </c>
      <c r="AS246" s="63">
        <f t="shared" si="306"/>
        <v>1.1618E-2</v>
      </c>
      <c r="AT246" s="63">
        <f t="shared" si="306"/>
        <v>2.6714000000000002E-2</v>
      </c>
      <c r="AU246" s="63">
        <f t="shared" si="306"/>
        <v>1.9188E-2</v>
      </c>
      <c r="AV246" s="63">
        <f t="shared" si="306"/>
        <v>2.5359E-2</v>
      </c>
      <c r="AW246" s="63">
        <f t="shared" si="306"/>
        <v>2.0596E-2</v>
      </c>
      <c r="AX246" s="63">
        <f t="shared" si="306"/>
        <v>1.6798E-2</v>
      </c>
      <c r="AY246" s="63">
        <f t="shared" si="306"/>
        <v>2.7E-2</v>
      </c>
      <c r="AZ246" s="63">
        <f t="shared" si="306"/>
        <v>1.8092E-2</v>
      </c>
      <c r="BA246" s="63">
        <f t="shared" si="306"/>
        <v>2.1894E-2</v>
      </c>
      <c r="BB246" s="63">
        <f t="shared" si="306"/>
        <v>1.9684E-2</v>
      </c>
      <c r="BC246" s="63">
        <f t="shared" si="306"/>
        <v>2.4025999999999999E-2</v>
      </c>
      <c r="BD246" s="63">
        <f t="shared" si="306"/>
        <v>2.7E-2</v>
      </c>
      <c r="BE246" s="63">
        <f t="shared" si="306"/>
        <v>2.2815999999999999E-2</v>
      </c>
      <c r="BF246" s="63">
        <f t="shared" si="306"/>
        <v>2.6952E-2</v>
      </c>
      <c r="BG246" s="63">
        <f t="shared" si="306"/>
        <v>2.7E-2</v>
      </c>
      <c r="BH246" s="63">
        <f t="shared" si="306"/>
        <v>2.1419000000000001E-2</v>
      </c>
      <c r="BI246" s="63">
        <f t="shared" si="306"/>
        <v>8.4329999999999995E-3</v>
      </c>
      <c r="BJ246" s="63">
        <f t="shared" si="306"/>
        <v>2.3164000000000001E-2</v>
      </c>
      <c r="BK246" s="63">
        <f t="shared" si="306"/>
        <v>2.4459000000000002E-2</v>
      </c>
      <c r="BL246" s="63">
        <f t="shared" si="306"/>
        <v>2.7E-2</v>
      </c>
      <c r="BM246" s="63">
        <f t="shared" si="306"/>
        <v>2.0833999999999998E-2</v>
      </c>
      <c r="BN246" s="63">
        <f t="shared" si="306"/>
        <v>2.7E-2</v>
      </c>
      <c r="BO246" s="63">
        <f t="shared" si="306"/>
        <v>1.5203E-2</v>
      </c>
      <c r="BP246" s="63">
        <f t="shared" ref="BP246:EA246" si="307">MIN(BP238,BP240,BP243)</f>
        <v>2.1701999999999999E-2</v>
      </c>
      <c r="BQ246" s="63">
        <f t="shared" si="307"/>
        <v>2.1759000000000001E-2</v>
      </c>
      <c r="BR246" s="63">
        <f t="shared" si="307"/>
        <v>4.7000000000000002E-3</v>
      </c>
      <c r="BS246" s="63">
        <f t="shared" si="307"/>
        <v>2.2309999999999999E-3</v>
      </c>
      <c r="BT246" s="63">
        <f t="shared" si="307"/>
        <v>4.0749999999999996E-3</v>
      </c>
      <c r="BU246" s="63">
        <f t="shared" si="307"/>
        <v>1.3811E-2</v>
      </c>
      <c r="BV246" s="63">
        <f t="shared" si="307"/>
        <v>1.1775000000000001E-2</v>
      </c>
      <c r="BW246" s="63">
        <f t="shared" si="307"/>
        <v>1.55E-2</v>
      </c>
      <c r="BX246" s="63">
        <f t="shared" si="307"/>
        <v>1.6598999999999999E-2</v>
      </c>
      <c r="BY246" s="63">
        <f t="shared" si="307"/>
        <v>2.3781E-2</v>
      </c>
      <c r="BZ246" s="63">
        <f t="shared" si="307"/>
        <v>2.6311999999999999E-2</v>
      </c>
      <c r="CA246" s="63">
        <f t="shared" si="307"/>
        <v>2.3040999999999999E-2</v>
      </c>
      <c r="CB246" s="63">
        <f t="shared" si="307"/>
        <v>2.6252000000000001E-2</v>
      </c>
      <c r="CC246" s="63">
        <f t="shared" si="307"/>
        <v>2.2199E-2</v>
      </c>
      <c r="CD246" s="63">
        <f t="shared" si="307"/>
        <v>1.9519999999999999E-2</v>
      </c>
      <c r="CE246" s="63">
        <f t="shared" si="307"/>
        <v>2.7E-2</v>
      </c>
      <c r="CF246" s="63">
        <f t="shared" si="307"/>
        <v>2.2463E-2</v>
      </c>
      <c r="CG246" s="63">
        <f t="shared" si="307"/>
        <v>2.7E-2</v>
      </c>
      <c r="CH246" s="63">
        <f t="shared" si="307"/>
        <v>2.2187999999999999E-2</v>
      </c>
      <c r="CI246" s="63">
        <f t="shared" si="307"/>
        <v>2.418E-2</v>
      </c>
      <c r="CJ246" s="63">
        <f t="shared" si="307"/>
        <v>2.3469E-2</v>
      </c>
      <c r="CK246" s="63">
        <f t="shared" si="307"/>
        <v>6.6010000000000001E-3</v>
      </c>
      <c r="CL246" s="63">
        <f t="shared" si="307"/>
        <v>8.2290000000000002E-3</v>
      </c>
      <c r="CM246" s="63">
        <f t="shared" si="307"/>
        <v>2.274E-3</v>
      </c>
      <c r="CN246" s="63">
        <f t="shared" si="307"/>
        <v>2.7E-2</v>
      </c>
      <c r="CO246" s="63">
        <f t="shared" si="307"/>
        <v>2.2360000000000001E-2</v>
      </c>
      <c r="CP246" s="63">
        <f t="shared" si="307"/>
        <v>2.0549000000000001E-2</v>
      </c>
      <c r="CQ246" s="63">
        <f t="shared" si="307"/>
        <v>1.2427000000000001E-2</v>
      </c>
      <c r="CR246" s="63">
        <f t="shared" si="307"/>
        <v>1.6800000000000001E-3</v>
      </c>
      <c r="CS246" s="63">
        <f t="shared" si="307"/>
        <v>2.2658000000000001E-2</v>
      </c>
      <c r="CT246" s="63">
        <f t="shared" si="307"/>
        <v>8.5199999999999998E-3</v>
      </c>
      <c r="CU246" s="63">
        <f t="shared" si="307"/>
        <v>1.9616000000000001E-2</v>
      </c>
      <c r="CV246" s="63">
        <f t="shared" si="307"/>
        <v>1.0978999999999999E-2</v>
      </c>
      <c r="CW246" s="63">
        <f t="shared" si="307"/>
        <v>2.4152E-2</v>
      </c>
      <c r="CX246" s="63">
        <f t="shared" si="307"/>
        <v>2.1824E-2</v>
      </c>
      <c r="CY246" s="63">
        <f t="shared" si="307"/>
        <v>2.7E-2</v>
      </c>
      <c r="CZ246" s="63">
        <f t="shared" si="307"/>
        <v>2.6651000000000001E-2</v>
      </c>
      <c r="DA246" s="63">
        <f t="shared" si="307"/>
        <v>2.7E-2</v>
      </c>
      <c r="DB246" s="63">
        <f t="shared" si="307"/>
        <v>2.7E-2</v>
      </c>
      <c r="DC246" s="63">
        <f t="shared" si="307"/>
        <v>1.7417999999999999E-2</v>
      </c>
      <c r="DD246" s="63">
        <f t="shared" si="307"/>
        <v>3.4299999999999999E-3</v>
      </c>
      <c r="DE246" s="63">
        <f t="shared" si="307"/>
        <v>1.145E-2</v>
      </c>
      <c r="DF246" s="63">
        <f t="shared" si="307"/>
        <v>2.4213999999999999E-2</v>
      </c>
      <c r="DG246" s="63">
        <f t="shared" si="307"/>
        <v>2.0452999999999999E-2</v>
      </c>
      <c r="DH246" s="63">
        <f t="shared" si="307"/>
        <v>2.0516E-2</v>
      </c>
      <c r="DI246" s="63">
        <f t="shared" si="307"/>
        <v>1.8845000000000001E-2</v>
      </c>
      <c r="DJ246" s="63">
        <f t="shared" si="307"/>
        <v>2.0882999999999999E-2</v>
      </c>
      <c r="DK246" s="63">
        <f t="shared" si="307"/>
        <v>1.5657999999999998E-2</v>
      </c>
      <c r="DL246" s="63">
        <f t="shared" si="307"/>
        <v>2.1967E-2</v>
      </c>
      <c r="DM246" s="63">
        <f t="shared" si="307"/>
        <v>1.9899E-2</v>
      </c>
      <c r="DN246" s="63">
        <f t="shared" si="307"/>
        <v>2.7E-2</v>
      </c>
      <c r="DO246" s="63">
        <f t="shared" si="307"/>
        <v>2.7E-2</v>
      </c>
      <c r="DP246" s="63">
        <f t="shared" si="307"/>
        <v>2.7E-2</v>
      </c>
      <c r="DQ246" s="63">
        <f t="shared" si="307"/>
        <v>2.5884999999999998E-2</v>
      </c>
      <c r="DR246" s="63">
        <f t="shared" si="307"/>
        <v>2.4417000000000001E-2</v>
      </c>
      <c r="DS246" s="63">
        <f t="shared" si="307"/>
        <v>2.5923999999999999E-2</v>
      </c>
      <c r="DT246" s="63">
        <f t="shared" si="307"/>
        <v>2.1728999999999998E-2</v>
      </c>
      <c r="DU246" s="63">
        <f t="shared" si="307"/>
        <v>2.7E-2</v>
      </c>
      <c r="DV246" s="63">
        <f t="shared" si="307"/>
        <v>2.7E-2</v>
      </c>
      <c r="DW246" s="63">
        <f t="shared" si="307"/>
        <v>2.1996999999999999E-2</v>
      </c>
      <c r="DX246" s="63">
        <f t="shared" si="307"/>
        <v>1.8931E-2</v>
      </c>
      <c r="DY246" s="63">
        <f t="shared" si="307"/>
        <v>1.2928E-2</v>
      </c>
      <c r="DZ246" s="63">
        <f t="shared" si="307"/>
        <v>1.7662000000000001E-2</v>
      </c>
      <c r="EA246" s="63">
        <f t="shared" si="307"/>
        <v>1.2173E-2</v>
      </c>
      <c r="EB246" s="63">
        <f t="shared" ref="EB246:FX246" si="308">MIN(EB238,EB240,EB243)</f>
        <v>2.7E-2</v>
      </c>
      <c r="EC246" s="63">
        <f t="shared" si="308"/>
        <v>2.6620999999999999E-2</v>
      </c>
      <c r="ED246" s="63">
        <f t="shared" si="308"/>
        <v>4.4120000000000001E-3</v>
      </c>
      <c r="EE246" s="63">
        <f t="shared" si="308"/>
        <v>2.7E-2</v>
      </c>
      <c r="EF246" s="63">
        <f t="shared" si="308"/>
        <v>1.9595000000000001E-2</v>
      </c>
      <c r="EG246" s="63">
        <f t="shared" si="308"/>
        <v>2.6536000000000001E-2</v>
      </c>
      <c r="EH246" s="63">
        <f t="shared" si="308"/>
        <v>2.5052999999999999E-2</v>
      </c>
      <c r="EI246" s="63">
        <f t="shared" si="308"/>
        <v>2.7E-2</v>
      </c>
      <c r="EJ246" s="63">
        <f t="shared" si="308"/>
        <v>2.7E-2</v>
      </c>
      <c r="EK246" s="63">
        <f t="shared" si="308"/>
        <v>5.7670000000000004E-3</v>
      </c>
      <c r="EL246" s="63">
        <f t="shared" si="308"/>
        <v>2.1159999999999998E-3</v>
      </c>
      <c r="EM246" s="63">
        <f t="shared" si="308"/>
        <v>1.6308E-2</v>
      </c>
      <c r="EN246" s="63">
        <f t="shared" si="308"/>
        <v>2.7E-2</v>
      </c>
      <c r="EO246" s="63">
        <f t="shared" si="308"/>
        <v>2.7E-2</v>
      </c>
      <c r="EP246" s="63">
        <f t="shared" si="308"/>
        <v>2.0586E-2</v>
      </c>
      <c r="EQ246" s="63">
        <f t="shared" si="308"/>
        <v>1.0265E-2</v>
      </c>
      <c r="ER246" s="63">
        <f t="shared" si="308"/>
        <v>2.1283E-2</v>
      </c>
      <c r="ES246" s="63">
        <f t="shared" si="308"/>
        <v>2.3557999999999999E-2</v>
      </c>
      <c r="ET246" s="63">
        <f t="shared" si="308"/>
        <v>2.7E-2</v>
      </c>
      <c r="EU246" s="63">
        <f t="shared" si="308"/>
        <v>2.7E-2</v>
      </c>
      <c r="EV246" s="63">
        <f t="shared" si="308"/>
        <v>1.0965000000000001E-2</v>
      </c>
      <c r="EW246" s="63">
        <f t="shared" si="308"/>
        <v>6.0530000000000002E-3</v>
      </c>
      <c r="EX246" s="63">
        <f t="shared" si="308"/>
        <v>3.9100000000000003E-3</v>
      </c>
      <c r="EY246" s="63">
        <f t="shared" si="308"/>
        <v>2.7E-2</v>
      </c>
      <c r="EZ246" s="63">
        <f t="shared" si="308"/>
        <v>2.2942000000000001E-2</v>
      </c>
      <c r="FA246" s="63">
        <f t="shared" si="308"/>
        <v>1.0666E-2</v>
      </c>
      <c r="FB246" s="63">
        <f t="shared" si="308"/>
        <v>1.1077999999999999E-2</v>
      </c>
      <c r="FC246" s="63">
        <f t="shared" si="308"/>
        <v>2.2550000000000001E-2</v>
      </c>
      <c r="FD246" s="63">
        <f t="shared" si="308"/>
        <v>2.4438000000000001E-2</v>
      </c>
      <c r="FE246" s="63">
        <f t="shared" si="308"/>
        <v>1.4180999999999999E-2</v>
      </c>
      <c r="FF246" s="63">
        <f t="shared" si="308"/>
        <v>2.7E-2</v>
      </c>
      <c r="FG246" s="63">
        <f t="shared" si="308"/>
        <v>2.7E-2</v>
      </c>
      <c r="FH246" s="63">
        <f t="shared" si="308"/>
        <v>1.9772000000000001E-2</v>
      </c>
      <c r="FI246" s="63">
        <f t="shared" si="308"/>
        <v>6.1999999999999998E-3</v>
      </c>
      <c r="FJ246" s="63">
        <f t="shared" si="308"/>
        <v>1.9438E-2</v>
      </c>
      <c r="FK246" s="63">
        <f t="shared" si="308"/>
        <v>1.0845E-2</v>
      </c>
      <c r="FL246" s="63">
        <f t="shared" si="308"/>
        <v>2.7E-2</v>
      </c>
      <c r="FM246" s="63">
        <f t="shared" si="308"/>
        <v>1.8414E-2</v>
      </c>
      <c r="FN246" s="63">
        <f t="shared" si="308"/>
        <v>2.7E-2</v>
      </c>
      <c r="FO246" s="63">
        <f t="shared" si="308"/>
        <v>7.2639999999999996E-3</v>
      </c>
      <c r="FP246" s="63">
        <f t="shared" si="308"/>
        <v>1.2142999999999999E-2</v>
      </c>
      <c r="FQ246" s="63">
        <f t="shared" si="308"/>
        <v>1.6879999999999999E-2</v>
      </c>
      <c r="FR246" s="63">
        <f t="shared" si="308"/>
        <v>1.1305000000000001E-2</v>
      </c>
      <c r="FS246" s="63">
        <f t="shared" si="308"/>
        <v>1.8194999999999999E-2</v>
      </c>
      <c r="FT246" s="43">
        <f t="shared" si="308"/>
        <v>5.11E-3</v>
      </c>
      <c r="FU246" s="63">
        <f t="shared" si="308"/>
        <v>1.8345E-2</v>
      </c>
      <c r="FV246" s="63">
        <f t="shared" si="308"/>
        <v>1.5032E-2</v>
      </c>
      <c r="FW246" s="63">
        <f t="shared" si="308"/>
        <v>2.1498E-2</v>
      </c>
      <c r="FX246" s="63">
        <f t="shared" si="308"/>
        <v>1.9675000000000002E-2</v>
      </c>
      <c r="FY246" s="63"/>
      <c r="FZ246" s="63"/>
      <c r="GA246" s="63"/>
      <c r="GB246" s="63"/>
      <c r="GC246" s="63"/>
      <c r="GD246" s="63"/>
      <c r="GE246" s="130"/>
      <c r="GF246" s="130"/>
      <c r="GG246" s="6"/>
      <c r="GH246" s="6"/>
      <c r="GI246" s="6"/>
      <c r="GJ246" s="6"/>
      <c r="GK246" s="6"/>
      <c r="GL246" s="6"/>
      <c r="GM246" s="6"/>
    </row>
    <row r="247" spans="1:195" x14ac:dyDescent="0.2">
      <c r="A247" s="9"/>
      <c r="B247" s="2" t="s">
        <v>588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4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4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130"/>
      <c r="GF247" s="130"/>
      <c r="GG247" s="6"/>
      <c r="GH247" s="6"/>
      <c r="GI247" s="6"/>
      <c r="GJ247" s="6"/>
      <c r="GK247" s="6"/>
      <c r="GL247" s="6"/>
      <c r="GM247" s="6"/>
    </row>
    <row r="248" spans="1:195" x14ac:dyDescent="0.2">
      <c r="A248" s="3" t="s">
        <v>589</v>
      </c>
      <c r="B248" s="2" t="s">
        <v>590</v>
      </c>
      <c r="C248" s="131">
        <v>0</v>
      </c>
      <c r="D248" s="131">
        <v>0</v>
      </c>
      <c r="E248" s="131">
        <v>0</v>
      </c>
      <c r="F248" s="131">
        <v>0</v>
      </c>
      <c r="G248" s="131">
        <v>0</v>
      </c>
      <c r="H248" s="131">
        <v>0</v>
      </c>
      <c r="I248" s="131">
        <v>0</v>
      </c>
      <c r="J248" s="131">
        <v>0</v>
      </c>
      <c r="K248" s="131">
        <v>0</v>
      </c>
      <c r="L248" s="131">
        <v>0</v>
      </c>
      <c r="M248" s="131">
        <v>0</v>
      </c>
      <c r="N248" s="131">
        <v>0</v>
      </c>
      <c r="O248" s="131">
        <v>0</v>
      </c>
      <c r="P248" s="131">
        <v>0</v>
      </c>
      <c r="Q248" s="131">
        <v>0</v>
      </c>
      <c r="R248" s="131">
        <v>0</v>
      </c>
      <c r="S248" s="131">
        <v>0</v>
      </c>
      <c r="T248" s="131">
        <v>0</v>
      </c>
      <c r="U248" s="131">
        <v>0</v>
      </c>
      <c r="V248" s="131">
        <v>0</v>
      </c>
      <c r="W248" s="131">
        <v>0</v>
      </c>
      <c r="X248" s="131">
        <v>0</v>
      </c>
      <c r="Y248" s="131">
        <v>0</v>
      </c>
      <c r="Z248" s="131">
        <v>0</v>
      </c>
      <c r="AA248" s="131">
        <v>0</v>
      </c>
      <c r="AB248" s="131">
        <v>0</v>
      </c>
      <c r="AC248" s="131">
        <v>0</v>
      </c>
      <c r="AD248" s="131">
        <v>0</v>
      </c>
      <c r="AE248" s="131">
        <v>0</v>
      </c>
      <c r="AF248" s="131">
        <v>0</v>
      </c>
      <c r="AG248" s="131">
        <v>0</v>
      </c>
      <c r="AH248" s="131">
        <v>0</v>
      </c>
      <c r="AI248" s="131">
        <v>0</v>
      </c>
      <c r="AJ248" s="131">
        <v>0</v>
      </c>
      <c r="AK248" s="131">
        <v>0</v>
      </c>
      <c r="AL248" s="131">
        <v>0</v>
      </c>
      <c r="AM248" s="131">
        <v>0</v>
      </c>
      <c r="AN248" s="131">
        <v>0</v>
      </c>
      <c r="AO248" s="131">
        <v>0</v>
      </c>
      <c r="AP248" s="131">
        <v>0</v>
      </c>
      <c r="AQ248" s="131">
        <v>0</v>
      </c>
      <c r="AR248" s="131">
        <v>0</v>
      </c>
      <c r="AS248" s="131">
        <v>0</v>
      </c>
      <c r="AT248" s="131">
        <v>0</v>
      </c>
      <c r="AU248" s="131">
        <v>0</v>
      </c>
      <c r="AV248" s="131">
        <v>0</v>
      </c>
      <c r="AW248" s="131">
        <v>0</v>
      </c>
      <c r="AX248" s="131">
        <v>0</v>
      </c>
      <c r="AY248" s="131">
        <v>0</v>
      </c>
      <c r="AZ248" s="131">
        <v>0</v>
      </c>
      <c r="BA248" s="131">
        <v>0</v>
      </c>
      <c r="BB248" s="131">
        <v>0</v>
      </c>
      <c r="BC248" s="131">
        <v>0</v>
      </c>
      <c r="BD248" s="131">
        <v>0</v>
      </c>
      <c r="BE248" s="131">
        <v>0</v>
      </c>
      <c r="BF248" s="131">
        <v>0</v>
      </c>
      <c r="BG248" s="131">
        <v>0</v>
      </c>
      <c r="BH248" s="131">
        <v>0</v>
      </c>
      <c r="BI248" s="131">
        <v>0</v>
      </c>
      <c r="BJ248" s="131">
        <v>0</v>
      </c>
      <c r="BK248" s="131">
        <v>0</v>
      </c>
      <c r="BL248" s="131">
        <v>0</v>
      </c>
      <c r="BM248" s="131">
        <v>0</v>
      </c>
      <c r="BN248" s="131">
        <v>0</v>
      </c>
      <c r="BO248" s="131">
        <v>0</v>
      </c>
      <c r="BP248" s="131">
        <v>0</v>
      </c>
      <c r="BQ248" s="131">
        <v>0</v>
      </c>
      <c r="BR248" s="131">
        <v>0</v>
      </c>
      <c r="BS248" s="131">
        <v>0</v>
      </c>
      <c r="BT248" s="131">
        <v>0</v>
      </c>
      <c r="BU248" s="131">
        <v>0</v>
      </c>
      <c r="BV248" s="131">
        <v>0</v>
      </c>
      <c r="BW248" s="131">
        <v>0</v>
      </c>
      <c r="BX248" s="131">
        <v>0</v>
      </c>
      <c r="BY248" s="131">
        <v>0</v>
      </c>
      <c r="BZ248" s="131">
        <v>0</v>
      </c>
      <c r="CA248" s="131">
        <v>0</v>
      </c>
      <c r="CB248" s="131">
        <v>0</v>
      </c>
      <c r="CC248" s="131">
        <v>0</v>
      </c>
      <c r="CD248" s="131">
        <v>0</v>
      </c>
      <c r="CE248" s="131">
        <v>0</v>
      </c>
      <c r="CF248" s="131">
        <v>0</v>
      </c>
      <c r="CG248" s="131">
        <v>0</v>
      </c>
      <c r="CH248" s="131">
        <v>0</v>
      </c>
      <c r="CI248" s="131">
        <v>0</v>
      </c>
      <c r="CJ248" s="131">
        <v>0</v>
      </c>
      <c r="CK248" s="131">
        <v>0</v>
      </c>
      <c r="CL248" s="131">
        <v>0</v>
      </c>
      <c r="CM248" s="131">
        <v>0</v>
      </c>
      <c r="CN248" s="131">
        <v>0</v>
      </c>
      <c r="CO248" s="131">
        <v>0</v>
      </c>
      <c r="CP248" s="131">
        <v>0</v>
      </c>
      <c r="CQ248" s="131">
        <v>0</v>
      </c>
      <c r="CR248" s="131">
        <v>0</v>
      </c>
      <c r="CS248" s="131">
        <v>0</v>
      </c>
      <c r="CT248" s="131">
        <v>0</v>
      </c>
      <c r="CU248" s="131">
        <v>0</v>
      </c>
      <c r="CV248" s="131">
        <v>0</v>
      </c>
      <c r="CW248" s="131">
        <v>0</v>
      </c>
      <c r="CX248" s="131">
        <v>0</v>
      </c>
      <c r="CY248" s="131">
        <v>0</v>
      </c>
      <c r="CZ248" s="131">
        <v>0</v>
      </c>
      <c r="DA248" s="131">
        <v>0</v>
      </c>
      <c r="DB248" s="131">
        <v>0</v>
      </c>
      <c r="DC248" s="131">
        <v>0</v>
      </c>
      <c r="DD248" s="131">
        <v>0</v>
      </c>
      <c r="DE248" s="131">
        <v>0</v>
      </c>
      <c r="DF248" s="131">
        <v>0</v>
      </c>
      <c r="DG248" s="131">
        <v>0</v>
      </c>
      <c r="DH248" s="131">
        <v>0</v>
      </c>
      <c r="DI248" s="131">
        <v>0</v>
      </c>
      <c r="DJ248" s="131">
        <v>0</v>
      </c>
      <c r="DK248" s="131">
        <v>0</v>
      </c>
      <c r="DL248" s="131">
        <v>0</v>
      </c>
      <c r="DM248" s="131">
        <v>0</v>
      </c>
      <c r="DN248" s="131">
        <v>0</v>
      </c>
      <c r="DO248" s="131">
        <v>0</v>
      </c>
      <c r="DP248" s="131">
        <v>0</v>
      </c>
      <c r="DQ248" s="131">
        <v>0</v>
      </c>
      <c r="DR248" s="131">
        <v>0</v>
      </c>
      <c r="DS248" s="131">
        <v>0</v>
      </c>
      <c r="DT248" s="131">
        <v>0</v>
      </c>
      <c r="DU248" s="131">
        <v>0</v>
      </c>
      <c r="DV248" s="131">
        <v>0</v>
      </c>
      <c r="DW248" s="131">
        <v>0</v>
      </c>
      <c r="DX248" s="131">
        <v>0</v>
      </c>
      <c r="DY248" s="131">
        <v>0</v>
      </c>
      <c r="DZ248" s="131">
        <v>0</v>
      </c>
      <c r="EA248" s="131">
        <v>0</v>
      </c>
      <c r="EB248" s="131">
        <v>0</v>
      </c>
      <c r="EC248" s="131">
        <v>0</v>
      </c>
      <c r="ED248" s="131">
        <v>0</v>
      </c>
      <c r="EE248" s="131">
        <v>0</v>
      </c>
      <c r="EF248" s="131">
        <v>0</v>
      </c>
      <c r="EG248" s="131">
        <v>0</v>
      </c>
      <c r="EH248" s="131">
        <v>0</v>
      </c>
      <c r="EI248" s="131">
        <v>0</v>
      </c>
      <c r="EJ248" s="131">
        <v>0</v>
      </c>
      <c r="EK248" s="131">
        <v>0</v>
      </c>
      <c r="EL248" s="131">
        <v>0</v>
      </c>
      <c r="EM248" s="131">
        <v>0</v>
      </c>
      <c r="EN248" s="131">
        <v>0</v>
      </c>
      <c r="EO248" s="131">
        <v>0</v>
      </c>
      <c r="EP248" s="131">
        <v>0</v>
      </c>
      <c r="EQ248" s="131">
        <v>0</v>
      </c>
      <c r="ER248" s="131">
        <v>0</v>
      </c>
      <c r="ES248" s="131">
        <v>0</v>
      </c>
      <c r="ET248" s="131">
        <v>0</v>
      </c>
      <c r="EU248" s="131">
        <v>0</v>
      </c>
      <c r="EV248" s="131">
        <v>0</v>
      </c>
      <c r="EW248" s="131">
        <v>0</v>
      </c>
      <c r="EX248" s="131">
        <v>0</v>
      </c>
      <c r="EY248" s="131">
        <v>0</v>
      </c>
      <c r="EZ248" s="131">
        <v>0</v>
      </c>
      <c r="FA248" s="131">
        <v>0</v>
      </c>
      <c r="FB248" s="131">
        <v>0</v>
      </c>
      <c r="FC248" s="131">
        <v>0</v>
      </c>
      <c r="FD248" s="131">
        <v>0</v>
      </c>
      <c r="FE248" s="131">
        <v>0</v>
      </c>
      <c r="FF248" s="131">
        <v>0</v>
      </c>
      <c r="FG248" s="131">
        <v>0</v>
      </c>
      <c r="FH248" s="131">
        <v>0</v>
      </c>
      <c r="FI248" s="131">
        <v>0</v>
      </c>
      <c r="FJ248" s="131">
        <v>0</v>
      </c>
      <c r="FK248" s="131">
        <v>0</v>
      </c>
      <c r="FL248" s="131">
        <v>0</v>
      </c>
      <c r="FM248" s="131">
        <v>0</v>
      </c>
      <c r="FN248" s="131">
        <v>0</v>
      </c>
      <c r="FO248" s="131">
        <v>0</v>
      </c>
      <c r="FP248" s="131">
        <v>0</v>
      </c>
      <c r="FQ248" s="131">
        <v>0</v>
      </c>
      <c r="FR248" s="131">
        <v>0</v>
      </c>
      <c r="FS248" s="131">
        <v>0</v>
      </c>
      <c r="FT248" s="131">
        <v>0</v>
      </c>
      <c r="FU248" s="131">
        <v>0</v>
      </c>
      <c r="FV248" s="131">
        <v>0</v>
      </c>
      <c r="FW248" s="131">
        <v>0</v>
      </c>
      <c r="FX248" s="131">
        <v>0</v>
      </c>
      <c r="FY248" s="63"/>
      <c r="FZ248" s="63"/>
      <c r="GA248" s="63"/>
      <c r="GB248" s="63"/>
      <c r="GC248" s="63"/>
      <c r="GD248" s="63"/>
      <c r="GE248" s="130"/>
      <c r="GF248" s="130"/>
      <c r="GG248" s="6"/>
      <c r="GH248" s="6"/>
      <c r="GI248" s="6"/>
      <c r="GJ248" s="6"/>
      <c r="GK248" s="6"/>
      <c r="GL248" s="6"/>
      <c r="GM248" s="6"/>
    </row>
    <row r="249" spans="1:195" x14ac:dyDescent="0.2">
      <c r="A249" s="3" t="s">
        <v>591</v>
      </c>
      <c r="B249" s="2" t="s">
        <v>592</v>
      </c>
      <c r="C249" s="63">
        <f t="shared" ref="C249:BN249" si="309">IF(C248&gt;0,C248,C246)</f>
        <v>2.6079999999999999E-2</v>
      </c>
      <c r="D249" s="63">
        <f t="shared" si="309"/>
        <v>2.7E-2</v>
      </c>
      <c r="E249" s="63">
        <f t="shared" si="309"/>
        <v>2.4688000000000002E-2</v>
      </c>
      <c r="F249" s="63">
        <f t="shared" si="309"/>
        <v>2.6262000000000001E-2</v>
      </c>
      <c r="G249" s="63">
        <f t="shared" si="309"/>
        <v>2.2284999999999999E-2</v>
      </c>
      <c r="H249" s="63">
        <f t="shared" si="309"/>
        <v>2.7E-2</v>
      </c>
      <c r="I249" s="63">
        <f t="shared" si="309"/>
        <v>2.7E-2</v>
      </c>
      <c r="J249" s="63">
        <f t="shared" si="309"/>
        <v>2.7E-2</v>
      </c>
      <c r="K249" s="63">
        <f t="shared" si="309"/>
        <v>2.7E-2</v>
      </c>
      <c r="L249" s="63">
        <f t="shared" si="309"/>
        <v>2.1895000000000001E-2</v>
      </c>
      <c r="M249" s="63">
        <f t="shared" si="309"/>
        <v>2.0947E-2</v>
      </c>
      <c r="N249" s="63">
        <f t="shared" si="309"/>
        <v>2.5711999999999999E-2</v>
      </c>
      <c r="O249" s="63">
        <f t="shared" si="309"/>
        <v>2.5353000000000001E-2</v>
      </c>
      <c r="P249" s="63">
        <f t="shared" si="309"/>
        <v>2.7E-2</v>
      </c>
      <c r="Q249" s="63">
        <f t="shared" si="309"/>
        <v>2.6009999999999998E-2</v>
      </c>
      <c r="R249" s="63">
        <f t="shared" si="309"/>
        <v>2.3909E-2</v>
      </c>
      <c r="S249" s="63">
        <f t="shared" si="309"/>
        <v>2.1014000000000001E-2</v>
      </c>
      <c r="T249" s="63">
        <f t="shared" si="309"/>
        <v>1.9300999999999999E-2</v>
      </c>
      <c r="U249" s="63">
        <f t="shared" si="309"/>
        <v>1.8800999999999998E-2</v>
      </c>
      <c r="V249" s="63">
        <f t="shared" si="309"/>
        <v>2.7E-2</v>
      </c>
      <c r="W249" s="43">
        <f t="shared" si="309"/>
        <v>2.7E-2</v>
      </c>
      <c r="X249" s="63">
        <f t="shared" si="309"/>
        <v>1.0756E-2</v>
      </c>
      <c r="Y249" s="63">
        <f t="shared" si="309"/>
        <v>1.9498000000000001E-2</v>
      </c>
      <c r="Z249" s="63">
        <f t="shared" si="309"/>
        <v>1.8915000000000001E-2</v>
      </c>
      <c r="AA249" s="63">
        <f t="shared" si="309"/>
        <v>2.4995E-2</v>
      </c>
      <c r="AB249" s="63">
        <f t="shared" si="309"/>
        <v>2.5023E-2</v>
      </c>
      <c r="AC249" s="63">
        <f t="shared" si="309"/>
        <v>1.5982E-2</v>
      </c>
      <c r="AD249" s="63">
        <f t="shared" si="309"/>
        <v>1.4692999999999999E-2</v>
      </c>
      <c r="AE249" s="63">
        <f t="shared" si="309"/>
        <v>7.8139999999999998E-3</v>
      </c>
      <c r="AF249" s="63">
        <f t="shared" si="309"/>
        <v>6.6740000000000002E-3</v>
      </c>
      <c r="AG249" s="63">
        <f t="shared" si="309"/>
        <v>1.2130999999999999E-2</v>
      </c>
      <c r="AH249" s="63">
        <f t="shared" si="309"/>
        <v>1.7122999999999999E-2</v>
      </c>
      <c r="AI249" s="63">
        <f t="shared" si="309"/>
        <v>2.7E-2</v>
      </c>
      <c r="AJ249" s="63">
        <f t="shared" si="309"/>
        <v>1.8787999999999999E-2</v>
      </c>
      <c r="AK249" s="63">
        <f t="shared" si="309"/>
        <v>1.6279999999999999E-2</v>
      </c>
      <c r="AL249" s="63">
        <f t="shared" si="309"/>
        <v>2.7E-2</v>
      </c>
      <c r="AM249" s="63">
        <f t="shared" si="309"/>
        <v>1.6448999999999998E-2</v>
      </c>
      <c r="AN249" s="63">
        <f t="shared" si="309"/>
        <v>2.2903E-2</v>
      </c>
      <c r="AO249" s="63">
        <f t="shared" si="309"/>
        <v>2.2655999999999999E-2</v>
      </c>
      <c r="AP249" s="63">
        <f t="shared" si="309"/>
        <v>2.5541000000000001E-2</v>
      </c>
      <c r="AQ249" s="63">
        <f t="shared" si="309"/>
        <v>1.5559E-2</v>
      </c>
      <c r="AR249" s="63">
        <f t="shared" si="309"/>
        <v>2.5440000000000001E-2</v>
      </c>
      <c r="AS249" s="63">
        <f t="shared" si="309"/>
        <v>1.1618E-2</v>
      </c>
      <c r="AT249" s="63">
        <f t="shared" si="309"/>
        <v>2.6714000000000002E-2</v>
      </c>
      <c r="AU249" s="63">
        <f t="shared" si="309"/>
        <v>1.9188E-2</v>
      </c>
      <c r="AV249" s="63">
        <f t="shared" si="309"/>
        <v>2.5359E-2</v>
      </c>
      <c r="AW249" s="63">
        <f t="shared" si="309"/>
        <v>2.0596E-2</v>
      </c>
      <c r="AX249" s="63">
        <f t="shared" si="309"/>
        <v>1.6798E-2</v>
      </c>
      <c r="AY249" s="63">
        <f t="shared" si="309"/>
        <v>2.7E-2</v>
      </c>
      <c r="AZ249" s="63">
        <f t="shared" si="309"/>
        <v>1.8092E-2</v>
      </c>
      <c r="BA249" s="63">
        <f t="shared" si="309"/>
        <v>2.1894E-2</v>
      </c>
      <c r="BB249" s="63">
        <f t="shared" si="309"/>
        <v>1.9684E-2</v>
      </c>
      <c r="BC249" s="63">
        <f t="shared" si="309"/>
        <v>2.4025999999999999E-2</v>
      </c>
      <c r="BD249" s="63">
        <f t="shared" si="309"/>
        <v>2.7E-2</v>
      </c>
      <c r="BE249" s="63">
        <f t="shared" si="309"/>
        <v>2.2815999999999999E-2</v>
      </c>
      <c r="BF249" s="63">
        <f t="shared" si="309"/>
        <v>2.6952E-2</v>
      </c>
      <c r="BG249" s="63">
        <f t="shared" si="309"/>
        <v>2.7E-2</v>
      </c>
      <c r="BH249" s="63">
        <f t="shared" si="309"/>
        <v>2.1419000000000001E-2</v>
      </c>
      <c r="BI249" s="63">
        <f t="shared" si="309"/>
        <v>8.4329999999999995E-3</v>
      </c>
      <c r="BJ249" s="63">
        <f t="shared" si="309"/>
        <v>2.3164000000000001E-2</v>
      </c>
      <c r="BK249" s="63">
        <f t="shared" si="309"/>
        <v>2.4459000000000002E-2</v>
      </c>
      <c r="BL249" s="63">
        <f t="shared" si="309"/>
        <v>2.7E-2</v>
      </c>
      <c r="BM249" s="63">
        <f t="shared" si="309"/>
        <v>2.0833999999999998E-2</v>
      </c>
      <c r="BN249" s="63">
        <f t="shared" si="309"/>
        <v>2.7E-2</v>
      </c>
      <c r="BO249" s="63">
        <f t="shared" ref="BO249:DZ249" si="310">IF(BO248&gt;0,BO248,BO246)</f>
        <v>1.5203E-2</v>
      </c>
      <c r="BP249" s="63">
        <f t="shared" si="310"/>
        <v>2.1701999999999999E-2</v>
      </c>
      <c r="BQ249" s="63">
        <f t="shared" si="310"/>
        <v>2.1759000000000001E-2</v>
      </c>
      <c r="BR249" s="63">
        <f t="shared" si="310"/>
        <v>4.7000000000000002E-3</v>
      </c>
      <c r="BS249" s="63">
        <f t="shared" si="310"/>
        <v>2.2309999999999999E-3</v>
      </c>
      <c r="BT249" s="63">
        <f t="shared" si="310"/>
        <v>4.0749999999999996E-3</v>
      </c>
      <c r="BU249" s="63">
        <f t="shared" si="310"/>
        <v>1.3811E-2</v>
      </c>
      <c r="BV249" s="63">
        <f t="shared" si="310"/>
        <v>1.1775000000000001E-2</v>
      </c>
      <c r="BW249" s="63">
        <f t="shared" si="310"/>
        <v>1.55E-2</v>
      </c>
      <c r="BX249" s="63">
        <f t="shared" si="310"/>
        <v>1.6598999999999999E-2</v>
      </c>
      <c r="BY249" s="63">
        <f t="shared" si="310"/>
        <v>2.3781E-2</v>
      </c>
      <c r="BZ249" s="63">
        <f t="shared" si="310"/>
        <v>2.6311999999999999E-2</v>
      </c>
      <c r="CA249" s="63">
        <f t="shared" si="310"/>
        <v>2.3040999999999999E-2</v>
      </c>
      <c r="CB249" s="63">
        <f t="shared" si="310"/>
        <v>2.6252000000000001E-2</v>
      </c>
      <c r="CC249" s="63">
        <f t="shared" si="310"/>
        <v>2.2199E-2</v>
      </c>
      <c r="CD249" s="63">
        <f t="shared" si="310"/>
        <v>1.9519999999999999E-2</v>
      </c>
      <c r="CE249" s="63">
        <f t="shared" si="310"/>
        <v>2.7E-2</v>
      </c>
      <c r="CF249" s="63">
        <f t="shared" si="310"/>
        <v>2.2463E-2</v>
      </c>
      <c r="CG249" s="63">
        <f t="shared" si="310"/>
        <v>2.7E-2</v>
      </c>
      <c r="CH249" s="63">
        <f t="shared" si="310"/>
        <v>2.2187999999999999E-2</v>
      </c>
      <c r="CI249" s="63">
        <f t="shared" si="310"/>
        <v>2.418E-2</v>
      </c>
      <c r="CJ249" s="63">
        <f t="shared" si="310"/>
        <v>2.3469E-2</v>
      </c>
      <c r="CK249" s="63">
        <f t="shared" si="310"/>
        <v>6.6010000000000001E-3</v>
      </c>
      <c r="CL249" s="63">
        <f t="shared" si="310"/>
        <v>8.2290000000000002E-3</v>
      </c>
      <c r="CM249" s="63">
        <f t="shared" si="310"/>
        <v>2.274E-3</v>
      </c>
      <c r="CN249" s="63">
        <f t="shared" si="310"/>
        <v>2.7E-2</v>
      </c>
      <c r="CO249" s="63">
        <f t="shared" si="310"/>
        <v>2.2360000000000001E-2</v>
      </c>
      <c r="CP249" s="63">
        <f t="shared" si="310"/>
        <v>2.0549000000000001E-2</v>
      </c>
      <c r="CQ249" s="63">
        <f t="shared" si="310"/>
        <v>1.2427000000000001E-2</v>
      </c>
      <c r="CR249" s="63">
        <f t="shared" si="310"/>
        <v>1.6800000000000001E-3</v>
      </c>
      <c r="CS249" s="63">
        <f t="shared" si="310"/>
        <v>2.2658000000000001E-2</v>
      </c>
      <c r="CT249" s="63">
        <f t="shared" si="310"/>
        <v>8.5199999999999998E-3</v>
      </c>
      <c r="CU249" s="63">
        <f t="shared" si="310"/>
        <v>1.9616000000000001E-2</v>
      </c>
      <c r="CV249" s="63">
        <f t="shared" si="310"/>
        <v>1.0978999999999999E-2</v>
      </c>
      <c r="CW249" s="63">
        <f t="shared" si="310"/>
        <v>2.4152E-2</v>
      </c>
      <c r="CX249" s="63">
        <f t="shared" si="310"/>
        <v>2.1824E-2</v>
      </c>
      <c r="CY249" s="63">
        <f t="shared" si="310"/>
        <v>2.7E-2</v>
      </c>
      <c r="CZ249" s="63">
        <f t="shared" si="310"/>
        <v>2.6651000000000001E-2</v>
      </c>
      <c r="DA249" s="63">
        <f t="shared" si="310"/>
        <v>2.7E-2</v>
      </c>
      <c r="DB249" s="63">
        <f t="shared" si="310"/>
        <v>2.7E-2</v>
      </c>
      <c r="DC249" s="63">
        <f t="shared" si="310"/>
        <v>1.7417999999999999E-2</v>
      </c>
      <c r="DD249" s="63">
        <f t="shared" si="310"/>
        <v>3.4299999999999999E-3</v>
      </c>
      <c r="DE249" s="63">
        <f t="shared" si="310"/>
        <v>1.145E-2</v>
      </c>
      <c r="DF249" s="63">
        <f t="shared" si="310"/>
        <v>2.4213999999999999E-2</v>
      </c>
      <c r="DG249" s="63">
        <f t="shared" si="310"/>
        <v>2.0452999999999999E-2</v>
      </c>
      <c r="DH249" s="63">
        <f t="shared" si="310"/>
        <v>2.0516E-2</v>
      </c>
      <c r="DI249" s="63">
        <f t="shared" si="310"/>
        <v>1.8845000000000001E-2</v>
      </c>
      <c r="DJ249" s="63">
        <f t="shared" si="310"/>
        <v>2.0882999999999999E-2</v>
      </c>
      <c r="DK249" s="63">
        <f t="shared" si="310"/>
        <v>1.5657999999999998E-2</v>
      </c>
      <c r="DL249" s="63">
        <f t="shared" si="310"/>
        <v>2.1967E-2</v>
      </c>
      <c r="DM249" s="63">
        <f t="shared" si="310"/>
        <v>1.9899E-2</v>
      </c>
      <c r="DN249" s="63">
        <f t="shared" si="310"/>
        <v>2.7E-2</v>
      </c>
      <c r="DO249" s="63">
        <f t="shared" si="310"/>
        <v>2.7E-2</v>
      </c>
      <c r="DP249" s="63">
        <f t="shared" si="310"/>
        <v>2.7E-2</v>
      </c>
      <c r="DQ249" s="63">
        <f t="shared" si="310"/>
        <v>2.5884999999999998E-2</v>
      </c>
      <c r="DR249" s="63">
        <f t="shared" si="310"/>
        <v>2.4417000000000001E-2</v>
      </c>
      <c r="DS249" s="63">
        <f t="shared" si="310"/>
        <v>2.5923999999999999E-2</v>
      </c>
      <c r="DT249" s="63">
        <f t="shared" si="310"/>
        <v>2.1728999999999998E-2</v>
      </c>
      <c r="DU249" s="63">
        <f t="shared" si="310"/>
        <v>2.7E-2</v>
      </c>
      <c r="DV249" s="63">
        <f t="shared" si="310"/>
        <v>2.7E-2</v>
      </c>
      <c r="DW249" s="63">
        <f t="shared" si="310"/>
        <v>2.1996999999999999E-2</v>
      </c>
      <c r="DX249" s="63">
        <f t="shared" si="310"/>
        <v>1.8931E-2</v>
      </c>
      <c r="DY249" s="63">
        <f t="shared" si="310"/>
        <v>1.2928E-2</v>
      </c>
      <c r="DZ249" s="63">
        <f t="shared" si="310"/>
        <v>1.7662000000000001E-2</v>
      </c>
      <c r="EA249" s="63">
        <f t="shared" ref="EA249:FU249" si="311">IF(EA248&gt;0,EA248,EA246)</f>
        <v>1.2173E-2</v>
      </c>
      <c r="EB249" s="63">
        <f t="shared" si="311"/>
        <v>2.7E-2</v>
      </c>
      <c r="EC249" s="63">
        <f t="shared" si="311"/>
        <v>2.6620999999999999E-2</v>
      </c>
      <c r="ED249" s="63">
        <f t="shared" si="311"/>
        <v>4.4120000000000001E-3</v>
      </c>
      <c r="EE249" s="63">
        <f t="shared" si="311"/>
        <v>2.7E-2</v>
      </c>
      <c r="EF249" s="63">
        <f t="shared" si="311"/>
        <v>1.9595000000000001E-2</v>
      </c>
      <c r="EG249" s="63">
        <f t="shared" si="311"/>
        <v>2.6536000000000001E-2</v>
      </c>
      <c r="EH249" s="63">
        <f t="shared" si="311"/>
        <v>2.5052999999999999E-2</v>
      </c>
      <c r="EI249" s="63">
        <f t="shared" si="311"/>
        <v>2.7E-2</v>
      </c>
      <c r="EJ249" s="63">
        <f t="shared" si="311"/>
        <v>2.7E-2</v>
      </c>
      <c r="EK249" s="63">
        <f t="shared" si="311"/>
        <v>5.7670000000000004E-3</v>
      </c>
      <c r="EL249" s="63">
        <f t="shared" si="311"/>
        <v>2.1159999999999998E-3</v>
      </c>
      <c r="EM249" s="63">
        <f t="shared" si="311"/>
        <v>1.6308E-2</v>
      </c>
      <c r="EN249" s="63">
        <f t="shared" si="311"/>
        <v>2.7E-2</v>
      </c>
      <c r="EO249" s="63">
        <f t="shared" si="311"/>
        <v>2.7E-2</v>
      </c>
      <c r="EP249" s="63">
        <f t="shared" si="311"/>
        <v>2.0586E-2</v>
      </c>
      <c r="EQ249" s="63">
        <f t="shared" si="311"/>
        <v>1.0265E-2</v>
      </c>
      <c r="ER249" s="63">
        <f t="shared" si="311"/>
        <v>2.1283E-2</v>
      </c>
      <c r="ES249" s="63">
        <f t="shared" si="311"/>
        <v>2.3557999999999999E-2</v>
      </c>
      <c r="ET249" s="63">
        <f t="shared" si="311"/>
        <v>2.7E-2</v>
      </c>
      <c r="EU249" s="63">
        <f t="shared" si="311"/>
        <v>2.7E-2</v>
      </c>
      <c r="EV249" s="63">
        <f t="shared" si="311"/>
        <v>1.0965000000000001E-2</v>
      </c>
      <c r="EW249" s="63">
        <f t="shared" si="311"/>
        <v>6.0530000000000002E-3</v>
      </c>
      <c r="EX249" s="63">
        <f t="shared" si="311"/>
        <v>3.9100000000000003E-3</v>
      </c>
      <c r="EY249" s="63">
        <f t="shared" si="311"/>
        <v>2.7E-2</v>
      </c>
      <c r="EZ249" s="63">
        <f t="shared" si="311"/>
        <v>2.2942000000000001E-2</v>
      </c>
      <c r="FA249" s="63">
        <f t="shared" si="311"/>
        <v>1.0666E-2</v>
      </c>
      <c r="FB249" s="63">
        <f t="shared" si="311"/>
        <v>1.1077999999999999E-2</v>
      </c>
      <c r="FC249" s="63">
        <f t="shared" si="311"/>
        <v>2.2550000000000001E-2</v>
      </c>
      <c r="FD249" s="63">
        <f t="shared" si="311"/>
        <v>2.4438000000000001E-2</v>
      </c>
      <c r="FE249" s="63">
        <f t="shared" si="311"/>
        <v>1.4180999999999999E-2</v>
      </c>
      <c r="FF249" s="63">
        <f t="shared" si="311"/>
        <v>2.7E-2</v>
      </c>
      <c r="FG249" s="63">
        <f t="shared" si="311"/>
        <v>2.7E-2</v>
      </c>
      <c r="FH249" s="63">
        <f t="shared" si="311"/>
        <v>1.9772000000000001E-2</v>
      </c>
      <c r="FI249" s="63">
        <f t="shared" si="311"/>
        <v>6.1999999999999998E-3</v>
      </c>
      <c r="FJ249" s="63">
        <f t="shared" si="311"/>
        <v>1.9438E-2</v>
      </c>
      <c r="FK249" s="63">
        <f t="shared" si="311"/>
        <v>1.0845E-2</v>
      </c>
      <c r="FL249" s="63">
        <f t="shared" si="311"/>
        <v>2.7E-2</v>
      </c>
      <c r="FM249" s="63">
        <f t="shared" si="311"/>
        <v>1.8414E-2</v>
      </c>
      <c r="FN249" s="63">
        <f t="shared" si="311"/>
        <v>2.7E-2</v>
      </c>
      <c r="FO249" s="63">
        <f t="shared" si="311"/>
        <v>7.2639999999999996E-3</v>
      </c>
      <c r="FP249" s="63">
        <f t="shared" si="311"/>
        <v>1.2142999999999999E-2</v>
      </c>
      <c r="FQ249" s="63">
        <f t="shared" si="311"/>
        <v>1.6879999999999999E-2</v>
      </c>
      <c r="FR249" s="63">
        <f t="shared" si="311"/>
        <v>1.1305000000000001E-2</v>
      </c>
      <c r="FS249" s="63">
        <f t="shared" si="311"/>
        <v>1.8194999999999999E-2</v>
      </c>
      <c r="FT249" s="43">
        <f t="shared" si="311"/>
        <v>5.11E-3</v>
      </c>
      <c r="FU249" s="63">
        <f t="shared" si="311"/>
        <v>1.8345E-2</v>
      </c>
      <c r="FV249" s="63">
        <f>IF(FV248&gt;0,FV248,FV246)</f>
        <v>1.5032E-2</v>
      </c>
      <c r="FW249" s="63">
        <f>IF(FW248&gt;0,FW248,FW246)</f>
        <v>2.1498E-2</v>
      </c>
      <c r="FX249" s="63">
        <f>IF(FX248&gt;0,FX248,FX246)</f>
        <v>1.9675000000000002E-2</v>
      </c>
      <c r="FY249" s="63"/>
      <c r="FZ249" s="63"/>
      <c r="GA249" s="63"/>
      <c r="GB249" s="63"/>
      <c r="GC249" s="63"/>
      <c r="GD249" s="63"/>
      <c r="GE249" s="130"/>
      <c r="GF249" s="130"/>
      <c r="GG249" s="6"/>
      <c r="GH249" s="6"/>
      <c r="GI249" s="6"/>
      <c r="GJ249" s="6"/>
      <c r="GK249" s="6"/>
      <c r="GL249" s="6"/>
      <c r="GM249" s="6"/>
    </row>
    <row r="250" spans="1:195" x14ac:dyDescent="0.2">
      <c r="A250" s="9"/>
      <c r="B250" s="2" t="s">
        <v>593</v>
      </c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4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43"/>
      <c r="FU250" s="63"/>
      <c r="FV250" s="63"/>
      <c r="FW250" s="63"/>
      <c r="FX250" s="63"/>
      <c r="FY250" s="131"/>
      <c r="FZ250" s="132"/>
      <c r="GA250" s="132"/>
      <c r="GB250" s="63"/>
      <c r="GC250" s="63"/>
      <c r="GD250" s="63"/>
      <c r="GE250" s="130"/>
      <c r="GF250" s="130"/>
      <c r="GG250" s="6"/>
      <c r="GH250" s="6"/>
      <c r="GI250" s="6"/>
      <c r="GJ250" s="6"/>
      <c r="GK250" s="6"/>
      <c r="GL250" s="6"/>
      <c r="GM250" s="6"/>
    </row>
    <row r="251" spans="1:195" x14ac:dyDescent="0.2">
      <c r="A251" s="3" t="s">
        <v>384</v>
      </c>
      <c r="B251" s="2" t="s">
        <v>384</v>
      </c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4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130"/>
      <c r="GF251" s="130"/>
      <c r="GG251" s="6"/>
      <c r="GH251" s="6"/>
      <c r="GI251" s="6"/>
      <c r="GJ251" s="6"/>
      <c r="GK251" s="6"/>
      <c r="GL251" s="6"/>
      <c r="GM251" s="6"/>
    </row>
    <row r="252" spans="1:195" ht="15.75" x14ac:dyDescent="0.25">
      <c r="A252" s="3" t="s">
        <v>384</v>
      </c>
      <c r="B252" s="44" t="s">
        <v>594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7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7"/>
      <c r="FU252" s="46"/>
      <c r="FV252" s="46"/>
      <c r="FW252" s="46"/>
      <c r="FX252" s="46"/>
      <c r="FY252" s="133"/>
      <c r="FZ252" s="46"/>
      <c r="GA252" s="46"/>
      <c r="GB252" s="132"/>
      <c r="GC252" s="132"/>
      <c r="GD252" s="132"/>
      <c r="GE252" s="23"/>
      <c r="GF252" s="23"/>
      <c r="GG252" s="6"/>
      <c r="GH252" s="6"/>
      <c r="GI252" s="6"/>
      <c r="GJ252" s="6"/>
      <c r="GK252" s="6"/>
      <c r="GL252" s="6"/>
      <c r="GM252" s="6"/>
    </row>
    <row r="253" spans="1:195" x14ac:dyDescent="0.2">
      <c r="A253" s="3" t="s">
        <v>595</v>
      </c>
      <c r="B253" s="2" t="s">
        <v>596</v>
      </c>
      <c r="C253" s="46">
        <f t="shared" ref="C253:BN253" si="312">C56</f>
        <v>1477519.1</v>
      </c>
      <c r="D253" s="46">
        <f t="shared" si="312"/>
        <v>9230217.3800000008</v>
      </c>
      <c r="E253" s="46">
        <f t="shared" si="312"/>
        <v>2028201.3</v>
      </c>
      <c r="F253" s="46">
        <f t="shared" si="312"/>
        <v>3494222.92</v>
      </c>
      <c r="G253" s="46">
        <f t="shared" si="312"/>
        <v>235033.27</v>
      </c>
      <c r="H253" s="46">
        <f t="shared" si="312"/>
        <v>173566.91</v>
      </c>
      <c r="I253" s="46">
        <f t="shared" si="312"/>
        <v>2616822.2000000002</v>
      </c>
      <c r="J253" s="46">
        <f t="shared" si="312"/>
        <v>349381.47</v>
      </c>
      <c r="K253" s="46">
        <f t="shared" si="312"/>
        <v>116396.74</v>
      </c>
      <c r="L253" s="46">
        <f t="shared" si="312"/>
        <v>974792.73</v>
      </c>
      <c r="M253" s="46">
        <f t="shared" si="312"/>
        <v>617747.57999999996</v>
      </c>
      <c r="N253" s="46">
        <f t="shared" si="312"/>
        <v>13765309.5</v>
      </c>
      <c r="O253" s="46">
        <f t="shared" si="312"/>
        <v>3899892.88</v>
      </c>
      <c r="P253" s="46">
        <f t="shared" si="312"/>
        <v>67474.36</v>
      </c>
      <c r="Q253" s="46">
        <f t="shared" si="312"/>
        <v>10364602.619999999</v>
      </c>
      <c r="R253" s="46">
        <f t="shared" si="312"/>
        <v>130306.49</v>
      </c>
      <c r="S253" s="46">
        <f t="shared" si="312"/>
        <v>305418.44</v>
      </c>
      <c r="T253" s="46">
        <f t="shared" si="312"/>
        <v>58287.16</v>
      </c>
      <c r="U253" s="46">
        <f t="shared" si="312"/>
        <v>38588.94</v>
      </c>
      <c r="V253" s="46">
        <f t="shared" si="312"/>
        <v>66033</v>
      </c>
      <c r="W253" s="47">
        <f t="shared" si="312"/>
        <v>50488.62</v>
      </c>
      <c r="X253" s="46">
        <f t="shared" si="312"/>
        <v>18026.490000000002</v>
      </c>
      <c r="Y253" s="46">
        <f t="shared" si="312"/>
        <v>103735.05</v>
      </c>
      <c r="Z253" s="46">
        <f t="shared" si="312"/>
        <v>71280.289999999994</v>
      </c>
      <c r="AA253" s="46">
        <f t="shared" si="312"/>
        <v>5360893.9400000004</v>
      </c>
      <c r="AB253" s="46">
        <f t="shared" si="312"/>
        <v>8979834.4399999995</v>
      </c>
      <c r="AC253" s="46">
        <f t="shared" si="312"/>
        <v>147400.46</v>
      </c>
      <c r="AD253" s="46">
        <f t="shared" si="312"/>
        <v>150080.78</v>
      </c>
      <c r="AE253" s="46">
        <f t="shared" si="312"/>
        <v>70662.05</v>
      </c>
      <c r="AF253" s="46">
        <f t="shared" si="312"/>
        <v>101815.61</v>
      </c>
      <c r="AG253" s="46">
        <f t="shared" si="312"/>
        <v>392126.73</v>
      </c>
      <c r="AH253" s="46">
        <f t="shared" si="312"/>
        <v>448740.47</v>
      </c>
      <c r="AI253" s="46">
        <f t="shared" si="312"/>
        <v>68289.679999999993</v>
      </c>
      <c r="AJ253" s="46">
        <f t="shared" si="312"/>
        <v>66574.880000000005</v>
      </c>
      <c r="AK253" s="46">
        <f t="shared" si="312"/>
        <v>43456.28</v>
      </c>
      <c r="AL253" s="46">
        <f t="shared" si="312"/>
        <v>64834.7</v>
      </c>
      <c r="AM253" s="46">
        <f t="shared" si="312"/>
        <v>89772.31</v>
      </c>
      <c r="AN253" s="46">
        <f t="shared" si="312"/>
        <v>98817.38</v>
      </c>
      <c r="AO253" s="46">
        <f t="shared" si="312"/>
        <v>1317424.17</v>
      </c>
      <c r="AP253" s="46">
        <f t="shared" si="312"/>
        <v>22714172.489999998</v>
      </c>
      <c r="AQ253" s="46">
        <f t="shared" si="312"/>
        <v>89492.43</v>
      </c>
      <c r="AR253" s="46">
        <f t="shared" si="312"/>
        <v>11215011.32</v>
      </c>
      <c r="AS253" s="46">
        <f t="shared" si="312"/>
        <v>1111947.23</v>
      </c>
      <c r="AT253" s="46">
        <f t="shared" si="312"/>
        <v>714705.83</v>
      </c>
      <c r="AU253" s="46">
        <f t="shared" si="312"/>
        <v>57455.5</v>
      </c>
      <c r="AV253" s="46">
        <f t="shared" si="312"/>
        <v>136876.07999999999</v>
      </c>
      <c r="AW253" s="46">
        <f t="shared" si="312"/>
        <v>49980.31</v>
      </c>
      <c r="AX253" s="46">
        <f t="shared" si="312"/>
        <v>27077.03</v>
      </c>
      <c r="AY253" s="46">
        <f t="shared" si="312"/>
        <v>125924.56</v>
      </c>
      <c r="AZ253" s="46">
        <f t="shared" si="312"/>
        <v>2912823.11</v>
      </c>
      <c r="BA253" s="46">
        <f t="shared" si="312"/>
        <v>2389684.61</v>
      </c>
      <c r="BB253" s="46">
        <f t="shared" si="312"/>
        <v>1806561.28</v>
      </c>
      <c r="BC253" s="46">
        <f t="shared" si="312"/>
        <v>5816398.5599999996</v>
      </c>
      <c r="BD253" s="46">
        <f t="shared" si="312"/>
        <v>388599.21</v>
      </c>
      <c r="BE253" s="46">
        <f t="shared" si="312"/>
        <v>223447.41</v>
      </c>
      <c r="BF253" s="46">
        <f t="shared" si="312"/>
        <v>4856304.0999999996</v>
      </c>
      <c r="BG253" s="46">
        <f t="shared" si="312"/>
        <v>235698.27</v>
      </c>
      <c r="BH253" s="46">
        <f t="shared" si="312"/>
        <v>139657.53</v>
      </c>
      <c r="BI253" s="46">
        <f t="shared" si="312"/>
        <v>104254.99</v>
      </c>
      <c r="BJ253" s="46">
        <f t="shared" si="312"/>
        <v>1229593.96</v>
      </c>
      <c r="BK253" s="46">
        <f t="shared" si="312"/>
        <v>3269268.58</v>
      </c>
      <c r="BL253" s="46">
        <f t="shared" si="312"/>
        <v>55480.06</v>
      </c>
      <c r="BM253" s="46">
        <f t="shared" si="312"/>
        <v>159353.19</v>
      </c>
      <c r="BN253" s="46">
        <f t="shared" si="312"/>
        <v>992367.08</v>
      </c>
      <c r="BO253" s="46">
        <f t="shared" ref="BO253:DZ253" si="313">BO56</f>
        <v>409562.15</v>
      </c>
      <c r="BP253" s="46">
        <f t="shared" si="313"/>
        <v>74510.8</v>
      </c>
      <c r="BQ253" s="46">
        <f t="shared" si="313"/>
        <v>759446.87</v>
      </c>
      <c r="BR253" s="46">
        <f t="shared" si="313"/>
        <v>688201.11</v>
      </c>
      <c r="BS253" s="46">
        <f t="shared" si="313"/>
        <v>164365.28</v>
      </c>
      <c r="BT253" s="46">
        <f t="shared" si="313"/>
        <v>82360.34</v>
      </c>
      <c r="BU253" s="46">
        <f t="shared" si="313"/>
        <v>147789.01999999999</v>
      </c>
      <c r="BV253" s="46">
        <f t="shared" si="313"/>
        <v>214437.67</v>
      </c>
      <c r="BW253" s="46">
        <f t="shared" si="313"/>
        <v>453885</v>
      </c>
      <c r="BX253" s="46">
        <f t="shared" si="313"/>
        <v>13042.32</v>
      </c>
      <c r="BY253" s="46">
        <f t="shared" si="313"/>
        <v>211595.38</v>
      </c>
      <c r="BZ253" s="46">
        <f t="shared" si="313"/>
        <v>46317.06</v>
      </c>
      <c r="CA253" s="46">
        <f t="shared" si="313"/>
        <v>91130.02</v>
      </c>
      <c r="CB253" s="46">
        <f t="shared" si="313"/>
        <v>23165003.48</v>
      </c>
      <c r="CC253" s="46">
        <f t="shared" si="313"/>
        <v>72207.39</v>
      </c>
      <c r="CD253" s="46">
        <f t="shared" si="313"/>
        <v>23092.639999999999</v>
      </c>
      <c r="CE253" s="46">
        <f t="shared" si="313"/>
        <v>83270.460000000006</v>
      </c>
      <c r="CF253" s="46">
        <f t="shared" si="313"/>
        <v>37191.85</v>
      </c>
      <c r="CG253" s="46">
        <f t="shared" si="313"/>
        <v>74761.89</v>
      </c>
      <c r="CH253" s="46">
        <f t="shared" si="313"/>
        <v>27051.57</v>
      </c>
      <c r="CI253" s="46">
        <f t="shared" si="313"/>
        <v>132145.9</v>
      </c>
      <c r="CJ253" s="46">
        <f t="shared" si="313"/>
        <v>219985.18</v>
      </c>
      <c r="CK253" s="46">
        <f t="shared" si="313"/>
        <v>750924.14</v>
      </c>
      <c r="CL253" s="46">
        <f t="shared" si="313"/>
        <v>269446.76</v>
      </c>
      <c r="CM253" s="46">
        <f t="shared" si="313"/>
        <v>237810.01</v>
      </c>
      <c r="CN253" s="46">
        <f t="shared" si="313"/>
        <v>6349799.5300000003</v>
      </c>
      <c r="CO253" s="46">
        <f t="shared" si="313"/>
        <v>3844459.01</v>
      </c>
      <c r="CP253" s="46">
        <f t="shared" si="313"/>
        <v>289924.65000000002</v>
      </c>
      <c r="CQ253" s="46">
        <f t="shared" si="313"/>
        <v>269891.71999999997</v>
      </c>
      <c r="CR253" s="46">
        <f t="shared" si="313"/>
        <v>83647.509999999995</v>
      </c>
      <c r="CS253" s="46">
        <f t="shared" si="313"/>
        <v>85714.59</v>
      </c>
      <c r="CT253" s="46">
        <f t="shared" si="313"/>
        <v>45021.74</v>
      </c>
      <c r="CU253" s="46">
        <f t="shared" si="313"/>
        <v>69868.490000000005</v>
      </c>
      <c r="CV253" s="46">
        <f t="shared" si="313"/>
        <v>50400.639999999999</v>
      </c>
      <c r="CW253" s="46">
        <f t="shared" si="313"/>
        <v>80846.2</v>
      </c>
      <c r="CX253" s="46">
        <f t="shared" si="313"/>
        <v>118303.31</v>
      </c>
      <c r="CY253" s="46">
        <f t="shared" si="313"/>
        <v>65422.78</v>
      </c>
      <c r="CZ253" s="46">
        <f t="shared" si="313"/>
        <v>1017291.48</v>
      </c>
      <c r="DA253" s="46">
        <f t="shared" si="313"/>
        <v>72328.72</v>
      </c>
      <c r="DB253" s="46">
        <f t="shared" si="313"/>
        <v>94945.99</v>
      </c>
      <c r="DC253" s="46">
        <f t="shared" si="313"/>
        <v>102582.01</v>
      </c>
      <c r="DD253" s="46">
        <f t="shared" si="313"/>
        <v>38854.269999999997</v>
      </c>
      <c r="DE253" s="46">
        <f t="shared" si="313"/>
        <v>42575.39</v>
      </c>
      <c r="DF253" s="46">
        <f t="shared" si="313"/>
        <v>7068388.0300000003</v>
      </c>
      <c r="DG253" s="46">
        <f t="shared" si="313"/>
        <v>44065.11</v>
      </c>
      <c r="DH253" s="46">
        <f t="shared" si="313"/>
        <v>664956.68000000005</v>
      </c>
      <c r="DI253" s="46">
        <f t="shared" si="313"/>
        <v>727754.78</v>
      </c>
      <c r="DJ253" s="46">
        <f t="shared" si="313"/>
        <v>152764.39000000001</v>
      </c>
      <c r="DK253" s="46">
        <f t="shared" si="313"/>
        <v>54001.59</v>
      </c>
      <c r="DL253" s="46">
        <f t="shared" si="313"/>
        <v>1563303.4</v>
      </c>
      <c r="DM253" s="46">
        <f t="shared" si="313"/>
        <v>141132.84</v>
      </c>
      <c r="DN253" s="46">
        <f t="shared" si="313"/>
        <v>267942.98</v>
      </c>
      <c r="DO253" s="46">
        <f t="shared" si="313"/>
        <v>799451.85</v>
      </c>
      <c r="DP253" s="46">
        <f t="shared" si="313"/>
        <v>67920.009999999995</v>
      </c>
      <c r="DQ253" s="46">
        <f t="shared" si="313"/>
        <v>135410.54999999999</v>
      </c>
      <c r="DR253" s="46">
        <f t="shared" si="313"/>
        <v>234677.36</v>
      </c>
      <c r="DS253" s="46">
        <f t="shared" si="313"/>
        <v>150775.5</v>
      </c>
      <c r="DT253" s="46">
        <f t="shared" si="313"/>
        <v>20842.099999999999</v>
      </c>
      <c r="DU253" s="46">
        <f t="shared" si="313"/>
        <v>93764.06</v>
      </c>
      <c r="DV253" s="46">
        <f t="shared" si="313"/>
        <v>45188.57</v>
      </c>
      <c r="DW253" s="46">
        <f t="shared" si="313"/>
        <v>55818.43</v>
      </c>
      <c r="DX253" s="46">
        <f t="shared" si="313"/>
        <v>45828.84</v>
      </c>
      <c r="DY253" s="46">
        <f t="shared" si="313"/>
        <v>48062.42</v>
      </c>
      <c r="DZ253" s="46">
        <f t="shared" si="313"/>
        <v>304756.40000000002</v>
      </c>
      <c r="EA253" s="46">
        <f t="shared" ref="EA253:FX253" si="314">EA56</f>
        <v>328756.98</v>
      </c>
      <c r="EB253" s="46">
        <f t="shared" si="314"/>
        <v>174093.42</v>
      </c>
      <c r="EC253" s="46">
        <f t="shared" si="314"/>
        <v>113155.52</v>
      </c>
      <c r="ED253" s="46">
        <f t="shared" si="314"/>
        <v>331354.59999999998</v>
      </c>
      <c r="EE253" s="46">
        <f t="shared" si="314"/>
        <v>48129.94</v>
      </c>
      <c r="EF253" s="46">
        <f t="shared" si="314"/>
        <v>243114.43</v>
      </c>
      <c r="EG253" s="46">
        <f t="shared" si="314"/>
        <v>67926.58</v>
      </c>
      <c r="EH253" s="46">
        <f t="shared" si="314"/>
        <v>36717.21</v>
      </c>
      <c r="EI253" s="46">
        <f t="shared" si="314"/>
        <v>3702414.39</v>
      </c>
      <c r="EJ253" s="46">
        <f t="shared" si="314"/>
        <v>2216601.1</v>
      </c>
      <c r="EK253" s="46">
        <f t="shared" si="314"/>
        <v>220723.72</v>
      </c>
      <c r="EL253" s="46">
        <f t="shared" si="314"/>
        <v>142450.67000000001</v>
      </c>
      <c r="EM253" s="46">
        <f t="shared" si="314"/>
        <v>101396.34</v>
      </c>
      <c r="EN253" s="46">
        <f t="shared" si="314"/>
        <v>166099.01</v>
      </c>
      <c r="EO253" s="46">
        <f t="shared" si="314"/>
        <v>102403.48</v>
      </c>
      <c r="EP253" s="46">
        <f t="shared" si="314"/>
        <v>122397.46</v>
      </c>
      <c r="EQ253" s="46">
        <f t="shared" si="314"/>
        <v>696968.66</v>
      </c>
      <c r="ER253" s="46">
        <f t="shared" si="314"/>
        <v>158271.01999999999</v>
      </c>
      <c r="ES253" s="46">
        <f t="shared" si="314"/>
        <v>49309.77</v>
      </c>
      <c r="ET253" s="46">
        <f t="shared" si="314"/>
        <v>34753.089999999997</v>
      </c>
      <c r="EU253" s="46">
        <f t="shared" si="314"/>
        <v>143252.72</v>
      </c>
      <c r="EV253" s="46">
        <f t="shared" si="314"/>
        <v>5668.52</v>
      </c>
      <c r="EW253" s="46">
        <f t="shared" si="314"/>
        <v>126835.21</v>
      </c>
      <c r="EX253" s="46">
        <f t="shared" si="314"/>
        <v>47543.39</v>
      </c>
      <c r="EY253" s="46">
        <f t="shared" si="314"/>
        <v>45849.57</v>
      </c>
      <c r="EZ253" s="46">
        <f t="shared" si="314"/>
        <v>33628.379999999997</v>
      </c>
      <c r="FA253" s="46">
        <f t="shared" si="314"/>
        <v>883101.29</v>
      </c>
      <c r="FB253" s="46">
        <f t="shared" si="314"/>
        <v>132778.42000000001</v>
      </c>
      <c r="FC253" s="46">
        <f t="shared" si="314"/>
        <v>522609.88</v>
      </c>
      <c r="FD253" s="46">
        <f t="shared" si="314"/>
        <v>121089.33</v>
      </c>
      <c r="FE253" s="46">
        <f t="shared" si="314"/>
        <v>82804.38</v>
      </c>
      <c r="FF253" s="46">
        <f t="shared" si="314"/>
        <v>63926.04</v>
      </c>
      <c r="FG253" s="46">
        <f t="shared" si="314"/>
        <v>36969.33</v>
      </c>
      <c r="FH253" s="46">
        <f t="shared" si="314"/>
        <v>43478.31</v>
      </c>
      <c r="FI253" s="46">
        <f t="shared" si="314"/>
        <v>392690.35</v>
      </c>
      <c r="FJ253" s="46">
        <f t="shared" si="314"/>
        <v>257881.42</v>
      </c>
      <c r="FK253" s="46">
        <f t="shared" si="314"/>
        <v>555056.31000000006</v>
      </c>
      <c r="FL253" s="46">
        <f t="shared" si="314"/>
        <v>750470.59</v>
      </c>
      <c r="FM253" s="46">
        <f t="shared" si="314"/>
        <v>430651.68</v>
      </c>
      <c r="FN253" s="46">
        <f t="shared" si="314"/>
        <v>4853081.33</v>
      </c>
      <c r="FO253" s="46">
        <f t="shared" si="314"/>
        <v>411673.3</v>
      </c>
      <c r="FP253" s="46">
        <f t="shared" si="314"/>
        <v>877950.04</v>
      </c>
      <c r="FQ253" s="46">
        <f t="shared" si="314"/>
        <v>228920.25</v>
      </c>
      <c r="FR253" s="46">
        <f t="shared" si="314"/>
        <v>90960.85</v>
      </c>
      <c r="FS253" s="46">
        <f t="shared" si="314"/>
        <v>75613.649999999994</v>
      </c>
      <c r="FT253" s="47">
        <f t="shared" si="314"/>
        <v>68316.960000000006</v>
      </c>
      <c r="FU253" s="46">
        <f t="shared" si="314"/>
        <v>232527.75</v>
      </c>
      <c r="FV253" s="46">
        <f t="shared" si="314"/>
        <v>179514.23999999999</v>
      </c>
      <c r="FW253" s="46">
        <f t="shared" si="314"/>
        <v>96897.13</v>
      </c>
      <c r="FX253" s="46">
        <f t="shared" si="314"/>
        <v>42292.25</v>
      </c>
      <c r="FY253" s="46"/>
      <c r="FZ253" s="46"/>
      <c r="GA253" s="46"/>
      <c r="GB253" s="63"/>
      <c r="GC253" s="63"/>
      <c r="GD253" s="63"/>
      <c r="GE253" s="130"/>
      <c r="GF253" s="130"/>
      <c r="GG253" s="6"/>
      <c r="GH253" s="6"/>
      <c r="GI253" s="6"/>
      <c r="GJ253" s="6"/>
      <c r="GK253" s="6"/>
      <c r="GL253" s="6"/>
      <c r="GM253" s="6"/>
    </row>
    <row r="254" spans="1:195" x14ac:dyDescent="0.2">
      <c r="A254" s="3" t="s">
        <v>597</v>
      </c>
      <c r="B254" s="2" t="s">
        <v>598</v>
      </c>
      <c r="C254" s="63">
        <f t="shared" ref="C254:BN254" si="315">ROUND(C253/C40,6)</f>
        <v>3.1719999999999999E-3</v>
      </c>
      <c r="D254" s="63">
        <f t="shared" si="315"/>
        <v>5.1269999999999996E-3</v>
      </c>
      <c r="E254" s="63">
        <f t="shared" si="315"/>
        <v>3.202E-3</v>
      </c>
      <c r="F254" s="63">
        <f t="shared" si="315"/>
        <v>4.1520000000000003E-3</v>
      </c>
      <c r="G254" s="63">
        <f t="shared" si="315"/>
        <v>2.2190000000000001E-3</v>
      </c>
      <c r="H254" s="63">
        <f t="shared" si="315"/>
        <v>1.92E-3</v>
      </c>
      <c r="I254" s="63">
        <f t="shared" si="315"/>
        <v>4.7549999999999997E-3</v>
      </c>
      <c r="J254" s="63">
        <f t="shared" si="315"/>
        <v>2.7599999999999999E-3</v>
      </c>
      <c r="K254" s="63">
        <f t="shared" si="315"/>
        <v>3.5950000000000001E-3</v>
      </c>
      <c r="L254" s="63">
        <f t="shared" si="315"/>
        <v>2.3649999999999999E-3</v>
      </c>
      <c r="M254" s="63">
        <f t="shared" si="315"/>
        <v>4.2750000000000002E-3</v>
      </c>
      <c r="N254" s="63">
        <f t="shared" si="315"/>
        <v>3.0850000000000001E-3</v>
      </c>
      <c r="O254" s="63">
        <f t="shared" si="315"/>
        <v>2.9840000000000001E-3</v>
      </c>
      <c r="P254" s="63">
        <f t="shared" si="315"/>
        <v>2.1069999999999999E-3</v>
      </c>
      <c r="Q254" s="63">
        <f t="shared" si="315"/>
        <v>5.7299999999999999E-3</v>
      </c>
      <c r="R254" s="63">
        <f t="shared" si="315"/>
        <v>2.4559999999999998E-3</v>
      </c>
      <c r="S254" s="63">
        <f t="shared" si="315"/>
        <v>1.15E-3</v>
      </c>
      <c r="T254" s="63">
        <f t="shared" si="315"/>
        <v>2.0509999999999999E-3</v>
      </c>
      <c r="U254" s="63">
        <f t="shared" si="315"/>
        <v>3.3279999999999998E-3</v>
      </c>
      <c r="V254" s="63">
        <f t="shared" si="315"/>
        <v>2.7520000000000001E-3</v>
      </c>
      <c r="W254" s="43">
        <f t="shared" si="315"/>
        <v>7.4809999999999998E-3</v>
      </c>
      <c r="X254" s="63">
        <f t="shared" si="315"/>
        <v>1.384E-3</v>
      </c>
      <c r="Y254" s="63">
        <f t="shared" si="315"/>
        <v>1.8079999999999999E-3</v>
      </c>
      <c r="Z254" s="63">
        <f t="shared" si="315"/>
        <v>3.418E-3</v>
      </c>
      <c r="AA254" s="63">
        <f t="shared" si="315"/>
        <v>2.1649999999999998E-3</v>
      </c>
      <c r="AB254" s="63">
        <f t="shared" si="315"/>
        <v>1.804E-3</v>
      </c>
      <c r="AC254" s="63">
        <f t="shared" si="315"/>
        <v>8.7200000000000005E-4</v>
      </c>
      <c r="AD254" s="63">
        <f t="shared" si="315"/>
        <v>7.4899999999999999E-4</v>
      </c>
      <c r="AE254" s="63">
        <f t="shared" si="315"/>
        <v>1.237E-3</v>
      </c>
      <c r="AF254" s="63">
        <f t="shared" si="315"/>
        <v>8.8800000000000001E-4</v>
      </c>
      <c r="AG254" s="63">
        <f t="shared" si="315"/>
        <v>6.5899999999999997E-4</v>
      </c>
      <c r="AH254" s="63">
        <f t="shared" si="315"/>
        <v>1.5935999999999999E-2</v>
      </c>
      <c r="AI254" s="63">
        <f t="shared" si="315"/>
        <v>8.9009999999999992E-3</v>
      </c>
      <c r="AJ254" s="63">
        <f t="shared" si="315"/>
        <v>2.3939999999999999E-3</v>
      </c>
      <c r="AK254" s="63">
        <f t="shared" si="315"/>
        <v>7.5699999999999997E-4</v>
      </c>
      <c r="AL254" s="63">
        <f t="shared" si="315"/>
        <v>1.0380000000000001E-3</v>
      </c>
      <c r="AM254" s="63">
        <f t="shared" si="315"/>
        <v>2.4529999999999999E-3</v>
      </c>
      <c r="AN254" s="63">
        <f t="shared" si="315"/>
        <v>1.01E-3</v>
      </c>
      <c r="AO254" s="63">
        <f t="shared" si="315"/>
        <v>3.1719999999999999E-3</v>
      </c>
      <c r="AP254" s="63">
        <f t="shared" si="315"/>
        <v>2.134E-3</v>
      </c>
      <c r="AQ254" s="63">
        <f t="shared" si="315"/>
        <v>7.6000000000000004E-4</v>
      </c>
      <c r="AR254" s="63">
        <f t="shared" si="315"/>
        <v>2.3340000000000001E-3</v>
      </c>
      <c r="AS254" s="63">
        <f t="shared" si="315"/>
        <v>4.5300000000000001E-4</v>
      </c>
      <c r="AT254" s="63">
        <f t="shared" si="315"/>
        <v>4.581E-3</v>
      </c>
      <c r="AU254" s="63">
        <f t="shared" si="315"/>
        <v>2.026E-3</v>
      </c>
      <c r="AV254" s="63">
        <f t="shared" si="315"/>
        <v>9.2700000000000005E-3</v>
      </c>
      <c r="AW254" s="63">
        <f t="shared" si="315"/>
        <v>2.7239999999999999E-3</v>
      </c>
      <c r="AX254" s="63">
        <f t="shared" si="315"/>
        <v>1.9710000000000001E-3</v>
      </c>
      <c r="AY254" s="63">
        <f t="shared" si="315"/>
        <v>5.8739999999999999E-3</v>
      </c>
      <c r="AZ254" s="63">
        <f t="shared" si="315"/>
        <v>5.2480000000000001E-3</v>
      </c>
      <c r="BA254" s="63">
        <f t="shared" si="315"/>
        <v>7.7479999999999997E-3</v>
      </c>
      <c r="BB254" s="63">
        <f t="shared" si="315"/>
        <v>1.3438E-2</v>
      </c>
      <c r="BC254" s="63">
        <f t="shared" si="315"/>
        <v>2.4710000000000001E-3</v>
      </c>
      <c r="BD254" s="63">
        <f t="shared" si="315"/>
        <v>1.0579999999999999E-3</v>
      </c>
      <c r="BE254" s="63">
        <f t="shared" si="315"/>
        <v>2E-3</v>
      </c>
      <c r="BF254" s="63">
        <f t="shared" si="315"/>
        <v>3.718E-3</v>
      </c>
      <c r="BG254" s="63">
        <f t="shared" si="315"/>
        <v>8.5249999999999996E-3</v>
      </c>
      <c r="BH254" s="63">
        <f t="shared" si="315"/>
        <v>3.6679999999999998E-3</v>
      </c>
      <c r="BI254" s="63">
        <f t="shared" si="315"/>
        <v>3.137E-3</v>
      </c>
      <c r="BJ254" s="63">
        <f t="shared" si="315"/>
        <v>2.8319999999999999E-3</v>
      </c>
      <c r="BK254" s="63">
        <f t="shared" si="315"/>
        <v>4.7980000000000002E-3</v>
      </c>
      <c r="BL254" s="63">
        <f t="shared" si="315"/>
        <v>1.6889999999999999E-2</v>
      </c>
      <c r="BM254" s="63">
        <f t="shared" si="315"/>
        <v>1.0779E-2</v>
      </c>
      <c r="BN254" s="63">
        <f t="shared" si="315"/>
        <v>4.4130000000000003E-3</v>
      </c>
      <c r="BO254" s="63">
        <f t="shared" ref="BO254:DZ254" si="316">ROUND(BO253/BO40,6)</f>
        <v>2.5360000000000001E-3</v>
      </c>
      <c r="BP254" s="63">
        <f t="shared" si="316"/>
        <v>1.3849999999999999E-3</v>
      </c>
      <c r="BQ254" s="63">
        <f t="shared" si="316"/>
        <v>8.6600000000000002E-4</v>
      </c>
      <c r="BR254" s="63">
        <f t="shared" si="316"/>
        <v>6.0099999999999997E-4</v>
      </c>
      <c r="BS254" s="63">
        <f t="shared" si="316"/>
        <v>1.7799999999999999E-4</v>
      </c>
      <c r="BT254" s="63">
        <f t="shared" si="316"/>
        <v>2.7900000000000001E-4</v>
      </c>
      <c r="BU254" s="63">
        <f t="shared" si="316"/>
        <v>7.3300000000000004E-4</v>
      </c>
      <c r="BV254" s="63">
        <f t="shared" si="316"/>
        <v>4.2400000000000001E-4</v>
      </c>
      <c r="BW254" s="63">
        <f t="shared" si="316"/>
        <v>9.9099999999999991E-4</v>
      </c>
      <c r="BX254" s="63">
        <f t="shared" si="316"/>
        <v>2.2900000000000001E-4</v>
      </c>
      <c r="BY254" s="63">
        <f t="shared" si="316"/>
        <v>2.4090000000000001E-3</v>
      </c>
      <c r="BZ254" s="63">
        <f t="shared" si="316"/>
        <v>1.227E-3</v>
      </c>
      <c r="CA254" s="63">
        <f t="shared" si="316"/>
        <v>2.0070000000000001E-3</v>
      </c>
      <c r="CB254" s="63">
        <f t="shared" si="316"/>
        <v>3.264E-3</v>
      </c>
      <c r="CC254" s="63">
        <f t="shared" si="316"/>
        <v>3.1710000000000002E-3</v>
      </c>
      <c r="CD254" s="63">
        <f t="shared" si="316"/>
        <v>1.137E-3</v>
      </c>
      <c r="CE254" s="63">
        <f t="shared" si="316"/>
        <v>3.718E-3</v>
      </c>
      <c r="CF254" s="63">
        <f t="shared" si="316"/>
        <v>2.2039999999999998E-3</v>
      </c>
      <c r="CG254" s="63">
        <f t="shared" si="316"/>
        <v>4.4060000000000002E-3</v>
      </c>
      <c r="CH254" s="63">
        <f t="shared" si="316"/>
        <v>1.7160000000000001E-3</v>
      </c>
      <c r="CI254" s="63">
        <f t="shared" si="316"/>
        <v>1.684E-3</v>
      </c>
      <c r="CJ254" s="63">
        <f t="shared" si="316"/>
        <v>9.2400000000000002E-4</v>
      </c>
      <c r="CK254" s="63">
        <f t="shared" si="316"/>
        <v>5.7700000000000004E-4</v>
      </c>
      <c r="CL254" s="63">
        <f t="shared" si="316"/>
        <v>1.119E-3</v>
      </c>
      <c r="CM254" s="63">
        <f t="shared" si="316"/>
        <v>6.6E-4</v>
      </c>
      <c r="CN254" s="63">
        <f t="shared" si="316"/>
        <v>2.581E-3</v>
      </c>
      <c r="CO254" s="63">
        <f t="shared" si="316"/>
        <v>2.8900000000000002E-3</v>
      </c>
      <c r="CP254" s="63">
        <f t="shared" si="316"/>
        <v>8.4800000000000001E-4</v>
      </c>
      <c r="CQ254" s="63">
        <f t="shared" si="316"/>
        <v>2.3770000000000002E-3</v>
      </c>
      <c r="CR254" s="63">
        <f t="shared" si="316"/>
        <v>5.6599999999999999E-4</v>
      </c>
      <c r="CS254" s="63">
        <f t="shared" si="316"/>
        <v>1.9430000000000001E-3</v>
      </c>
      <c r="CT254" s="63">
        <f t="shared" si="316"/>
        <v>1.439E-3</v>
      </c>
      <c r="CU254" s="63">
        <f t="shared" si="316"/>
        <v>4.7819999999999998E-3</v>
      </c>
      <c r="CV254" s="63">
        <f t="shared" si="316"/>
        <v>3.6359999999999999E-3</v>
      </c>
      <c r="CW254" s="63">
        <f t="shared" si="316"/>
        <v>1.3389999999999999E-3</v>
      </c>
      <c r="CX254" s="63">
        <f t="shared" si="316"/>
        <v>1.9250000000000001E-3</v>
      </c>
      <c r="CY254" s="63">
        <f t="shared" si="316"/>
        <v>8.8369999999999994E-3</v>
      </c>
      <c r="CZ254" s="63">
        <f t="shared" si="316"/>
        <v>5.5970000000000004E-3</v>
      </c>
      <c r="DA254" s="63">
        <f t="shared" si="316"/>
        <v>7.1339999999999997E-3</v>
      </c>
      <c r="DB254" s="63">
        <f t="shared" si="316"/>
        <v>5.156E-3</v>
      </c>
      <c r="DC254" s="63">
        <f t="shared" si="316"/>
        <v>1.7470000000000001E-3</v>
      </c>
      <c r="DD254" s="63">
        <f t="shared" si="316"/>
        <v>9.0000000000000006E-5</v>
      </c>
      <c r="DE254" s="63">
        <f t="shared" si="316"/>
        <v>2.8600000000000001E-4</v>
      </c>
      <c r="DF254" s="63">
        <f t="shared" si="316"/>
        <v>4.3290000000000004E-3</v>
      </c>
      <c r="DG254" s="63">
        <f t="shared" si="316"/>
        <v>1.1019999999999999E-3</v>
      </c>
      <c r="DH254" s="63">
        <f t="shared" si="316"/>
        <v>1.423E-3</v>
      </c>
      <c r="DI254" s="63">
        <f t="shared" si="316"/>
        <v>1.214E-3</v>
      </c>
      <c r="DJ254" s="63">
        <f t="shared" si="316"/>
        <v>2.774E-3</v>
      </c>
      <c r="DK254" s="63">
        <f t="shared" si="316"/>
        <v>1.1280000000000001E-3</v>
      </c>
      <c r="DL254" s="63">
        <f t="shared" si="316"/>
        <v>3.3999999999999998E-3</v>
      </c>
      <c r="DM254" s="63">
        <f t="shared" si="316"/>
        <v>3.258E-3</v>
      </c>
      <c r="DN254" s="63">
        <f t="shared" si="316"/>
        <v>1.4419999999999999E-3</v>
      </c>
      <c r="DO254" s="63">
        <f t="shared" si="316"/>
        <v>3.8969999999999999E-3</v>
      </c>
      <c r="DP254" s="63">
        <f t="shared" si="316"/>
        <v>3.8500000000000001E-3</v>
      </c>
      <c r="DQ254" s="63">
        <f t="shared" si="316"/>
        <v>1.5299999999999999E-3</v>
      </c>
      <c r="DR254" s="63">
        <f t="shared" si="316"/>
        <v>4.0559999999999997E-3</v>
      </c>
      <c r="DS254" s="63">
        <f t="shared" si="316"/>
        <v>4.0480000000000004E-3</v>
      </c>
      <c r="DT254" s="63">
        <f t="shared" si="316"/>
        <v>2.5590000000000001E-3</v>
      </c>
      <c r="DU254" s="63">
        <f t="shared" si="316"/>
        <v>4.5560000000000002E-3</v>
      </c>
      <c r="DV254" s="63">
        <f t="shared" si="316"/>
        <v>1.0111999999999999E-2</v>
      </c>
      <c r="DW254" s="63">
        <f t="shared" si="316"/>
        <v>3.5790000000000001E-3</v>
      </c>
      <c r="DX254" s="63">
        <f t="shared" si="316"/>
        <v>8.8000000000000003E-4</v>
      </c>
      <c r="DY254" s="63">
        <f t="shared" si="316"/>
        <v>4.9600000000000002E-4</v>
      </c>
      <c r="DZ254" s="63">
        <f t="shared" si="316"/>
        <v>2.8449999999999999E-3</v>
      </c>
      <c r="EA254" s="63">
        <f t="shared" ref="EA254:FX254" si="317">ROUND(EA253/EA40,6)</f>
        <v>1.1329999999999999E-3</v>
      </c>
      <c r="EB254" s="63">
        <f t="shared" si="317"/>
        <v>2.6310000000000001E-3</v>
      </c>
      <c r="EC254" s="63">
        <f t="shared" si="317"/>
        <v>4.411E-3</v>
      </c>
      <c r="ED254" s="63">
        <f t="shared" si="317"/>
        <v>1.36E-4</v>
      </c>
      <c r="EE254" s="63">
        <f t="shared" si="317"/>
        <v>3.728E-3</v>
      </c>
      <c r="EF254" s="63">
        <f t="shared" si="317"/>
        <v>2.813E-3</v>
      </c>
      <c r="EG254" s="63">
        <f t="shared" si="317"/>
        <v>3.4880000000000002E-3</v>
      </c>
      <c r="EH254" s="63">
        <f t="shared" si="317"/>
        <v>3.4009999999999999E-3</v>
      </c>
      <c r="EI254" s="63">
        <f t="shared" si="317"/>
        <v>3.6619999999999999E-3</v>
      </c>
      <c r="EJ254" s="63">
        <f t="shared" si="317"/>
        <v>3.4880000000000002E-3</v>
      </c>
      <c r="EK254" s="63">
        <f t="shared" si="317"/>
        <v>2.6800000000000001E-4</v>
      </c>
      <c r="EL254" s="63">
        <f t="shared" si="317"/>
        <v>3.3599999999999998E-4</v>
      </c>
      <c r="EM254" s="63">
        <f t="shared" si="317"/>
        <v>1.1119999999999999E-3</v>
      </c>
      <c r="EN254" s="63">
        <f t="shared" si="317"/>
        <v>3.398E-3</v>
      </c>
      <c r="EO254" s="63">
        <f t="shared" si="317"/>
        <v>3.081E-3</v>
      </c>
      <c r="EP254" s="63">
        <f t="shared" si="317"/>
        <v>1.103E-3</v>
      </c>
      <c r="EQ254" s="63">
        <f t="shared" si="317"/>
        <v>8.9999999999999998E-4</v>
      </c>
      <c r="ER254" s="63">
        <f t="shared" si="317"/>
        <v>1.4679999999999999E-3</v>
      </c>
      <c r="ES254" s="63">
        <f t="shared" si="317"/>
        <v>2.8159999999999999E-3</v>
      </c>
      <c r="ET254" s="63">
        <f t="shared" si="317"/>
        <v>1.3140000000000001E-3</v>
      </c>
      <c r="EU254" s="63">
        <f t="shared" si="317"/>
        <v>4.9670000000000001E-3</v>
      </c>
      <c r="EV254" s="63">
        <f t="shared" si="317"/>
        <v>1.2899999999999999E-4</v>
      </c>
      <c r="EW254" s="63">
        <f t="shared" si="317"/>
        <v>1.85E-4</v>
      </c>
      <c r="EX254" s="63">
        <f t="shared" si="317"/>
        <v>7.7800000000000005E-4</v>
      </c>
      <c r="EY254" s="63">
        <f t="shared" si="317"/>
        <v>1.4630000000000001E-3</v>
      </c>
      <c r="EZ254" s="63">
        <f t="shared" si="317"/>
        <v>1.2800000000000001E-3</v>
      </c>
      <c r="FA254" s="63">
        <f t="shared" si="317"/>
        <v>5.6599999999999999E-4</v>
      </c>
      <c r="FB254" s="63">
        <f t="shared" si="317"/>
        <v>4.2099999999999999E-4</v>
      </c>
      <c r="FC254" s="63">
        <f t="shared" si="317"/>
        <v>2.2339999999999999E-3</v>
      </c>
      <c r="FD254" s="63">
        <f t="shared" si="317"/>
        <v>2.6740000000000002E-3</v>
      </c>
      <c r="FE254" s="63">
        <f t="shared" si="317"/>
        <v>2.0530000000000001E-3</v>
      </c>
      <c r="FF254" s="63">
        <f t="shared" si="317"/>
        <v>3.6589999999999999E-3</v>
      </c>
      <c r="FG254" s="63">
        <f t="shared" si="317"/>
        <v>4.6109999999999996E-3</v>
      </c>
      <c r="FH254" s="63">
        <f t="shared" si="317"/>
        <v>1.523E-3</v>
      </c>
      <c r="FI254" s="63">
        <f t="shared" si="317"/>
        <v>3.2699999999999998E-4</v>
      </c>
      <c r="FJ254" s="63">
        <f t="shared" si="317"/>
        <v>5.6499999999999996E-4</v>
      </c>
      <c r="FK254" s="63">
        <f t="shared" si="317"/>
        <v>6.4599999999999998E-4</v>
      </c>
      <c r="FL254" s="63">
        <f t="shared" si="317"/>
        <v>1.5200000000000001E-3</v>
      </c>
      <c r="FM254" s="63">
        <f t="shared" si="317"/>
        <v>1.2979999999999999E-3</v>
      </c>
      <c r="FN254" s="63">
        <f t="shared" si="317"/>
        <v>4.849E-3</v>
      </c>
      <c r="FO254" s="63">
        <f t="shared" si="317"/>
        <v>3.39E-4</v>
      </c>
      <c r="FP254" s="63">
        <f t="shared" si="317"/>
        <v>1.441E-3</v>
      </c>
      <c r="FQ254" s="63">
        <f t="shared" si="317"/>
        <v>1.3799999999999999E-3</v>
      </c>
      <c r="FR254" s="63">
        <f t="shared" si="317"/>
        <v>4.84E-4</v>
      </c>
      <c r="FS254" s="63">
        <f t="shared" si="317"/>
        <v>5.7499999999999999E-4</v>
      </c>
      <c r="FT254" s="43">
        <f t="shared" si="317"/>
        <v>2.7799999999999998E-4</v>
      </c>
      <c r="FU254" s="63">
        <f t="shared" si="317"/>
        <v>2.0739999999999999E-3</v>
      </c>
      <c r="FV254" s="63">
        <f t="shared" si="317"/>
        <v>2.0920000000000001E-3</v>
      </c>
      <c r="FW254" s="63">
        <f t="shared" si="317"/>
        <v>5.6639999999999998E-3</v>
      </c>
      <c r="FX254" s="63">
        <f t="shared" si="317"/>
        <v>1.957E-3</v>
      </c>
      <c r="FY254" s="46"/>
      <c r="FZ254" s="46"/>
      <c r="GA254" s="46"/>
      <c r="GB254" s="46"/>
      <c r="GC254" s="46"/>
      <c r="GD254" s="46"/>
      <c r="GE254" s="6"/>
      <c r="GF254" s="6"/>
      <c r="GG254" s="6"/>
      <c r="GH254" s="6"/>
      <c r="GI254" s="6"/>
      <c r="GJ254" s="6"/>
      <c r="GK254" s="6"/>
      <c r="GL254" s="6"/>
      <c r="GM254" s="6"/>
    </row>
    <row r="255" spans="1:195" x14ac:dyDescent="0.2">
      <c r="A255" s="9"/>
      <c r="B255" s="2" t="s">
        <v>599</v>
      </c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4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43"/>
      <c r="FU255" s="63"/>
      <c r="FV255" s="63"/>
      <c r="FW255" s="63"/>
      <c r="FX255" s="63"/>
      <c r="FY255" s="46"/>
      <c r="FZ255" s="46"/>
      <c r="GA255" s="46"/>
      <c r="GB255" s="46"/>
      <c r="GC255" s="46"/>
      <c r="GD255" s="46"/>
      <c r="GE255" s="6"/>
      <c r="GF255" s="6"/>
      <c r="GG255" s="6"/>
      <c r="GH255" s="6"/>
      <c r="GI255" s="6"/>
      <c r="GJ255" s="6"/>
      <c r="GK255" s="6"/>
      <c r="GL255" s="6"/>
      <c r="GM255" s="6"/>
    </row>
    <row r="256" spans="1:195" x14ac:dyDescent="0.2">
      <c r="A256" s="3" t="s">
        <v>600</v>
      </c>
      <c r="B256" s="2" t="s">
        <v>601</v>
      </c>
      <c r="C256" s="63">
        <f t="shared" ref="C256:BN256" si="318">ROUND(MIN(C254,(C238-C249),(C243-C249)),6)</f>
        <v>0</v>
      </c>
      <c r="D256" s="63">
        <f t="shared" si="318"/>
        <v>0</v>
      </c>
      <c r="E256" s="63">
        <f t="shared" si="318"/>
        <v>0</v>
      </c>
      <c r="F256" s="63">
        <f t="shared" si="318"/>
        <v>0</v>
      </c>
      <c r="G256" s="63">
        <f t="shared" si="318"/>
        <v>0</v>
      </c>
      <c r="H256" s="63">
        <f t="shared" si="318"/>
        <v>0</v>
      </c>
      <c r="I256" s="63">
        <f t="shared" si="318"/>
        <v>0</v>
      </c>
      <c r="J256" s="63">
        <f t="shared" si="318"/>
        <v>0</v>
      </c>
      <c r="K256" s="63">
        <f t="shared" si="318"/>
        <v>0</v>
      </c>
      <c r="L256" s="63">
        <f t="shared" si="318"/>
        <v>0</v>
      </c>
      <c r="M256" s="63">
        <f t="shared" si="318"/>
        <v>0</v>
      </c>
      <c r="N256" s="63">
        <f t="shared" si="318"/>
        <v>0</v>
      </c>
      <c r="O256" s="63">
        <f t="shared" si="318"/>
        <v>0</v>
      </c>
      <c r="P256" s="63">
        <f t="shared" si="318"/>
        <v>0</v>
      </c>
      <c r="Q256" s="63">
        <f t="shared" si="318"/>
        <v>0</v>
      </c>
      <c r="R256" s="63">
        <f t="shared" si="318"/>
        <v>0</v>
      </c>
      <c r="S256" s="63">
        <f t="shared" si="318"/>
        <v>0</v>
      </c>
      <c r="T256" s="63">
        <f t="shared" si="318"/>
        <v>0</v>
      </c>
      <c r="U256" s="63">
        <f t="shared" si="318"/>
        <v>0</v>
      </c>
      <c r="V256" s="63">
        <f t="shared" si="318"/>
        <v>0</v>
      </c>
      <c r="W256" s="63">
        <f t="shared" si="318"/>
        <v>0</v>
      </c>
      <c r="X256" s="63">
        <f t="shared" si="318"/>
        <v>0</v>
      </c>
      <c r="Y256" s="63">
        <f t="shared" si="318"/>
        <v>0</v>
      </c>
      <c r="Z256" s="63">
        <f t="shared" si="318"/>
        <v>0</v>
      </c>
      <c r="AA256" s="63">
        <f t="shared" si="318"/>
        <v>0</v>
      </c>
      <c r="AB256" s="63">
        <f t="shared" si="318"/>
        <v>0</v>
      </c>
      <c r="AC256" s="63">
        <f t="shared" si="318"/>
        <v>0</v>
      </c>
      <c r="AD256" s="63">
        <f t="shared" si="318"/>
        <v>0</v>
      </c>
      <c r="AE256" s="63">
        <f t="shared" si="318"/>
        <v>0</v>
      </c>
      <c r="AF256" s="63">
        <f t="shared" si="318"/>
        <v>0</v>
      </c>
      <c r="AG256" s="63">
        <f t="shared" si="318"/>
        <v>3.5E-4</v>
      </c>
      <c r="AH256" s="63">
        <f t="shared" si="318"/>
        <v>0</v>
      </c>
      <c r="AI256" s="63">
        <f t="shared" si="318"/>
        <v>0</v>
      </c>
      <c r="AJ256" s="63">
        <f t="shared" si="318"/>
        <v>0</v>
      </c>
      <c r="AK256" s="63">
        <f t="shared" si="318"/>
        <v>0</v>
      </c>
      <c r="AL256" s="63">
        <f t="shared" si="318"/>
        <v>0</v>
      </c>
      <c r="AM256" s="63">
        <f t="shared" si="318"/>
        <v>0</v>
      </c>
      <c r="AN256" s="63">
        <f t="shared" si="318"/>
        <v>0</v>
      </c>
      <c r="AO256" s="63">
        <f t="shared" si="318"/>
        <v>0</v>
      </c>
      <c r="AP256" s="63">
        <f t="shared" si="318"/>
        <v>0</v>
      </c>
      <c r="AQ256" s="63">
        <f t="shared" si="318"/>
        <v>0</v>
      </c>
      <c r="AR256" s="63">
        <f t="shared" si="318"/>
        <v>0</v>
      </c>
      <c r="AS256" s="63">
        <f t="shared" si="318"/>
        <v>0</v>
      </c>
      <c r="AT256" s="63">
        <f t="shared" si="318"/>
        <v>0</v>
      </c>
      <c r="AU256" s="63">
        <f t="shared" si="318"/>
        <v>0</v>
      </c>
      <c r="AV256" s="63">
        <f t="shared" si="318"/>
        <v>0</v>
      </c>
      <c r="AW256" s="63">
        <f t="shared" si="318"/>
        <v>0</v>
      </c>
      <c r="AX256" s="63">
        <f t="shared" si="318"/>
        <v>0</v>
      </c>
      <c r="AY256" s="63">
        <f t="shared" si="318"/>
        <v>0</v>
      </c>
      <c r="AZ256" s="63">
        <f t="shared" si="318"/>
        <v>0</v>
      </c>
      <c r="BA256" s="63">
        <f t="shared" si="318"/>
        <v>0</v>
      </c>
      <c r="BB256" s="63">
        <f t="shared" si="318"/>
        <v>0</v>
      </c>
      <c r="BC256" s="63">
        <f t="shared" si="318"/>
        <v>0</v>
      </c>
      <c r="BD256" s="63">
        <f t="shared" si="318"/>
        <v>0</v>
      </c>
      <c r="BE256" s="63">
        <f t="shared" si="318"/>
        <v>0</v>
      </c>
      <c r="BF256" s="63">
        <f t="shared" si="318"/>
        <v>0</v>
      </c>
      <c r="BG256" s="63">
        <f t="shared" si="318"/>
        <v>0</v>
      </c>
      <c r="BH256" s="63">
        <f t="shared" si="318"/>
        <v>0</v>
      </c>
      <c r="BI256" s="63">
        <f t="shared" si="318"/>
        <v>0</v>
      </c>
      <c r="BJ256" s="63">
        <f t="shared" si="318"/>
        <v>0</v>
      </c>
      <c r="BK256" s="63">
        <f t="shared" si="318"/>
        <v>0</v>
      </c>
      <c r="BL256" s="63">
        <f t="shared" si="318"/>
        <v>0</v>
      </c>
      <c r="BM256" s="63">
        <f t="shared" si="318"/>
        <v>0</v>
      </c>
      <c r="BN256" s="63">
        <f t="shared" si="318"/>
        <v>0</v>
      </c>
      <c r="BO256" s="63">
        <f t="shared" ref="BO256:DZ256" si="319">ROUND(MIN(BO254,(BO238-BO249),(BO243-BO249)),6)</f>
        <v>0</v>
      </c>
      <c r="BP256" s="63">
        <f t="shared" si="319"/>
        <v>0</v>
      </c>
      <c r="BQ256" s="63">
        <f t="shared" si="319"/>
        <v>0</v>
      </c>
      <c r="BR256" s="63">
        <f t="shared" si="319"/>
        <v>0</v>
      </c>
      <c r="BS256" s="63">
        <f t="shared" si="319"/>
        <v>0</v>
      </c>
      <c r="BT256" s="63">
        <f t="shared" si="319"/>
        <v>0</v>
      </c>
      <c r="BU256" s="63">
        <f t="shared" si="319"/>
        <v>0</v>
      </c>
      <c r="BV256" s="63">
        <f t="shared" si="319"/>
        <v>0</v>
      </c>
      <c r="BW256" s="63">
        <f t="shared" si="319"/>
        <v>0</v>
      </c>
      <c r="BX256" s="63">
        <f t="shared" si="319"/>
        <v>0</v>
      </c>
      <c r="BY256" s="63">
        <f t="shared" si="319"/>
        <v>0</v>
      </c>
      <c r="BZ256" s="63">
        <f t="shared" si="319"/>
        <v>0</v>
      </c>
      <c r="CA256" s="63">
        <f t="shared" si="319"/>
        <v>0</v>
      </c>
      <c r="CB256" s="63">
        <f t="shared" si="319"/>
        <v>0</v>
      </c>
      <c r="CC256" s="63">
        <f t="shared" si="319"/>
        <v>0</v>
      </c>
      <c r="CD256" s="63">
        <f t="shared" si="319"/>
        <v>0</v>
      </c>
      <c r="CE256" s="63">
        <f t="shared" si="319"/>
        <v>0</v>
      </c>
      <c r="CF256" s="63">
        <f t="shared" si="319"/>
        <v>0</v>
      </c>
      <c r="CG256" s="63">
        <f t="shared" si="319"/>
        <v>0</v>
      </c>
      <c r="CH256" s="63">
        <f t="shared" si="319"/>
        <v>0</v>
      </c>
      <c r="CI256" s="63">
        <f t="shared" si="319"/>
        <v>0</v>
      </c>
      <c r="CJ256" s="63">
        <f t="shared" si="319"/>
        <v>0</v>
      </c>
      <c r="CK256" s="63">
        <f t="shared" si="319"/>
        <v>0</v>
      </c>
      <c r="CL256" s="63">
        <f t="shared" si="319"/>
        <v>0</v>
      </c>
      <c r="CM256" s="63">
        <f t="shared" si="319"/>
        <v>0</v>
      </c>
      <c r="CN256" s="63">
        <f t="shared" si="319"/>
        <v>0</v>
      </c>
      <c r="CO256" s="63">
        <f t="shared" si="319"/>
        <v>0</v>
      </c>
      <c r="CP256" s="63">
        <f t="shared" si="319"/>
        <v>0</v>
      </c>
      <c r="CQ256" s="63">
        <f t="shared" si="319"/>
        <v>0</v>
      </c>
      <c r="CR256" s="63">
        <f t="shared" si="319"/>
        <v>0</v>
      </c>
      <c r="CS256" s="63">
        <f t="shared" si="319"/>
        <v>0</v>
      </c>
      <c r="CT256" s="63">
        <f t="shared" si="319"/>
        <v>0</v>
      </c>
      <c r="CU256" s="63">
        <f t="shared" si="319"/>
        <v>0</v>
      </c>
      <c r="CV256" s="63">
        <f t="shared" si="319"/>
        <v>0</v>
      </c>
      <c r="CW256" s="63">
        <f t="shared" si="319"/>
        <v>0</v>
      </c>
      <c r="CX256" s="63">
        <f t="shared" si="319"/>
        <v>0</v>
      </c>
      <c r="CY256" s="63">
        <f t="shared" si="319"/>
        <v>0</v>
      </c>
      <c r="CZ256" s="63">
        <f t="shared" si="319"/>
        <v>0</v>
      </c>
      <c r="DA256" s="63">
        <f t="shared" si="319"/>
        <v>0</v>
      </c>
      <c r="DB256" s="63">
        <f t="shared" si="319"/>
        <v>0</v>
      </c>
      <c r="DC256" s="63">
        <f t="shared" si="319"/>
        <v>0</v>
      </c>
      <c r="DD256" s="63">
        <f t="shared" si="319"/>
        <v>0</v>
      </c>
      <c r="DE256" s="63">
        <f t="shared" si="319"/>
        <v>0</v>
      </c>
      <c r="DF256" s="63">
        <f t="shared" si="319"/>
        <v>0</v>
      </c>
      <c r="DG256" s="63">
        <f t="shared" si="319"/>
        <v>0</v>
      </c>
      <c r="DH256" s="63">
        <f t="shared" si="319"/>
        <v>0</v>
      </c>
      <c r="DI256" s="63">
        <f t="shared" si="319"/>
        <v>0</v>
      </c>
      <c r="DJ256" s="63">
        <f t="shared" si="319"/>
        <v>0</v>
      </c>
      <c r="DK256" s="63">
        <f t="shared" si="319"/>
        <v>0</v>
      </c>
      <c r="DL256" s="63">
        <f t="shared" si="319"/>
        <v>0</v>
      </c>
      <c r="DM256" s="63">
        <f t="shared" si="319"/>
        <v>0</v>
      </c>
      <c r="DN256" s="63">
        <f t="shared" si="319"/>
        <v>0</v>
      </c>
      <c r="DO256" s="63">
        <f t="shared" si="319"/>
        <v>0</v>
      </c>
      <c r="DP256" s="63">
        <f t="shared" si="319"/>
        <v>0</v>
      </c>
      <c r="DQ256" s="63">
        <f t="shared" si="319"/>
        <v>0</v>
      </c>
      <c r="DR256" s="63">
        <f t="shared" si="319"/>
        <v>0</v>
      </c>
      <c r="DS256" s="63">
        <f t="shared" si="319"/>
        <v>0</v>
      </c>
      <c r="DT256" s="63">
        <f t="shared" si="319"/>
        <v>0</v>
      </c>
      <c r="DU256" s="63">
        <f t="shared" si="319"/>
        <v>0</v>
      </c>
      <c r="DV256" s="63">
        <f t="shared" si="319"/>
        <v>0</v>
      </c>
      <c r="DW256" s="63">
        <f t="shared" si="319"/>
        <v>0</v>
      </c>
      <c r="DX256" s="63">
        <f t="shared" si="319"/>
        <v>0</v>
      </c>
      <c r="DY256" s="63">
        <f t="shared" si="319"/>
        <v>0</v>
      </c>
      <c r="DZ256" s="63">
        <f t="shared" si="319"/>
        <v>0</v>
      </c>
      <c r="EA256" s="63">
        <f t="shared" ref="EA256:FX256" si="320">ROUND(MIN(EA254,(EA238-EA249),(EA243-EA249)),6)</f>
        <v>0</v>
      </c>
      <c r="EB256" s="63">
        <f t="shared" si="320"/>
        <v>0</v>
      </c>
      <c r="EC256" s="63">
        <f t="shared" si="320"/>
        <v>0</v>
      </c>
      <c r="ED256" s="63">
        <f t="shared" si="320"/>
        <v>0</v>
      </c>
      <c r="EE256" s="63">
        <f t="shared" si="320"/>
        <v>0</v>
      </c>
      <c r="EF256" s="63">
        <f t="shared" si="320"/>
        <v>0</v>
      </c>
      <c r="EG256" s="63">
        <f t="shared" si="320"/>
        <v>0</v>
      </c>
      <c r="EH256" s="63">
        <f t="shared" si="320"/>
        <v>0</v>
      </c>
      <c r="EI256" s="63">
        <f t="shared" si="320"/>
        <v>0</v>
      </c>
      <c r="EJ256" s="63">
        <f t="shared" si="320"/>
        <v>0</v>
      </c>
      <c r="EK256" s="63">
        <f t="shared" si="320"/>
        <v>0</v>
      </c>
      <c r="EL256" s="63">
        <f t="shared" si="320"/>
        <v>0</v>
      </c>
      <c r="EM256" s="63">
        <f t="shared" si="320"/>
        <v>0</v>
      </c>
      <c r="EN256" s="63">
        <f t="shared" si="320"/>
        <v>0</v>
      </c>
      <c r="EO256" s="63">
        <f t="shared" si="320"/>
        <v>0</v>
      </c>
      <c r="EP256" s="63">
        <f t="shared" si="320"/>
        <v>0</v>
      </c>
      <c r="EQ256" s="63">
        <f t="shared" si="320"/>
        <v>0</v>
      </c>
      <c r="ER256" s="63">
        <f t="shared" si="320"/>
        <v>0</v>
      </c>
      <c r="ES256" s="63">
        <f t="shared" si="320"/>
        <v>0</v>
      </c>
      <c r="ET256" s="63">
        <f t="shared" si="320"/>
        <v>0</v>
      </c>
      <c r="EU256" s="63">
        <f t="shared" si="320"/>
        <v>0</v>
      </c>
      <c r="EV256" s="63">
        <f t="shared" si="320"/>
        <v>0</v>
      </c>
      <c r="EW256" s="63">
        <f t="shared" si="320"/>
        <v>0</v>
      </c>
      <c r="EX256" s="63">
        <f t="shared" si="320"/>
        <v>0</v>
      </c>
      <c r="EY256" s="63">
        <f t="shared" si="320"/>
        <v>0</v>
      </c>
      <c r="EZ256" s="63">
        <f t="shared" si="320"/>
        <v>0</v>
      </c>
      <c r="FA256" s="63">
        <f t="shared" si="320"/>
        <v>0</v>
      </c>
      <c r="FB256" s="63">
        <f t="shared" si="320"/>
        <v>4.2099999999999999E-4</v>
      </c>
      <c r="FC256" s="63">
        <f t="shared" si="320"/>
        <v>0</v>
      </c>
      <c r="FD256" s="63">
        <f t="shared" si="320"/>
        <v>0</v>
      </c>
      <c r="FE256" s="63">
        <f t="shared" si="320"/>
        <v>0</v>
      </c>
      <c r="FF256" s="63">
        <f t="shared" si="320"/>
        <v>0</v>
      </c>
      <c r="FG256" s="63">
        <f t="shared" si="320"/>
        <v>0</v>
      </c>
      <c r="FH256" s="63">
        <f t="shared" si="320"/>
        <v>0</v>
      </c>
      <c r="FI256" s="63">
        <f t="shared" si="320"/>
        <v>0</v>
      </c>
      <c r="FJ256" s="63">
        <f t="shared" si="320"/>
        <v>0</v>
      </c>
      <c r="FK256" s="63">
        <f t="shared" si="320"/>
        <v>0</v>
      </c>
      <c r="FL256" s="63">
        <f t="shared" si="320"/>
        <v>0</v>
      </c>
      <c r="FM256" s="63">
        <f t="shared" si="320"/>
        <v>0</v>
      </c>
      <c r="FN256" s="63">
        <f t="shared" si="320"/>
        <v>0</v>
      </c>
      <c r="FO256" s="63">
        <f t="shared" si="320"/>
        <v>3.39E-4</v>
      </c>
      <c r="FP256" s="63">
        <f t="shared" si="320"/>
        <v>0</v>
      </c>
      <c r="FQ256" s="63">
        <f t="shared" si="320"/>
        <v>0</v>
      </c>
      <c r="FR256" s="63">
        <f t="shared" si="320"/>
        <v>2.5999999999999998E-4</v>
      </c>
      <c r="FS256" s="63">
        <f t="shared" si="320"/>
        <v>1.0399999999999999E-4</v>
      </c>
      <c r="FT256" s="43">
        <f t="shared" si="320"/>
        <v>7.3999999999999996E-5</v>
      </c>
      <c r="FU256" s="63">
        <f t="shared" si="320"/>
        <v>0</v>
      </c>
      <c r="FV256" s="63">
        <f t="shared" si="320"/>
        <v>0</v>
      </c>
      <c r="FW256" s="63">
        <f t="shared" si="320"/>
        <v>0</v>
      </c>
      <c r="FX256" s="63">
        <f t="shared" si="320"/>
        <v>0</v>
      </c>
      <c r="FY256" s="63"/>
      <c r="FZ256" s="63"/>
      <c r="GA256" s="63"/>
      <c r="GB256" s="46"/>
      <c r="GC256" s="46"/>
      <c r="GD256" s="46"/>
      <c r="GE256" s="6"/>
      <c r="GF256" s="6"/>
      <c r="GG256" s="6"/>
      <c r="GH256" s="6"/>
      <c r="GI256" s="6"/>
      <c r="GJ256" s="6"/>
      <c r="GK256" s="6"/>
      <c r="GL256" s="6"/>
      <c r="GM256" s="6"/>
    </row>
    <row r="257" spans="1:256" x14ac:dyDescent="0.2">
      <c r="A257" s="9"/>
      <c r="B257" s="2" t="s">
        <v>602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4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43"/>
      <c r="FU257" s="63"/>
      <c r="FV257" s="63"/>
      <c r="FW257" s="63"/>
      <c r="FX257" s="63"/>
      <c r="FY257" s="63"/>
      <c r="FZ257" s="63"/>
      <c r="GA257" s="63"/>
      <c r="GB257" s="46"/>
      <c r="GC257" s="46"/>
      <c r="GD257" s="46"/>
      <c r="GE257" s="6"/>
      <c r="GF257" s="6"/>
      <c r="GG257" s="6"/>
      <c r="GH257" s="6"/>
      <c r="GI257" s="6"/>
      <c r="GJ257" s="6"/>
      <c r="GK257" s="6"/>
      <c r="GL257" s="6"/>
      <c r="GM257" s="6"/>
    </row>
    <row r="258" spans="1:256" x14ac:dyDescent="0.2">
      <c r="A258" s="9"/>
      <c r="B258" s="2" t="s">
        <v>603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4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4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130"/>
      <c r="GF258" s="130"/>
      <c r="GG258" s="6"/>
      <c r="GH258" s="6"/>
      <c r="GI258" s="6"/>
      <c r="GJ258" s="6"/>
      <c r="GK258" s="6"/>
      <c r="GL258" s="6"/>
      <c r="GM258" s="6"/>
    </row>
    <row r="259" spans="1:256" x14ac:dyDescent="0.2">
      <c r="A259" s="3" t="s">
        <v>604</v>
      </c>
      <c r="B259" s="2" t="s">
        <v>605</v>
      </c>
      <c r="C259" s="63">
        <v>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63">
        <v>0</v>
      </c>
      <c r="V259" s="63">
        <v>0</v>
      </c>
      <c r="W259" s="63">
        <v>0</v>
      </c>
      <c r="X259" s="63">
        <v>0</v>
      </c>
      <c r="Y259" s="63">
        <v>0</v>
      </c>
      <c r="Z259" s="63">
        <v>0</v>
      </c>
      <c r="AA259" s="63">
        <v>0</v>
      </c>
      <c r="AB259" s="63">
        <v>0</v>
      </c>
      <c r="AC259" s="63">
        <v>0</v>
      </c>
      <c r="AD259" s="63">
        <v>0</v>
      </c>
      <c r="AE259" s="63">
        <v>0</v>
      </c>
      <c r="AF259" s="63">
        <v>0</v>
      </c>
      <c r="AG259" s="63">
        <v>6.5700000000000003E-4</v>
      </c>
      <c r="AH259" s="63">
        <v>0</v>
      </c>
      <c r="AI259" s="63">
        <v>0</v>
      </c>
      <c r="AJ259" s="63">
        <v>0</v>
      </c>
      <c r="AK259" s="63">
        <v>0</v>
      </c>
      <c r="AL259" s="63">
        <v>0</v>
      </c>
      <c r="AM259" s="63">
        <v>0</v>
      </c>
      <c r="AN259" s="63">
        <v>0</v>
      </c>
      <c r="AO259" s="63">
        <v>0</v>
      </c>
      <c r="AP259" s="63">
        <v>0</v>
      </c>
      <c r="AQ259" s="63">
        <v>0</v>
      </c>
      <c r="AR259" s="63">
        <v>0</v>
      </c>
      <c r="AS259" s="63">
        <v>0</v>
      </c>
      <c r="AT259" s="63">
        <v>0</v>
      </c>
      <c r="AU259" s="63">
        <v>0</v>
      </c>
      <c r="AV259" s="63">
        <v>0</v>
      </c>
      <c r="AW259" s="63">
        <v>0</v>
      </c>
      <c r="AX259" s="63">
        <v>0</v>
      </c>
      <c r="AY259" s="63">
        <v>0</v>
      </c>
      <c r="AZ259" s="63">
        <v>0</v>
      </c>
      <c r="BA259" s="63">
        <v>0</v>
      </c>
      <c r="BB259" s="63">
        <v>0</v>
      </c>
      <c r="BC259" s="63">
        <v>0</v>
      </c>
      <c r="BD259" s="63">
        <v>0</v>
      </c>
      <c r="BE259" s="63">
        <v>0</v>
      </c>
      <c r="BF259" s="63">
        <v>0</v>
      </c>
      <c r="BG259" s="63">
        <v>0</v>
      </c>
      <c r="BH259" s="63">
        <v>0</v>
      </c>
      <c r="BI259" s="63">
        <v>0</v>
      </c>
      <c r="BJ259" s="63">
        <v>0</v>
      </c>
      <c r="BK259" s="63">
        <v>0</v>
      </c>
      <c r="BL259" s="63">
        <v>0</v>
      </c>
      <c r="BM259" s="63">
        <v>0</v>
      </c>
      <c r="BN259" s="63">
        <v>0</v>
      </c>
      <c r="BO259" s="63">
        <v>0</v>
      </c>
      <c r="BP259" s="63">
        <v>0</v>
      </c>
      <c r="BQ259" s="63">
        <v>0</v>
      </c>
      <c r="BR259" s="63">
        <v>0</v>
      </c>
      <c r="BS259" s="63">
        <v>0</v>
      </c>
      <c r="BT259" s="63">
        <v>0</v>
      </c>
      <c r="BU259" s="63">
        <v>0</v>
      </c>
      <c r="BV259" s="63">
        <v>0</v>
      </c>
      <c r="BW259" s="63">
        <v>0</v>
      </c>
      <c r="BX259" s="63">
        <v>0</v>
      </c>
      <c r="BY259" s="63">
        <v>0</v>
      </c>
      <c r="BZ259" s="63">
        <v>0</v>
      </c>
      <c r="CA259" s="63">
        <v>0</v>
      </c>
      <c r="CB259" s="63">
        <v>0</v>
      </c>
      <c r="CC259" s="63">
        <v>0</v>
      </c>
      <c r="CD259" s="63">
        <v>0</v>
      </c>
      <c r="CE259" s="63">
        <v>0</v>
      </c>
      <c r="CF259" s="63">
        <v>0</v>
      </c>
      <c r="CG259" s="63">
        <v>0</v>
      </c>
      <c r="CH259" s="63">
        <v>0</v>
      </c>
      <c r="CI259" s="63">
        <v>0</v>
      </c>
      <c r="CJ259" s="63">
        <v>0</v>
      </c>
      <c r="CK259" s="63">
        <v>0</v>
      </c>
      <c r="CL259" s="63">
        <v>0</v>
      </c>
      <c r="CM259" s="63">
        <v>0</v>
      </c>
      <c r="CN259" s="63">
        <v>0</v>
      </c>
      <c r="CO259" s="63">
        <v>0</v>
      </c>
      <c r="CP259" s="63">
        <v>0</v>
      </c>
      <c r="CQ259" s="63">
        <v>0</v>
      </c>
      <c r="CR259" s="63">
        <v>0</v>
      </c>
      <c r="CS259" s="63">
        <v>0</v>
      </c>
      <c r="CT259" s="63">
        <v>0</v>
      </c>
      <c r="CU259" s="63">
        <v>0</v>
      </c>
      <c r="CV259" s="63">
        <v>0</v>
      </c>
      <c r="CW259" s="63">
        <v>0</v>
      </c>
      <c r="CX259" s="63">
        <v>0</v>
      </c>
      <c r="CY259" s="63">
        <v>0</v>
      </c>
      <c r="CZ259" s="63">
        <v>0</v>
      </c>
      <c r="DA259" s="63">
        <v>0</v>
      </c>
      <c r="DB259" s="63">
        <v>0</v>
      </c>
      <c r="DC259" s="63">
        <v>0</v>
      </c>
      <c r="DD259" s="63">
        <v>0</v>
      </c>
      <c r="DE259" s="63">
        <v>0</v>
      </c>
      <c r="DF259" s="63">
        <v>0</v>
      </c>
      <c r="DG259" s="63">
        <v>0</v>
      </c>
      <c r="DH259" s="63">
        <v>0</v>
      </c>
      <c r="DI259" s="63">
        <v>0</v>
      </c>
      <c r="DJ259" s="63">
        <v>0</v>
      </c>
      <c r="DK259" s="63">
        <v>0</v>
      </c>
      <c r="DL259" s="63">
        <v>0</v>
      </c>
      <c r="DM259" s="63">
        <v>0</v>
      </c>
      <c r="DN259" s="63">
        <v>0</v>
      </c>
      <c r="DO259" s="63">
        <v>0</v>
      </c>
      <c r="DP259" s="63">
        <v>0</v>
      </c>
      <c r="DQ259" s="63">
        <v>0</v>
      </c>
      <c r="DR259" s="63">
        <v>0</v>
      </c>
      <c r="DS259" s="63">
        <v>0</v>
      </c>
      <c r="DT259" s="63">
        <v>0</v>
      </c>
      <c r="DU259" s="63">
        <v>0</v>
      </c>
      <c r="DV259" s="63">
        <v>0</v>
      </c>
      <c r="DW259" s="63">
        <v>0</v>
      </c>
      <c r="DX259" s="63">
        <v>0</v>
      </c>
      <c r="DY259" s="63">
        <v>0</v>
      </c>
      <c r="DZ259" s="63">
        <v>0</v>
      </c>
      <c r="EA259" s="63">
        <v>0</v>
      </c>
      <c r="EB259" s="63">
        <v>0</v>
      </c>
      <c r="EC259" s="63">
        <v>0</v>
      </c>
      <c r="ED259" s="63">
        <v>0</v>
      </c>
      <c r="EE259" s="63">
        <v>0</v>
      </c>
      <c r="EF259" s="63">
        <v>0</v>
      </c>
      <c r="EG259" s="63">
        <v>0</v>
      </c>
      <c r="EH259" s="63">
        <v>0</v>
      </c>
      <c r="EI259" s="63">
        <v>0</v>
      </c>
      <c r="EJ259" s="63">
        <v>0</v>
      </c>
      <c r="EK259" s="63">
        <v>0</v>
      </c>
      <c r="EL259" s="63">
        <v>0</v>
      </c>
      <c r="EM259" s="63">
        <v>0</v>
      </c>
      <c r="EN259" s="63">
        <v>0</v>
      </c>
      <c r="EO259" s="63">
        <v>0</v>
      </c>
      <c r="EP259" s="63">
        <v>0</v>
      </c>
      <c r="EQ259" s="63">
        <v>0</v>
      </c>
      <c r="ER259" s="63">
        <v>0</v>
      </c>
      <c r="ES259" s="63">
        <v>0</v>
      </c>
      <c r="ET259" s="63">
        <v>0</v>
      </c>
      <c r="EU259" s="63">
        <v>0</v>
      </c>
      <c r="EV259" s="63">
        <v>0</v>
      </c>
      <c r="EW259" s="63">
        <v>0</v>
      </c>
      <c r="EX259" s="63">
        <v>0</v>
      </c>
      <c r="EY259" s="63">
        <v>0</v>
      </c>
      <c r="EZ259" s="63">
        <v>0</v>
      </c>
      <c r="FA259" s="63">
        <v>0</v>
      </c>
      <c r="FB259" s="63">
        <v>3.5199999999999999E-4</v>
      </c>
      <c r="FC259" s="63">
        <v>0</v>
      </c>
      <c r="FD259" s="63">
        <v>0</v>
      </c>
      <c r="FE259" s="63">
        <v>0</v>
      </c>
      <c r="FF259" s="63">
        <v>0</v>
      </c>
      <c r="FG259" s="63">
        <v>0</v>
      </c>
      <c r="FH259" s="63">
        <v>0</v>
      </c>
      <c r="FI259" s="63">
        <v>0</v>
      </c>
      <c r="FJ259" s="63">
        <v>0</v>
      </c>
      <c r="FK259" s="63">
        <v>0</v>
      </c>
      <c r="FL259" s="63">
        <v>0</v>
      </c>
      <c r="FM259" s="63">
        <v>0</v>
      </c>
      <c r="FN259" s="63">
        <v>0</v>
      </c>
      <c r="FO259" s="63">
        <v>0</v>
      </c>
      <c r="FP259" s="63">
        <v>0</v>
      </c>
      <c r="FQ259" s="63">
        <v>0</v>
      </c>
      <c r="FR259" s="63">
        <v>0</v>
      </c>
      <c r="FS259" s="63">
        <v>0</v>
      </c>
      <c r="FT259" s="43">
        <f>FT256</f>
        <v>7.3999999999999996E-5</v>
      </c>
      <c r="FU259" s="63">
        <v>0</v>
      </c>
      <c r="FV259" s="63">
        <v>0</v>
      </c>
      <c r="FW259" s="63">
        <v>0</v>
      </c>
      <c r="FX259" s="63">
        <v>0</v>
      </c>
      <c r="FY259" s="63"/>
      <c r="FZ259" s="63"/>
      <c r="GA259" s="63"/>
      <c r="GB259" s="63"/>
      <c r="GC259" s="63"/>
      <c r="GD259" s="63"/>
      <c r="GE259" s="130"/>
      <c r="GF259" s="130"/>
      <c r="GG259" s="6"/>
      <c r="GH259" s="6"/>
      <c r="GI259" s="6"/>
      <c r="GJ259" s="6"/>
      <c r="GK259" s="6"/>
      <c r="GL259" s="6"/>
      <c r="GM259" s="6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x14ac:dyDescent="0.2">
      <c r="A260" s="3" t="s">
        <v>606</v>
      </c>
      <c r="B260" s="2" t="s">
        <v>607</v>
      </c>
      <c r="C260" s="63">
        <f t="shared" ref="C260:BN260" si="321">IF(C248&gt;0,C259,C256)</f>
        <v>0</v>
      </c>
      <c r="D260" s="63">
        <f t="shared" si="321"/>
        <v>0</v>
      </c>
      <c r="E260" s="63">
        <f t="shared" si="321"/>
        <v>0</v>
      </c>
      <c r="F260" s="63">
        <f t="shared" si="321"/>
        <v>0</v>
      </c>
      <c r="G260" s="63">
        <f t="shared" si="321"/>
        <v>0</v>
      </c>
      <c r="H260" s="63">
        <f t="shared" si="321"/>
        <v>0</v>
      </c>
      <c r="I260" s="63">
        <f t="shared" si="321"/>
        <v>0</v>
      </c>
      <c r="J260" s="63">
        <f t="shared" si="321"/>
        <v>0</v>
      </c>
      <c r="K260" s="63">
        <f t="shared" si="321"/>
        <v>0</v>
      </c>
      <c r="L260" s="63">
        <f t="shared" si="321"/>
        <v>0</v>
      </c>
      <c r="M260" s="63">
        <f t="shared" si="321"/>
        <v>0</v>
      </c>
      <c r="N260" s="63">
        <f t="shared" si="321"/>
        <v>0</v>
      </c>
      <c r="O260" s="63">
        <f t="shared" si="321"/>
        <v>0</v>
      </c>
      <c r="P260" s="63">
        <f t="shared" si="321"/>
        <v>0</v>
      </c>
      <c r="Q260" s="63">
        <f t="shared" si="321"/>
        <v>0</v>
      </c>
      <c r="R260" s="63">
        <f t="shared" si="321"/>
        <v>0</v>
      </c>
      <c r="S260" s="63">
        <f t="shared" si="321"/>
        <v>0</v>
      </c>
      <c r="T260" s="63">
        <f t="shared" si="321"/>
        <v>0</v>
      </c>
      <c r="U260" s="63">
        <f t="shared" si="321"/>
        <v>0</v>
      </c>
      <c r="V260" s="63">
        <f t="shared" si="321"/>
        <v>0</v>
      </c>
      <c r="W260" s="43">
        <f t="shared" si="321"/>
        <v>0</v>
      </c>
      <c r="X260" s="63">
        <f t="shared" si="321"/>
        <v>0</v>
      </c>
      <c r="Y260" s="63">
        <f t="shared" si="321"/>
        <v>0</v>
      </c>
      <c r="Z260" s="63">
        <f t="shared" si="321"/>
        <v>0</v>
      </c>
      <c r="AA260" s="63">
        <f t="shared" si="321"/>
        <v>0</v>
      </c>
      <c r="AB260" s="63">
        <f t="shared" si="321"/>
        <v>0</v>
      </c>
      <c r="AC260" s="63">
        <f t="shared" si="321"/>
        <v>0</v>
      </c>
      <c r="AD260" s="63">
        <f t="shared" si="321"/>
        <v>0</v>
      </c>
      <c r="AE260" s="63">
        <f t="shared" si="321"/>
        <v>0</v>
      </c>
      <c r="AF260" s="63">
        <f t="shared" si="321"/>
        <v>0</v>
      </c>
      <c r="AG260" s="63">
        <f t="shared" si="321"/>
        <v>3.5E-4</v>
      </c>
      <c r="AH260" s="63">
        <f t="shared" si="321"/>
        <v>0</v>
      </c>
      <c r="AI260" s="63">
        <f t="shared" si="321"/>
        <v>0</v>
      </c>
      <c r="AJ260" s="63">
        <f t="shared" si="321"/>
        <v>0</v>
      </c>
      <c r="AK260" s="63">
        <f t="shared" si="321"/>
        <v>0</v>
      </c>
      <c r="AL260" s="63">
        <f t="shared" si="321"/>
        <v>0</v>
      </c>
      <c r="AM260" s="63">
        <f t="shared" si="321"/>
        <v>0</v>
      </c>
      <c r="AN260" s="63">
        <f t="shared" si="321"/>
        <v>0</v>
      </c>
      <c r="AO260" s="63">
        <f t="shared" si="321"/>
        <v>0</v>
      </c>
      <c r="AP260" s="63">
        <f t="shared" si="321"/>
        <v>0</v>
      </c>
      <c r="AQ260" s="63">
        <f t="shared" si="321"/>
        <v>0</v>
      </c>
      <c r="AR260" s="63">
        <f t="shared" si="321"/>
        <v>0</v>
      </c>
      <c r="AS260" s="63">
        <f t="shared" si="321"/>
        <v>0</v>
      </c>
      <c r="AT260" s="63">
        <f t="shared" si="321"/>
        <v>0</v>
      </c>
      <c r="AU260" s="63">
        <f t="shared" si="321"/>
        <v>0</v>
      </c>
      <c r="AV260" s="63">
        <f t="shared" si="321"/>
        <v>0</v>
      </c>
      <c r="AW260" s="63">
        <f t="shared" si="321"/>
        <v>0</v>
      </c>
      <c r="AX260" s="63">
        <f t="shared" si="321"/>
        <v>0</v>
      </c>
      <c r="AY260" s="63">
        <f t="shared" si="321"/>
        <v>0</v>
      </c>
      <c r="AZ260" s="63">
        <f t="shared" si="321"/>
        <v>0</v>
      </c>
      <c r="BA260" s="63">
        <f t="shared" si="321"/>
        <v>0</v>
      </c>
      <c r="BB260" s="63">
        <f t="shared" si="321"/>
        <v>0</v>
      </c>
      <c r="BC260" s="63">
        <f t="shared" si="321"/>
        <v>0</v>
      </c>
      <c r="BD260" s="63">
        <f t="shared" si="321"/>
        <v>0</v>
      </c>
      <c r="BE260" s="63">
        <f t="shared" si="321"/>
        <v>0</v>
      </c>
      <c r="BF260" s="63">
        <f t="shared" si="321"/>
        <v>0</v>
      </c>
      <c r="BG260" s="63">
        <f t="shared" si="321"/>
        <v>0</v>
      </c>
      <c r="BH260" s="63">
        <f t="shared" si="321"/>
        <v>0</v>
      </c>
      <c r="BI260" s="63">
        <f t="shared" si="321"/>
        <v>0</v>
      </c>
      <c r="BJ260" s="63">
        <f t="shared" si="321"/>
        <v>0</v>
      </c>
      <c r="BK260" s="63">
        <f t="shared" si="321"/>
        <v>0</v>
      </c>
      <c r="BL260" s="63">
        <f t="shared" si="321"/>
        <v>0</v>
      </c>
      <c r="BM260" s="63">
        <f t="shared" si="321"/>
        <v>0</v>
      </c>
      <c r="BN260" s="63">
        <f t="shared" si="321"/>
        <v>0</v>
      </c>
      <c r="BO260" s="63">
        <f t="shared" ref="BO260:DZ260" si="322">IF(BO248&gt;0,BO259,BO256)</f>
        <v>0</v>
      </c>
      <c r="BP260" s="63">
        <f t="shared" si="322"/>
        <v>0</v>
      </c>
      <c r="BQ260" s="63">
        <f t="shared" si="322"/>
        <v>0</v>
      </c>
      <c r="BR260" s="63">
        <f t="shared" si="322"/>
        <v>0</v>
      </c>
      <c r="BS260" s="63">
        <f t="shared" si="322"/>
        <v>0</v>
      </c>
      <c r="BT260" s="63">
        <f t="shared" si="322"/>
        <v>0</v>
      </c>
      <c r="BU260" s="63">
        <f t="shared" si="322"/>
        <v>0</v>
      </c>
      <c r="BV260" s="63">
        <f t="shared" si="322"/>
        <v>0</v>
      </c>
      <c r="BW260" s="63">
        <f t="shared" si="322"/>
        <v>0</v>
      </c>
      <c r="BX260" s="63">
        <f t="shared" si="322"/>
        <v>0</v>
      </c>
      <c r="BY260" s="63">
        <f t="shared" si="322"/>
        <v>0</v>
      </c>
      <c r="BZ260" s="63">
        <f t="shared" si="322"/>
        <v>0</v>
      </c>
      <c r="CA260" s="63">
        <f t="shared" si="322"/>
        <v>0</v>
      </c>
      <c r="CB260" s="63">
        <f t="shared" si="322"/>
        <v>0</v>
      </c>
      <c r="CC260" s="63">
        <f t="shared" si="322"/>
        <v>0</v>
      </c>
      <c r="CD260" s="63">
        <f t="shared" si="322"/>
        <v>0</v>
      </c>
      <c r="CE260" s="63">
        <f t="shared" si="322"/>
        <v>0</v>
      </c>
      <c r="CF260" s="63">
        <f t="shared" si="322"/>
        <v>0</v>
      </c>
      <c r="CG260" s="63">
        <f t="shared" si="322"/>
        <v>0</v>
      </c>
      <c r="CH260" s="63">
        <f t="shared" si="322"/>
        <v>0</v>
      </c>
      <c r="CI260" s="63">
        <f t="shared" si="322"/>
        <v>0</v>
      </c>
      <c r="CJ260" s="63">
        <f t="shared" si="322"/>
        <v>0</v>
      </c>
      <c r="CK260" s="63">
        <f t="shared" si="322"/>
        <v>0</v>
      </c>
      <c r="CL260" s="63">
        <f t="shared" si="322"/>
        <v>0</v>
      </c>
      <c r="CM260" s="63">
        <f t="shared" si="322"/>
        <v>0</v>
      </c>
      <c r="CN260" s="63">
        <f t="shared" si="322"/>
        <v>0</v>
      </c>
      <c r="CO260" s="63">
        <f t="shared" si="322"/>
        <v>0</v>
      </c>
      <c r="CP260" s="63">
        <f t="shared" si="322"/>
        <v>0</v>
      </c>
      <c r="CQ260" s="63">
        <f t="shared" si="322"/>
        <v>0</v>
      </c>
      <c r="CR260" s="63">
        <f t="shared" si="322"/>
        <v>0</v>
      </c>
      <c r="CS260" s="63">
        <f t="shared" si="322"/>
        <v>0</v>
      </c>
      <c r="CT260" s="63">
        <f t="shared" si="322"/>
        <v>0</v>
      </c>
      <c r="CU260" s="63">
        <f t="shared" si="322"/>
        <v>0</v>
      </c>
      <c r="CV260" s="63">
        <f t="shared" si="322"/>
        <v>0</v>
      </c>
      <c r="CW260" s="63">
        <f t="shared" si="322"/>
        <v>0</v>
      </c>
      <c r="CX260" s="63">
        <f t="shared" si="322"/>
        <v>0</v>
      </c>
      <c r="CY260" s="63">
        <f t="shared" si="322"/>
        <v>0</v>
      </c>
      <c r="CZ260" s="63">
        <f t="shared" si="322"/>
        <v>0</v>
      </c>
      <c r="DA260" s="63">
        <f t="shared" si="322"/>
        <v>0</v>
      </c>
      <c r="DB260" s="63">
        <f t="shared" si="322"/>
        <v>0</v>
      </c>
      <c r="DC260" s="63">
        <f t="shared" si="322"/>
        <v>0</v>
      </c>
      <c r="DD260" s="63">
        <f t="shared" si="322"/>
        <v>0</v>
      </c>
      <c r="DE260" s="63">
        <f t="shared" si="322"/>
        <v>0</v>
      </c>
      <c r="DF260" s="63">
        <f t="shared" si="322"/>
        <v>0</v>
      </c>
      <c r="DG260" s="63">
        <f t="shared" si="322"/>
        <v>0</v>
      </c>
      <c r="DH260" s="63">
        <f t="shared" si="322"/>
        <v>0</v>
      </c>
      <c r="DI260" s="63">
        <f t="shared" si="322"/>
        <v>0</v>
      </c>
      <c r="DJ260" s="63">
        <f t="shared" si="322"/>
        <v>0</v>
      </c>
      <c r="DK260" s="63">
        <f t="shared" si="322"/>
        <v>0</v>
      </c>
      <c r="DL260" s="63">
        <f t="shared" si="322"/>
        <v>0</v>
      </c>
      <c r="DM260" s="63">
        <f t="shared" si="322"/>
        <v>0</v>
      </c>
      <c r="DN260" s="63">
        <f t="shared" si="322"/>
        <v>0</v>
      </c>
      <c r="DO260" s="63">
        <f t="shared" si="322"/>
        <v>0</v>
      </c>
      <c r="DP260" s="63">
        <f t="shared" si="322"/>
        <v>0</v>
      </c>
      <c r="DQ260" s="63">
        <f t="shared" si="322"/>
        <v>0</v>
      </c>
      <c r="DR260" s="63">
        <f t="shared" si="322"/>
        <v>0</v>
      </c>
      <c r="DS260" s="63">
        <f t="shared" si="322"/>
        <v>0</v>
      </c>
      <c r="DT260" s="63">
        <f t="shared" si="322"/>
        <v>0</v>
      </c>
      <c r="DU260" s="63">
        <f t="shared" si="322"/>
        <v>0</v>
      </c>
      <c r="DV260" s="63">
        <f t="shared" si="322"/>
        <v>0</v>
      </c>
      <c r="DW260" s="63">
        <f t="shared" si="322"/>
        <v>0</v>
      </c>
      <c r="DX260" s="63">
        <f t="shared" si="322"/>
        <v>0</v>
      </c>
      <c r="DY260" s="63">
        <f t="shared" si="322"/>
        <v>0</v>
      </c>
      <c r="DZ260" s="63">
        <f t="shared" si="322"/>
        <v>0</v>
      </c>
      <c r="EA260" s="63">
        <f t="shared" ref="EA260:FU260" si="323">IF(EA248&gt;0,EA259,EA256)</f>
        <v>0</v>
      </c>
      <c r="EB260" s="63">
        <f t="shared" si="323"/>
        <v>0</v>
      </c>
      <c r="EC260" s="63">
        <f t="shared" si="323"/>
        <v>0</v>
      </c>
      <c r="ED260" s="63">
        <f t="shared" si="323"/>
        <v>0</v>
      </c>
      <c r="EE260" s="63">
        <f t="shared" si="323"/>
        <v>0</v>
      </c>
      <c r="EF260" s="63">
        <f t="shared" si="323"/>
        <v>0</v>
      </c>
      <c r="EG260" s="63">
        <f t="shared" si="323"/>
        <v>0</v>
      </c>
      <c r="EH260" s="63">
        <f t="shared" si="323"/>
        <v>0</v>
      </c>
      <c r="EI260" s="63">
        <f t="shared" si="323"/>
        <v>0</v>
      </c>
      <c r="EJ260" s="63">
        <f t="shared" si="323"/>
        <v>0</v>
      </c>
      <c r="EK260" s="63">
        <f t="shared" si="323"/>
        <v>0</v>
      </c>
      <c r="EL260" s="63">
        <f t="shared" si="323"/>
        <v>0</v>
      </c>
      <c r="EM260" s="63">
        <f t="shared" si="323"/>
        <v>0</v>
      </c>
      <c r="EN260" s="63">
        <f t="shared" si="323"/>
        <v>0</v>
      </c>
      <c r="EO260" s="63">
        <f t="shared" si="323"/>
        <v>0</v>
      </c>
      <c r="EP260" s="63">
        <f t="shared" si="323"/>
        <v>0</v>
      </c>
      <c r="EQ260" s="63">
        <f t="shared" si="323"/>
        <v>0</v>
      </c>
      <c r="ER260" s="63">
        <f t="shared" si="323"/>
        <v>0</v>
      </c>
      <c r="ES260" s="63">
        <f t="shared" si="323"/>
        <v>0</v>
      </c>
      <c r="ET260" s="63">
        <f t="shared" si="323"/>
        <v>0</v>
      </c>
      <c r="EU260" s="63">
        <f t="shared" si="323"/>
        <v>0</v>
      </c>
      <c r="EV260" s="63">
        <f t="shared" si="323"/>
        <v>0</v>
      </c>
      <c r="EW260" s="63">
        <f t="shared" si="323"/>
        <v>0</v>
      </c>
      <c r="EX260" s="63">
        <f t="shared" si="323"/>
        <v>0</v>
      </c>
      <c r="EY260" s="63">
        <f t="shared" si="323"/>
        <v>0</v>
      </c>
      <c r="EZ260" s="63">
        <f t="shared" si="323"/>
        <v>0</v>
      </c>
      <c r="FA260" s="63">
        <f t="shared" si="323"/>
        <v>0</v>
      </c>
      <c r="FB260" s="63">
        <f t="shared" si="323"/>
        <v>4.2099999999999999E-4</v>
      </c>
      <c r="FC260" s="63">
        <f t="shared" si="323"/>
        <v>0</v>
      </c>
      <c r="FD260" s="63">
        <f t="shared" si="323"/>
        <v>0</v>
      </c>
      <c r="FE260" s="63">
        <f t="shared" si="323"/>
        <v>0</v>
      </c>
      <c r="FF260" s="63">
        <f t="shared" si="323"/>
        <v>0</v>
      </c>
      <c r="FG260" s="63">
        <f t="shared" si="323"/>
        <v>0</v>
      </c>
      <c r="FH260" s="63">
        <f t="shared" si="323"/>
        <v>0</v>
      </c>
      <c r="FI260" s="63">
        <f t="shared" si="323"/>
        <v>0</v>
      </c>
      <c r="FJ260" s="63">
        <f t="shared" si="323"/>
        <v>0</v>
      </c>
      <c r="FK260" s="63">
        <f t="shared" si="323"/>
        <v>0</v>
      </c>
      <c r="FL260" s="63">
        <f t="shared" si="323"/>
        <v>0</v>
      </c>
      <c r="FM260" s="63">
        <f t="shared" si="323"/>
        <v>0</v>
      </c>
      <c r="FN260" s="63">
        <f t="shared" si="323"/>
        <v>0</v>
      </c>
      <c r="FO260" s="63">
        <f t="shared" si="323"/>
        <v>3.39E-4</v>
      </c>
      <c r="FP260" s="63">
        <f t="shared" si="323"/>
        <v>0</v>
      </c>
      <c r="FQ260" s="63">
        <f t="shared" si="323"/>
        <v>0</v>
      </c>
      <c r="FR260" s="63">
        <f t="shared" si="323"/>
        <v>2.5999999999999998E-4</v>
      </c>
      <c r="FS260" s="63">
        <f t="shared" si="323"/>
        <v>1.0399999999999999E-4</v>
      </c>
      <c r="FT260" s="43">
        <f t="shared" si="323"/>
        <v>7.3999999999999996E-5</v>
      </c>
      <c r="FU260" s="63">
        <f t="shared" si="323"/>
        <v>0</v>
      </c>
      <c r="FV260" s="63">
        <f>IF(FV248&gt;0,FV259,FV256)</f>
        <v>0</v>
      </c>
      <c r="FW260" s="63">
        <f>IF(FW248&gt;0,FW259,FW256)</f>
        <v>0</v>
      </c>
      <c r="FX260" s="63">
        <f>IF(FX248&gt;0,FX259,FX256)</f>
        <v>0</v>
      </c>
      <c r="FY260" s="63"/>
      <c r="FZ260" s="63"/>
      <c r="GA260" s="63"/>
      <c r="GB260" s="43"/>
      <c r="GC260" s="63"/>
      <c r="GD260" s="63"/>
      <c r="GE260" s="130"/>
      <c r="GF260" s="130"/>
      <c r="GG260" s="6"/>
      <c r="GH260" s="6"/>
      <c r="GI260" s="6"/>
      <c r="GJ260" s="6"/>
      <c r="GK260" s="6"/>
      <c r="GL260" s="6"/>
      <c r="GM260" s="6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x14ac:dyDescent="0.2">
      <c r="A261" s="9"/>
      <c r="B261" s="2" t="s">
        <v>608</v>
      </c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7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7"/>
      <c r="FU261" s="46"/>
      <c r="FV261" s="46"/>
      <c r="FW261" s="46"/>
      <c r="FX261" s="46"/>
      <c r="FY261" s="63"/>
      <c r="FZ261" s="63" t="s">
        <v>64</v>
      </c>
      <c r="GA261" s="43"/>
      <c r="GB261" s="43"/>
      <c r="GC261" s="46"/>
      <c r="GD261" s="63"/>
      <c r="GE261" s="130"/>
      <c r="GF261" s="130"/>
      <c r="GG261" s="6"/>
      <c r="GH261" s="6"/>
      <c r="GI261" s="6"/>
      <c r="GJ261" s="6"/>
      <c r="GK261" s="6"/>
      <c r="GL261" s="6"/>
      <c r="GM261" s="6"/>
    </row>
    <row r="262" spans="1:256" s="15" customFormat="1" x14ac:dyDescent="0.2">
      <c r="A262" s="4"/>
      <c r="B262" s="2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63"/>
      <c r="FZ262" s="63"/>
      <c r="GA262" s="43"/>
      <c r="GB262" s="47"/>
      <c r="GC262" s="46"/>
      <c r="GD262" s="46"/>
      <c r="GE262" s="9"/>
      <c r="GF262" s="130"/>
      <c r="GG262" s="6"/>
      <c r="GH262" s="6"/>
      <c r="GI262" s="6"/>
      <c r="GJ262" s="6"/>
      <c r="GK262" s="6"/>
      <c r="GL262" s="6"/>
      <c r="GM262" s="6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15" customFormat="1" ht="15.75" x14ac:dyDescent="0.25">
      <c r="A263" s="4" t="s">
        <v>384</v>
      </c>
      <c r="B263" s="44" t="s">
        <v>609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6"/>
      <c r="FZ263" s="47"/>
      <c r="GA263" s="47"/>
      <c r="GB263" s="47"/>
      <c r="GC263" s="47"/>
      <c r="GD263" s="47"/>
      <c r="GE263" s="2"/>
      <c r="GF263" s="6"/>
      <c r="GG263" s="6"/>
      <c r="GH263" s="6"/>
      <c r="GI263" s="6"/>
      <c r="GJ263" s="6"/>
      <c r="GK263" s="6"/>
      <c r="GL263" s="6"/>
      <c r="GM263" s="6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x14ac:dyDescent="0.2">
      <c r="A264" s="3" t="s">
        <v>610</v>
      </c>
      <c r="B264" s="2" t="s">
        <v>611</v>
      </c>
      <c r="C264" s="46">
        <f>+C235</f>
        <v>69794950.75999999</v>
      </c>
      <c r="D264" s="46">
        <f t="shared" ref="D264:BO264" si="324">+D235</f>
        <v>341722166.75999999</v>
      </c>
      <c r="E264" s="46">
        <f t="shared" si="324"/>
        <v>68494099.599999994</v>
      </c>
      <c r="F264" s="46">
        <f t="shared" si="324"/>
        <v>134903238.69</v>
      </c>
      <c r="G264" s="46">
        <f t="shared" si="324"/>
        <v>8331101.3499999996</v>
      </c>
      <c r="H264" s="46">
        <f t="shared" si="324"/>
        <v>8434529.2899999991</v>
      </c>
      <c r="I264" s="46">
        <f t="shared" si="324"/>
        <v>87882669.460000008</v>
      </c>
      <c r="J264" s="46">
        <f t="shared" si="324"/>
        <v>16615313.77</v>
      </c>
      <c r="K264" s="46">
        <f t="shared" si="324"/>
        <v>3298240.92</v>
      </c>
      <c r="L264" s="46">
        <f t="shared" si="324"/>
        <v>22657249.32</v>
      </c>
      <c r="M264" s="46">
        <f t="shared" si="324"/>
        <v>13871054.93</v>
      </c>
      <c r="N264" s="46">
        <f t="shared" si="324"/>
        <v>414433251.22999996</v>
      </c>
      <c r="O264" s="46">
        <f t="shared" si="324"/>
        <v>115615628.13000001</v>
      </c>
      <c r="P264" s="46">
        <f t="shared" si="324"/>
        <v>2440031.5</v>
      </c>
      <c r="Q264" s="46">
        <f t="shared" si="324"/>
        <v>331503226.40999997</v>
      </c>
      <c r="R264" s="46">
        <f t="shared" si="324"/>
        <v>5045885</v>
      </c>
      <c r="S264" s="46">
        <f t="shared" si="324"/>
        <v>11248585.770000001</v>
      </c>
      <c r="T264" s="46">
        <f t="shared" si="324"/>
        <v>1932639.64</v>
      </c>
      <c r="U264" s="46">
        <f t="shared" si="324"/>
        <v>868490.58</v>
      </c>
      <c r="V264" s="46">
        <f t="shared" si="324"/>
        <v>2919790.17</v>
      </c>
      <c r="W264" s="46">
        <f t="shared" si="324"/>
        <v>1372162.1099999999</v>
      </c>
      <c r="X264" s="46">
        <f t="shared" si="324"/>
        <v>809560.68</v>
      </c>
      <c r="Y264" s="46">
        <f t="shared" si="324"/>
        <v>4235872.29</v>
      </c>
      <c r="Z264" s="46">
        <f t="shared" si="324"/>
        <v>2826118.35</v>
      </c>
      <c r="AA264" s="46">
        <f t="shared" si="324"/>
        <v>228853534.47999999</v>
      </c>
      <c r="AB264" s="46">
        <f t="shared" si="324"/>
        <v>235392313.32999998</v>
      </c>
      <c r="AC264" s="46">
        <f t="shared" si="324"/>
        <v>7629984.3100000005</v>
      </c>
      <c r="AD264" s="46">
        <f t="shared" si="324"/>
        <v>8920829.7800000012</v>
      </c>
      <c r="AE264" s="46">
        <f t="shared" si="324"/>
        <v>1589800.05</v>
      </c>
      <c r="AF264" s="46">
        <f t="shared" si="324"/>
        <v>2306330.1</v>
      </c>
      <c r="AG264" s="46">
        <f t="shared" si="324"/>
        <v>7473303.6299999999</v>
      </c>
      <c r="AH264" s="46">
        <f t="shared" si="324"/>
        <v>8143065.3399999999</v>
      </c>
      <c r="AI264" s="46">
        <f t="shared" si="324"/>
        <v>3621869.09</v>
      </c>
      <c r="AJ264" s="46">
        <f t="shared" si="324"/>
        <v>2768333.91</v>
      </c>
      <c r="AK264" s="46">
        <f t="shared" si="324"/>
        <v>2702626.78</v>
      </c>
      <c r="AL264" s="46">
        <f t="shared" si="324"/>
        <v>3010152.0999999996</v>
      </c>
      <c r="AM264" s="46">
        <f t="shared" si="324"/>
        <v>4136458.88</v>
      </c>
      <c r="AN264" s="46">
        <f t="shared" si="324"/>
        <v>3775011.56</v>
      </c>
      <c r="AO264" s="46">
        <f t="shared" si="324"/>
        <v>37909019.990000002</v>
      </c>
      <c r="AP264" s="46">
        <f t="shared" si="324"/>
        <v>714173242.88999999</v>
      </c>
      <c r="AQ264" s="46">
        <f t="shared" si="324"/>
        <v>3034021.67</v>
      </c>
      <c r="AR264" s="46">
        <f t="shared" si="324"/>
        <v>497956443.80999994</v>
      </c>
      <c r="AS264" s="46">
        <f t="shared" si="324"/>
        <v>56251314.410000004</v>
      </c>
      <c r="AT264" s="46">
        <f t="shared" si="324"/>
        <v>19604128.879999999</v>
      </c>
      <c r="AU264" s="46">
        <f t="shared" si="324"/>
        <v>3608397.7399999998</v>
      </c>
      <c r="AV264" s="46">
        <f t="shared" si="324"/>
        <v>3350948.9000000004</v>
      </c>
      <c r="AW264" s="46">
        <f t="shared" si="324"/>
        <v>2609807.9299999997</v>
      </c>
      <c r="AX264" s="46">
        <f t="shared" si="324"/>
        <v>856840.99</v>
      </c>
      <c r="AY264" s="46">
        <f t="shared" si="324"/>
        <v>4894095.1800000006</v>
      </c>
      <c r="AZ264" s="46">
        <f t="shared" si="324"/>
        <v>90065034.670000002</v>
      </c>
      <c r="BA264" s="46">
        <f t="shared" si="324"/>
        <v>67089486.331999995</v>
      </c>
      <c r="BB264" s="46">
        <f t="shared" si="324"/>
        <v>59691773.589999996</v>
      </c>
      <c r="BC264" s="46">
        <f t="shared" si="324"/>
        <v>240665685.97999999</v>
      </c>
      <c r="BD264" s="46">
        <f t="shared" si="324"/>
        <v>37216093.706000008</v>
      </c>
      <c r="BE264" s="46">
        <f t="shared" si="324"/>
        <v>11730630.73</v>
      </c>
      <c r="BF264" s="46">
        <f t="shared" si="324"/>
        <v>181701220.56999999</v>
      </c>
      <c r="BG264" s="46">
        <f t="shared" si="324"/>
        <v>8092132.0199999996</v>
      </c>
      <c r="BH264" s="46">
        <f t="shared" si="324"/>
        <v>5476338.0700000003</v>
      </c>
      <c r="BI264" s="46">
        <f t="shared" si="324"/>
        <v>2960311.35</v>
      </c>
      <c r="BJ264" s="46">
        <f t="shared" si="324"/>
        <v>45922294.420000002</v>
      </c>
      <c r="BK264" s="46">
        <f t="shared" si="324"/>
        <v>141272791.53999999</v>
      </c>
      <c r="BL264" s="46">
        <f t="shared" si="324"/>
        <v>2543428.64</v>
      </c>
      <c r="BM264" s="46">
        <f t="shared" si="324"/>
        <v>3248677.85</v>
      </c>
      <c r="BN264" s="46">
        <f t="shared" si="324"/>
        <v>28524464.683000002</v>
      </c>
      <c r="BO264" s="46">
        <f t="shared" si="324"/>
        <v>12027997.57</v>
      </c>
      <c r="BP264" s="46">
        <f t="shared" ref="BP264:EA264" si="325">+BP235</f>
        <v>2632422.77</v>
      </c>
      <c r="BQ264" s="46">
        <f t="shared" si="325"/>
        <v>47993327.589999996</v>
      </c>
      <c r="BR264" s="46">
        <f t="shared" si="325"/>
        <v>36777303.700000003</v>
      </c>
      <c r="BS264" s="46">
        <f t="shared" si="325"/>
        <v>8719712.1699999999</v>
      </c>
      <c r="BT264" s="46">
        <f t="shared" si="325"/>
        <v>3872547.67</v>
      </c>
      <c r="BU264" s="46">
        <f t="shared" si="325"/>
        <v>4232658.95</v>
      </c>
      <c r="BV264" s="46">
        <f t="shared" si="325"/>
        <v>9828681.3100000005</v>
      </c>
      <c r="BW264" s="46">
        <f t="shared" si="325"/>
        <v>14557140.15</v>
      </c>
      <c r="BX264" s="46">
        <f t="shared" si="325"/>
        <v>1258609.96</v>
      </c>
      <c r="BY264" s="46">
        <f t="shared" si="325"/>
        <v>4469416.5999999996</v>
      </c>
      <c r="BZ264" s="46">
        <f t="shared" si="325"/>
        <v>2498425.64</v>
      </c>
      <c r="CA264" s="46">
        <f t="shared" si="325"/>
        <v>2661716.35</v>
      </c>
      <c r="CB264" s="46">
        <f t="shared" si="325"/>
        <v>637786386.22000003</v>
      </c>
      <c r="CC264" s="46">
        <f t="shared" si="325"/>
        <v>2162203.54</v>
      </c>
      <c r="CD264" s="46">
        <f t="shared" si="325"/>
        <v>1115439.8400000001</v>
      </c>
      <c r="CE264" s="46">
        <f t="shared" si="325"/>
        <v>2182604.2199999997</v>
      </c>
      <c r="CF264" s="46">
        <f t="shared" si="325"/>
        <v>1628255.98</v>
      </c>
      <c r="CG264" s="46">
        <f t="shared" si="325"/>
        <v>2137838.27</v>
      </c>
      <c r="CH264" s="46">
        <f t="shared" si="325"/>
        <v>1858033.9900000002</v>
      </c>
      <c r="CI264" s="46">
        <f t="shared" si="325"/>
        <v>5910904.75</v>
      </c>
      <c r="CJ264" s="46">
        <f t="shared" si="325"/>
        <v>9038812.4900000002</v>
      </c>
      <c r="CK264" s="46">
        <f t="shared" si="325"/>
        <v>38741668.18</v>
      </c>
      <c r="CL264" s="46">
        <f t="shared" si="325"/>
        <v>10859977.6</v>
      </c>
      <c r="CM264" s="46">
        <f t="shared" si="325"/>
        <v>6649851.6299999999</v>
      </c>
      <c r="CN264" s="46">
        <f t="shared" si="325"/>
        <v>220679166.11000001</v>
      </c>
      <c r="CO264" s="46">
        <f t="shared" si="325"/>
        <v>117827814.09</v>
      </c>
      <c r="CP264" s="46">
        <f t="shared" si="325"/>
        <v>9151141.25</v>
      </c>
      <c r="CQ264" s="46">
        <f t="shared" si="325"/>
        <v>10072677.74</v>
      </c>
      <c r="CR264" s="46">
        <f t="shared" si="325"/>
        <v>2433827.81</v>
      </c>
      <c r="CS264" s="46">
        <f t="shared" si="325"/>
        <v>3503460.86</v>
      </c>
      <c r="CT264" s="46">
        <f t="shared" si="325"/>
        <v>1409915.59</v>
      </c>
      <c r="CU264" s="46">
        <f t="shared" si="325"/>
        <v>3562253.25</v>
      </c>
      <c r="CV264" s="46">
        <f t="shared" si="325"/>
        <v>771634.79999999993</v>
      </c>
      <c r="CW264" s="46">
        <f t="shared" si="325"/>
        <v>2242955</v>
      </c>
      <c r="CX264" s="46">
        <f t="shared" si="325"/>
        <v>4123835.71</v>
      </c>
      <c r="CY264" s="46">
        <f t="shared" si="325"/>
        <v>1029794.73</v>
      </c>
      <c r="CZ264" s="46">
        <f t="shared" si="325"/>
        <v>17018123.34</v>
      </c>
      <c r="DA264" s="46">
        <f t="shared" si="325"/>
        <v>2476263.64</v>
      </c>
      <c r="DB264" s="46">
        <f t="shared" si="325"/>
        <v>3271625.5700000003</v>
      </c>
      <c r="DC264" s="46">
        <f t="shared" si="325"/>
        <v>2402168.0700000003</v>
      </c>
      <c r="DD264" s="46">
        <f t="shared" si="325"/>
        <v>1946456.91</v>
      </c>
      <c r="DE264" s="46">
        <f t="shared" si="325"/>
        <v>3951273.75</v>
      </c>
      <c r="DF264" s="46">
        <f t="shared" si="325"/>
        <v>166574426.41400003</v>
      </c>
      <c r="DG264" s="46">
        <f t="shared" si="325"/>
        <v>1366256.85</v>
      </c>
      <c r="DH264" s="46">
        <f t="shared" si="325"/>
        <v>16362472.885000002</v>
      </c>
      <c r="DI264" s="46">
        <f t="shared" si="325"/>
        <v>21126728.100000001</v>
      </c>
      <c r="DJ264" s="46">
        <f t="shared" si="325"/>
        <v>6184765.5</v>
      </c>
      <c r="DK264" s="46">
        <f t="shared" si="325"/>
        <v>3788864.6500000004</v>
      </c>
      <c r="DL264" s="46">
        <f t="shared" si="325"/>
        <v>47321302.460000001</v>
      </c>
      <c r="DM264" s="46">
        <f t="shared" si="325"/>
        <v>3307263.47</v>
      </c>
      <c r="DN264" s="46">
        <f t="shared" si="325"/>
        <v>12397192.48</v>
      </c>
      <c r="DO264" s="46">
        <f t="shared" si="325"/>
        <v>24129382.210000001</v>
      </c>
      <c r="DP264" s="46">
        <f t="shared" si="325"/>
        <v>2659864.2599999998</v>
      </c>
      <c r="DQ264" s="46">
        <f t="shared" si="325"/>
        <v>4524659.6000000006</v>
      </c>
      <c r="DR264" s="46">
        <f t="shared" si="325"/>
        <v>11293790.91</v>
      </c>
      <c r="DS264" s="46">
        <f t="shared" si="325"/>
        <v>7163177.3600000003</v>
      </c>
      <c r="DT264" s="46">
        <f t="shared" si="325"/>
        <v>2117588.2599999998</v>
      </c>
      <c r="DU264" s="46">
        <f t="shared" si="325"/>
        <v>3806662.3</v>
      </c>
      <c r="DV264" s="46">
        <f t="shared" si="325"/>
        <v>2660540.9300000002</v>
      </c>
      <c r="DW264" s="46">
        <f t="shared" si="325"/>
        <v>3464253.19</v>
      </c>
      <c r="DX264" s="46">
        <f t="shared" si="325"/>
        <v>2723010.83</v>
      </c>
      <c r="DY264" s="46">
        <f t="shared" si="325"/>
        <v>3657989.73</v>
      </c>
      <c r="DZ264" s="46">
        <f t="shared" si="325"/>
        <v>8540736.0899999999</v>
      </c>
      <c r="EA264" s="46">
        <f t="shared" si="325"/>
        <v>5014995.51</v>
      </c>
      <c r="EB264" s="46">
        <f t="shared" ref="EB264:FX264" si="326">+EB235</f>
        <v>4932221.8599999994</v>
      </c>
      <c r="EC264" s="46">
        <f t="shared" si="326"/>
        <v>2984655.45</v>
      </c>
      <c r="ED264" s="46">
        <f t="shared" si="326"/>
        <v>17247319.200000003</v>
      </c>
      <c r="EE264" s="46">
        <f t="shared" si="326"/>
        <v>2594071.5</v>
      </c>
      <c r="EF264" s="46">
        <f t="shared" si="326"/>
        <v>12598193.310000001</v>
      </c>
      <c r="EG264" s="46">
        <f t="shared" si="326"/>
        <v>2885708.8600000003</v>
      </c>
      <c r="EH264" s="46">
        <f t="shared" si="326"/>
        <v>2588199.89</v>
      </c>
      <c r="EI264" s="46">
        <f t="shared" si="326"/>
        <v>136523690.84999999</v>
      </c>
      <c r="EJ264" s="46">
        <f t="shared" si="326"/>
        <v>68603511.810000002</v>
      </c>
      <c r="EK264" s="46">
        <f t="shared" si="326"/>
        <v>5417963.6299999999</v>
      </c>
      <c r="EL264" s="46">
        <f t="shared" si="326"/>
        <v>4234742.67</v>
      </c>
      <c r="EM264" s="46">
        <f t="shared" si="326"/>
        <v>4462208.05</v>
      </c>
      <c r="EN264" s="46">
        <f t="shared" si="326"/>
        <v>8966224.9700000007</v>
      </c>
      <c r="EO264" s="46">
        <f t="shared" si="326"/>
        <v>3921084.2399999998</v>
      </c>
      <c r="EP264" s="46">
        <f t="shared" si="326"/>
        <v>3936317.86</v>
      </c>
      <c r="EQ264" s="46">
        <f t="shared" si="326"/>
        <v>19209039.75</v>
      </c>
      <c r="ER264" s="46">
        <f t="shared" si="326"/>
        <v>3910166.86</v>
      </c>
      <c r="ES264" s="46">
        <f t="shared" si="326"/>
        <v>1823018.85</v>
      </c>
      <c r="ET264" s="46">
        <f t="shared" si="326"/>
        <v>2746081.51</v>
      </c>
      <c r="EU264" s="46">
        <f t="shared" si="326"/>
        <v>5895613.2799999993</v>
      </c>
      <c r="EV264" s="46">
        <f t="shared" si="326"/>
        <v>1149141.28</v>
      </c>
      <c r="EW264" s="46">
        <f t="shared" si="326"/>
        <v>9146744.9000000004</v>
      </c>
      <c r="EX264" s="46">
        <f t="shared" si="326"/>
        <v>3202436.62</v>
      </c>
      <c r="EY264" s="46">
        <f t="shared" si="326"/>
        <v>7204916</v>
      </c>
      <c r="EZ264" s="46">
        <f t="shared" si="326"/>
        <v>1785663.57</v>
      </c>
      <c r="FA264" s="46">
        <f t="shared" si="326"/>
        <v>26099490.350000001</v>
      </c>
      <c r="FB264" s="46">
        <f t="shared" si="326"/>
        <v>3640312.15</v>
      </c>
      <c r="FC264" s="46">
        <f t="shared" si="326"/>
        <v>19469902.829999998</v>
      </c>
      <c r="FD264" s="46">
        <f t="shared" si="326"/>
        <v>3492093.73</v>
      </c>
      <c r="FE264" s="46">
        <f t="shared" si="326"/>
        <v>1663756.9</v>
      </c>
      <c r="FF264" s="46">
        <f t="shared" si="326"/>
        <v>2511455.98</v>
      </c>
      <c r="FG264" s="46">
        <f t="shared" si="326"/>
        <v>1735213.66</v>
      </c>
      <c r="FH264" s="46">
        <f t="shared" si="326"/>
        <v>1343505.78</v>
      </c>
      <c r="FI264" s="46">
        <f t="shared" si="326"/>
        <v>14423330.370000001</v>
      </c>
      <c r="FJ264" s="46">
        <f t="shared" si="326"/>
        <v>14433038.17</v>
      </c>
      <c r="FK264" s="46">
        <f t="shared" si="326"/>
        <v>17384971.329999998</v>
      </c>
      <c r="FL264" s="46">
        <f t="shared" si="326"/>
        <v>35932251.210000001</v>
      </c>
      <c r="FM264" s="46">
        <f t="shared" si="326"/>
        <v>26535812.599999998</v>
      </c>
      <c r="FN264" s="46">
        <f t="shared" si="326"/>
        <v>162579703.54999998</v>
      </c>
      <c r="FO264" s="46">
        <f t="shared" si="326"/>
        <v>9251114.4600000009</v>
      </c>
      <c r="FP264" s="46">
        <f t="shared" si="326"/>
        <v>18577544.539999999</v>
      </c>
      <c r="FQ264" s="46">
        <f t="shared" si="326"/>
        <v>6769663.5500000007</v>
      </c>
      <c r="FR264" s="46">
        <f t="shared" si="326"/>
        <v>2163091.6</v>
      </c>
      <c r="FS264" s="46">
        <f t="shared" si="326"/>
        <v>2438902.1500000004</v>
      </c>
      <c r="FT264" s="46">
        <f t="shared" si="326"/>
        <v>1353245.86</v>
      </c>
      <c r="FU264" s="46">
        <f t="shared" si="326"/>
        <v>6970414.3799999999</v>
      </c>
      <c r="FV264" s="46">
        <f t="shared" si="326"/>
        <v>5846159.0300000003</v>
      </c>
      <c r="FW264" s="46">
        <f t="shared" si="326"/>
        <v>2201378.3899999997</v>
      </c>
      <c r="FX264" s="46">
        <f t="shared" si="326"/>
        <v>1170820.6499999999</v>
      </c>
      <c r="FY264" s="47"/>
      <c r="FZ264" s="134">
        <f>SUM(C264:FX264)</f>
        <v>6827646455.9300003</v>
      </c>
      <c r="GA264" s="47">
        <v>6827646456</v>
      </c>
      <c r="GB264" s="47"/>
      <c r="GC264" s="9">
        <f>GC265</f>
        <v>5929709582.0180349</v>
      </c>
      <c r="GD264" s="46">
        <f>GC264-FZ264</f>
        <v>-897936873.91196537</v>
      </c>
      <c r="GE264" s="20"/>
      <c r="GF264" s="6"/>
      <c r="GG264" s="6"/>
      <c r="GH264" s="6"/>
      <c r="GI264" s="6"/>
      <c r="GJ264" s="6"/>
      <c r="GK264" s="6"/>
      <c r="GL264" s="6"/>
      <c r="GM264" s="6"/>
    </row>
    <row r="265" spans="1:256" x14ac:dyDescent="0.2">
      <c r="A265" s="3" t="s">
        <v>612</v>
      </c>
      <c r="B265" s="2" t="s">
        <v>613</v>
      </c>
      <c r="C265" s="46">
        <f t="shared" ref="C265:BN265" si="327">ROUND(C249*C40,2)</f>
        <v>12147177.939999999</v>
      </c>
      <c r="D265" s="46">
        <f t="shared" si="327"/>
        <v>48603885.100000001</v>
      </c>
      <c r="E265" s="46">
        <f t="shared" si="327"/>
        <v>15638990.960000001</v>
      </c>
      <c r="F265" s="46">
        <f t="shared" si="327"/>
        <v>22100262.969999999</v>
      </c>
      <c r="G265" s="46">
        <f t="shared" si="327"/>
        <v>2360609.86</v>
      </c>
      <c r="H265" s="46">
        <f t="shared" si="327"/>
        <v>2440590.42</v>
      </c>
      <c r="I265" s="46">
        <f t="shared" si="327"/>
        <v>14858512.289999999</v>
      </c>
      <c r="J265" s="46">
        <f t="shared" si="327"/>
        <v>3418200.59</v>
      </c>
      <c r="K265" s="46">
        <f t="shared" si="327"/>
        <v>874131.9</v>
      </c>
      <c r="L265" s="46">
        <f t="shared" si="327"/>
        <v>9022701.3499999996</v>
      </c>
      <c r="M265" s="46">
        <f t="shared" si="327"/>
        <v>3026755.78</v>
      </c>
      <c r="N265" s="46">
        <f t="shared" si="327"/>
        <v>114719752.91</v>
      </c>
      <c r="O265" s="46">
        <f t="shared" si="327"/>
        <v>33133099.140000001</v>
      </c>
      <c r="P265" s="46">
        <f t="shared" si="327"/>
        <v>864510.62</v>
      </c>
      <c r="Q265" s="46">
        <f t="shared" si="327"/>
        <v>47047641.119999997</v>
      </c>
      <c r="R265" s="46">
        <f t="shared" si="327"/>
        <v>1268755.57</v>
      </c>
      <c r="S265" s="46">
        <f t="shared" si="327"/>
        <v>5580445.9400000004</v>
      </c>
      <c r="T265" s="46">
        <f t="shared" si="327"/>
        <v>548461.18000000005</v>
      </c>
      <c r="U265" s="46">
        <f t="shared" si="327"/>
        <v>217982.38</v>
      </c>
      <c r="V265" s="46">
        <f t="shared" si="327"/>
        <v>647746.98</v>
      </c>
      <c r="W265" s="47">
        <f t="shared" si="327"/>
        <v>182217.31</v>
      </c>
      <c r="X265" s="46">
        <f t="shared" si="327"/>
        <v>140076.09</v>
      </c>
      <c r="Y265" s="46">
        <f t="shared" si="327"/>
        <v>1118415.06</v>
      </c>
      <c r="Z265" s="46">
        <f t="shared" si="327"/>
        <v>394445.61</v>
      </c>
      <c r="AA265" s="46">
        <f t="shared" si="327"/>
        <v>61897415.210000001</v>
      </c>
      <c r="AB265" s="46">
        <f t="shared" si="327"/>
        <v>124578504.38</v>
      </c>
      <c r="AC265" s="46">
        <f t="shared" si="327"/>
        <v>2700319.19</v>
      </c>
      <c r="AD265" s="46">
        <f t="shared" si="327"/>
        <v>2943880.41</v>
      </c>
      <c r="AE265" s="46">
        <f t="shared" si="327"/>
        <v>446404.37</v>
      </c>
      <c r="AF265" s="46">
        <f t="shared" si="327"/>
        <v>764813.86</v>
      </c>
      <c r="AG265" s="46">
        <f t="shared" si="327"/>
        <v>7214655.2199999997</v>
      </c>
      <c r="AH265" s="46">
        <f t="shared" si="327"/>
        <v>482152.86</v>
      </c>
      <c r="AI265" s="46">
        <f t="shared" si="327"/>
        <v>207140.24</v>
      </c>
      <c r="AJ265" s="46">
        <f t="shared" si="327"/>
        <v>522454</v>
      </c>
      <c r="AK265" s="46">
        <f t="shared" si="327"/>
        <v>934470.28</v>
      </c>
      <c r="AL265" s="46">
        <f t="shared" si="327"/>
        <v>1685929.01</v>
      </c>
      <c r="AM265" s="46">
        <f t="shared" si="327"/>
        <v>602071.39</v>
      </c>
      <c r="AN265" s="46">
        <f t="shared" si="327"/>
        <v>2240295.8199999998</v>
      </c>
      <c r="AO265" s="46">
        <f t="shared" si="327"/>
        <v>9410823.5700000003</v>
      </c>
      <c r="AP265" s="46">
        <f t="shared" si="327"/>
        <v>271904764.17000002</v>
      </c>
      <c r="AQ265" s="46">
        <f t="shared" si="327"/>
        <v>1832833.54</v>
      </c>
      <c r="AR265" s="46">
        <f t="shared" si="327"/>
        <v>122231067.56999999</v>
      </c>
      <c r="AS265" s="46">
        <f t="shared" si="327"/>
        <v>28504230.920000002</v>
      </c>
      <c r="AT265" s="46">
        <f t="shared" si="327"/>
        <v>4168074.7</v>
      </c>
      <c r="AU265" s="46">
        <f t="shared" si="327"/>
        <v>544206.97</v>
      </c>
      <c r="AV265" s="46">
        <f t="shared" si="327"/>
        <v>374424.34</v>
      </c>
      <c r="AW265" s="46">
        <f t="shared" si="327"/>
        <v>377835.42</v>
      </c>
      <c r="AX265" s="46">
        <f t="shared" si="327"/>
        <v>230796.09</v>
      </c>
      <c r="AY265" s="46">
        <f t="shared" si="327"/>
        <v>578814</v>
      </c>
      <c r="AZ265" s="46">
        <f t="shared" si="327"/>
        <v>10042393.4</v>
      </c>
      <c r="BA265" s="46">
        <f t="shared" si="327"/>
        <v>6752548.4299999997</v>
      </c>
      <c r="BB265" s="46">
        <f t="shared" si="327"/>
        <v>2646161.14</v>
      </c>
      <c r="BC265" s="46">
        <f t="shared" si="327"/>
        <v>56564182.030000001</v>
      </c>
      <c r="BD265" s="46">
        <f t="shared" si="327"/>
        <v>9916901.7699999996</v>
      </c>
      <c r="BE265" s="46">
        <f t="shared" si="327"/>
        <v>2548723.2799999998</v>
      </c>
      <c r="BF265" s="46">
        <f t="shared" si="327"/>
        <v>35202749.420000002</v>
      </c>
      <c r="BG265" s="46">
        <f t="shared" si="327"/>
        <v>746536.18</v>
      </c>
      <c r="BH265" s="46">
        <f t="shared" si="327"/>
        <v>815556.07</v>
      </c>
      <c r="BI265" s="46">
        <f t="shared" si="327"/>
        <v>280286.65000000002</v>
      </c>
      <c r="BJ265" s="46">
        <f t="shared" si="327"/>
        <v>10056960.949999999</v>
      </c>
      <c r="BK265" s="46">
        <f t="shared" si="327"/>
        <v>16666915.550000001</v>
      </c>
      <c r="BL265" s="46">
        <f t="shared" si="327"/>
        <v>88687</v>
      </c>
      <c r="BM265" s="46">
        <f t="shared" si="327"/>
        <v>308015.64</v>
      </c>
      <c r="BN265" s="46">
        <f t="shared" si="327"/>
        <v>6071227.25</v>
      </c>
      <c r="BO265" s="46">
        <f t="shared" ref="BO265:DZ265" si="328">ROUND(BO249*BO40,2)</f>
        <v>2454809.35</v>
      </c>
      <c r="BP265" s="46">
        <f t="shared" si="328"/>
        <v>1167266.71</v>
      </c>
      <c r="BQ265" s="46">
        <f t="shared" si="328"/>
        <v>19076811.239999998</v>
      </c>
      <c r="BR265" s="46">
        <f t="shared" si="328"/>
        <v>5381030.3099999996</v>
      </c>
      <c r="BS265" s="46">
        <f t="shared" si="328"/>
        <v>2056770.88</v>
      </c>
      <c r="BT265" s="46">
        <f t="shared" si="328"/>
        <v>1203281.45</v>
      </c>
      <c r="BU265" s="46">
        <f t="shared" si="328"/>
        <v>2786178.76</v>
      </c>
      <c r="BV265" s="46">
        <f t="shared" si="328"/>
        <v>5948975.54</v>
      </c>
      <c r="BW265" s="46">
        <f t="shared" si="328"/>
        <v>7095871.0999999996</v>
      </c>
      <c r="BX265" s="46">
        <f t="shared" si="328"/>
        <v>944778.74</v>
      </c>
      <c r="BY265" s="46">
        <f t="shared" si="328"/>
        <v>2088446.5</v>
      </c>
      <c r="BZ265" s="46">
        <f t="shared" si="328"/>
        <v>993228.21</v>
      </c>
      <c r="CA265" s="46">
        <f t="shared" si="328"/>
        <v>1046195.42</v>
      </c>
      <c r="CB265" s="46">
        <f t="shared" si="328"/>
        <v>186336129.25</v>
      </c>
      <c r="CC265" s="46">
        <f t="shared" si="328"/>
        <v>505524.89</v>
      </c>
      <c r="CD265" s="46">
        <f t="shared" si="328"/>
        <v>396400.64000000001</v>
      </c>
      <c r="CE265" s="46">
        <f t="shared" si="328"/>
        <v>604670.86</v>
      </c>
      <c r="CF265" s="46">
        <f t="shared" si="328"/>
        <v>379006.48</v>
      </c>
      <c r="CG265" s="46">
        <f t="shared" si="328"/>
        <v>458180.18</v>
      </c>
      <c r="CH265" s="46">
        <f t="shared" si="328"/>
        <v>349812.58</v>
      </c>
      <c r="CI265" s="46">
        <f t="shared" si="328"/>
        <v>1897266.34</v>
      </c>
      <c r="CJ265" s="46">
        <f t="shared" si="328"/>
        <v>5588307.6299999999</v>
      </c>
      <c r="CK265" s="46">
        <f t="shared" si="328"/>
        <v>8585720.3100000005</v>
      </c>
      <c r="CL265" s="46">
        <f t="shared" si="328"/>
        <v>1980899.7</v>
      </c>
      <c r="CM265" s="46">
        <f t="shared" si="328"/>
        <v>818850.03</v>
      </c>
      <c r="CN265" s="46">
        <f t="shared" si="328"/>
        <v>66420978.079999998</v>
      </c>
      <c r="CO265" s="46">
        <f t="shared" si="328"/>
        <v>29740392.800000001</v>
      </c>
      <c r="CP265" s="46">
        <f t="shared" si="328"/>
        <v>7029288.75</v>
      </c>
      <c r="CQ265" s="46">
        <f t="shared" si="328"/>
        <v>1410831.43</v>
      </c>
      <c r="CR265" s="46">
        <f t="shared" si="328"/>
        <v>248470.16</v>
      </c>
      <c r="CS265" s="46">
        <f t="shared" si="328"/>
        <v>999771.57</v>
      </c>
      <c r="CT265" s="46">
        <f t="shared" si="328"/>
        <v>266563.76</v>
      </c>
      <c r="CU265" s="46">
        <f t="shared" si="328"/>
        <v>286631.98</v>
      </c>
      <c r="CV265" s="46">
        <f t="shared" si="328"/>
        <v>152170.51</v>
      </c>
      <c r="CW265" s="46">
        <f t="shared" si="328"/>
        <v>1457982.76</v>
      </c>
      <c r="CX265" s="46">
        <f t="shared" si="328"/>
        <v>1341093.1100000001</v>
      </c>
      <c r="CY265" s="46">
        <f t="shared" si="328"/>
        <v>199896.43</v>
      </c>
      <c r="CZ265" s="46">
        <f t="shared" si="328"/>
        <v>4844283.2300000004</v>
      </c>
      <c r="DA265" s="46">
        <f t="shared" si="328"/>
        <v>273733.62</v>
      </c>
      <c r="DB265" s="46">
        <f t="shared" si="328"/>
        <v>497220.88</v>
      </c>
      <c r="DC265" s="46">
        <f t="shared" si="328"/>
        <v>1022593.67</v>
      </c>
      <c r="DD265" s="46">
        <f t="shared" si="328"/>
        <v>1477084.51</v>
      </c>
      <c r="DE265" s="46">
        <f t="shared" si="328"/>
        <v>1705968.87</v>
      </c>
      <c r="DF265" s="46">
        <f t="shared" si="328"/>
        <v>39540446.43</v>
      </c>
      <c r="DG265" s="46">
        <f t="shared" si="328"/>
        <v>817872.96</v>
      </c>
      <c r="DH265" s="46">
        <f t="shared" si="328"/>
        <v>9589449.2799999993</v>
      </c>
      <c r="DI265" s="46">
        <f t="shared" si="328"/>
        <v>11298422.890000001</v>
      </c>
      <c r="DJ265" s="46">
        <f t="shared" si="328"/>
        <v>1149893.8600000001</v>
      </c>
      <c r="DK265" s="46">
        <f t="shared" si="328"/>
        <v>749424.79</v>
      </c>
      <c r="DL265" s="46">
        <f t="shared" si="328"/>
        <v>10099747.08</v>
      </c>
      <c r="DM265" s="46">
        <f t="shared" si="328"/>
        <v>862051.22</v>
      </c>
      <c r="DN265" s="46">
        <f t="shared" si="328"/>
        <v>5016847.33</v>
      </c>
      <c r="DO265" s="46">
        <f t="shared" si="328"/>
        <v>5539336.6399999997</v>
      </c>
      <c r="DP265" s="46">
        <f t="shared" si="328"/>
        <v>476362.76</v>
      </c>
      <c r="DQ265" s="46">
        <f t="shared" si="328"/>
        <v>2290197.9700000002</v>
      </c>
      <c r="DR265" s="46">
        <f t="shared" si="328"/>
        <v>1412852.72</v>
      </c>
      <c r="DS265" s="46">
        <f t="shared" si="328"/>
        <v>965656.16</v>
      </c>
      <c r="DT265" s="46">
        <f t="shared" si="328"/>
        <v>176966.65</v>
      </c>
      <c r="DU265" s="46">
        <f t="shared" si="328"/>
        <v>555697.39</v>
      </c>
      <c r="DV265" s="46">
        <f t="shared" si="328"/>
        <v>120662.82</v>
      </c>
      <c r="DW265" s="46">
        <f t="shared" si="328"/>
        <v>343109.17</v>
      </c>
      <c r="DX265" s="46">
        <f t="shared" si="328"/>
        <v>986168.67</v>
      </c>
      <c r="DY265" s="46">
        <f t="shared" si="328"/>
        <v>1253828.46</v>
      </c>
      <c r="DZ265" s="46">
        <f t="shared" si="328"/>
        <v>1891762.67</v>
      </c>
      <c r="EA265" s="46">
        <f t="shared" ref="EA265:FX265" si="329">ROUND(EA249*EA40,2)</f>
        <v>3533082.96</v>
      </c>
      <c r="EB265" s="46">
        <f t="shared" si="329"/>
        <v>1786790.75</v>
      </c>
      <c r="EC265" s="46">
        <f t="shared" si="329"/>
        <v>682877.17</v>
      </c>
      <c r="ED265" s="46">
        <f t="shared" si="329"/>
        <v>10746800.300000001</v>
      </c>
      <c r="EE265" s="46">
        <f t="shared" si="329"/>
        <v>348545.93</v>
      </c>
      <c r="EF265" s="46">
        <f t="shared" si="329"/>
        <v>1693548.5</v>
      </c>
      <c r="EG265" s="46">
        <f t="shared" si="329"/>
        <v>516815.86</v>
      </c>
      <c r="EH265" s="46">
        <f t="shared" si="329"/>
        <v>270433.86</v>
      </c>
      <c r="EI265" s="46">
        <f t="shared" si="329"/>
        <v>27297599.219999999</v>
      </c>
      <c r="EJ265" s="46">
        <f t="shared" si="329"/>
        <v>17158497.579999998</v>
      </c>
      <c r="EK265" s="46">
        <f t="shared" si="329"/>
        <v>4741957.2300000004</v>
      </c>
      <c r="EL265" s="46">
        <f t="shared" si="329"/>
        <v>897894.96</v>
      </c>
      <c r="EM265" s="46">
        <f t="shared" si="329"/>
        <v>1487459.59</v>
      </c>
      <c r="EN265" s="46">
        <f t="shared" si="329"/>
        <v>1319821.01</v>
      </c>
      <c r="EO265" s="46">
        <f t="shared" si="329"/>
        <v>897338.6</v>
      </c>
      <c r="EP265" s="46">
        <f t="shared" si="329"/>
        <v>2285064.75</v>
      </c>
      <c r="EQ265" s="46">
        <f t="shared" si="329"/>
        <v>7949595.8300000001</v>
      </c>
      <c r="ER265" s="46">
        <f t="shared" si="329"/>
        <v>2294133.08</v>
      </c>
      <c r="ES265" s="46">
        <f t="shared" si="329"/>
        <v>412557.88</v>
      </c>
      <c r="ET265" s="46">
        <f t="shared" si="329"/>
        <v>714231.65</v>
      </c>
      <c r="EU265" s="46">
        <f t="shared" si="329"/>
        <v>778765.55</v>
      </c>
      <c r="EV265" s="46">
        <f t="shared" si="329"/>
        <v>480279.85</v>
      </c>
      <c r="EW265" s="46">
        <f t="shared" si="329"/>
        <v>4145355.64</v>
      </c>
      <c r="EX265" s="46">
        <f t="shared" si="329"/>
        <v>238847.82</v>
      </c>
      <c r="EY265" s="46">
        <f t="shared" si="329"/>
        <v>846117.53</v>
      </c>
      <c r="EZ265" s="46">
        <f t="shared" si="329"/>
        <v>602646.21</v>
      </c>
      <c r="FA265" s="46">
        <f t="shared" si="329"/>
        <v>16638604.83</v>
      </c>
      <c r="FB265" s="46">
        <f t="shared" si="329"/>
        <v>3490283.41</v>
      </c>
      <c r="FC265" s="46">
        <f t="shared" si="329"/>
        <v>5275868.5999999996</v>
      </c>
      <c r="FD265" s="46">
        <f t="shared" si="329"/>
        <v>1106511.74</v>
      </c>
      <c r="FE265" s="46">
        <f t="shared" si="329"/>
        <v>571933.61</v>
      </c>
      <c r="FF265" s="46">
        <f t="shared" si="329"/>
        <v>471698.15</v>
      </c>
      <c r="FG265" s="46">
        <f t="shared" si="329"/>
        <v>216473.11</v>
      </c>
      <c r="FH265" s="46">
        <f t="shared" si="329"/>
        <v>564318.11</v>
      </c>
      <c r="FI265" s="46">
        <f t="shared" si="329"/>
        <v>7440017.2599999998</v>
      </c>
      <c r="FJ265" s="46">
        <f t="shared" si="329"/>
        <v>8867917.3499999996</v>
      </c>
      <c r="FK265" s="46">
        <f t="shared" si="329"/>
        <v>9315187.1600000001</v>
      </c>
      <c r="FL265" s="46">
        <f t="shared" si="329"/>
        <v>13329616.380000001</v>
      </c>
      <c r="FM265" s="46">
        <f t="shared" si="329"/>
        <v>6110181.7999999998</v>
      </c>
      <c r="FN265" s="46">
        <f t="shared" si="329"/>
        <v>27024022.02</v>
      </c>
      <c r="FO265" s="46">
        <f t="shared" si="329"/>
        <v>8809604.5199999996</v>
      </c>
      <c r="FP265" s="46">
        <f t="shared" si="329"/>
        <v>7398164.9100000001</v>
      </c>
      <c r="FQ265" s="46">
        <f t="shared" si="329"/>
        <v>2800289.58</v>
      </c>
      <c r="FR265" s="46">
        <f t="shared" si="329"/>
        <v>2126702.4500000002</v>
      </c>
      <c r="FS265" s="46">
        <f t="shared" si="329"/>
        <v>2391487.98</v>
      </c>
      <c r="FT265" s="47">
        <f t="shared" si="329"/>
        <v>1255333.75</v>
      </c>
      <c r="FU265" s="46">
        <f t="shared" si="329"/>
        <v>2056899.24</v>
      </c>
      <c r="FV265" s="46">
        <f t="shared" si="329"/>
        <v>1290163.1599999999</v>
      </c>
      <c r="FW265" s="46">
        <f t="shared" si="329"/>
        <v>367776.77</v>
      </c>
      <c r="FX265" s="46">
        <f t="shared" si="329"/>
        <v>425106.42</v>
      </c>
      <c r="FY265" s="47"/>
      <c r="FZ265" s="134">
        <f>SUM(C265:FX265)</f>
        <v>1844568940.1200006</v>
      </c>
      <c r="GA265" s="47"/>
      <c r="GB265" s="47"/>
      <c r="GC265" s="9">
        <v>5929709582.0180349</v>
      </c>
      <c r="GD265" s="9"/>
      <c r="GE265" s="122">
        <f>GD264/FZ264</f>
        <v>-0.13151484625160728</v>
      </c>
      <c r="GF265" s="6"/>
      <c r="GG265" s="6"/>
      <c r="GH265" s="6"/>
      <c r="GI265" s="6"/>
      <c r="GJ265" s="6"/>
      <c r="GK265" s="6"/>
      <c r="GL265" s="6"/>
      <c r="GM265" s="6"/>
    </row>
    <row r="266" spans="1:256" x14ac:dyDescent="0.2">
      <c r="A266" s="3" t="s">
        <v>614</v>
      </c>
      <c r="B266" s="2" t="s">
        <v>615</v>
      </c>
      <c r="C266" s="46">
        <f t="shared" ref="C266:BN266" si="330">C39</f>
        <v>899735.52</v>
      </c>
      <c r="D266" s="46">
        <f t="shared" si="330"/>
        <v>3479704.26</v>
      </c>
      <c r="E266" s="46">
        <f t="shared" si="330"/>
        <v>1032704.27</v>
      </c>
      <c r="F266" s="46">
        <f t="shared" si="330"/>
        <v>1619991.97</v>
      </c>
      <c r="G266" s="46">
        <f t="shared" si="330"/>
        <v>142747.29999999999</v>
      </c>
      <c r="H266" s="46">
        <f t="shared" si="330"/>
        <v>153971.17000000001</v>
      </c>
      <c r="I266" s="46">
        <f t="shared" si="330"/>
        <v>1113325.73</v>
      </c>
      <c r="J266" s="46">
        <f t="shared" si="330"/>
        <v>353628.14</v>
      </c>
      <c r="K266" s="46">
        <f t="shared" si="330"/>
        <v>47055.11</v>
      </c>
      <c r="L266" s="46">
        <f t="shared" si="330"/>
        <v>616288.86</v>
      </c>
      <c r="M266" s="46">
        <f t="shared" si="330"/>
        <v>241850.21</v>
      </c>
      <c r="N266" s="46">
        <f t="shared" si="330"/>
        <v>8202655.6900000004</v>
      </c>
      <c r="O266" s="46">
        <f t="shared" si="330"/>
        <v>2490755.1</v>
      </c>
      <c r="P266" s="46">
        <f t="shared" si="330"/>
        <v>44768.34</v>
      </c>
      <c r="Q266" s="46">
        <f t="shared" si="330"/>
        <v>3151732.23</v>
      </c>
      <c r="R266" s="46">
        <f t="shared" si="330"/>
        <v>71586.990000000005</v>
      </c>
      <c r="S266" s="46">
        <f t="shared" si="330"/>
        <v>493095.5</v>
      </c>
      <c r="T266" s="46">
        <f t="shared" si="330"/>
        <v>66190.2</v>
      </c>
      <c r="U266" s="46">
        <f t="shared" si="330"/>
        <v>26247.98</v>
      </c>
      <c r="V266" s="46">
        <f t="shared" si="330"/>
        <v>77205.95</v>
      </c>
      <c r="W266" s="47">
        <f t="shared" si="330"/>
        <v>18471.310000000001</v>
      </c>
      <c r="X266" s="46">
        <f t="shared" si="330"/>
        <v>17345.87</v>
      </c>
      <c r="Y266" s="46">
        <f t="shared" si="330"/>
        <v>83607.66</v>
      </c>
      <c r="Z266" s="46">
        <f t="shared" si="330"/>
        <v>39923.480000000003</v>
      </c>
      <c r="AA266" s="46">
        <f t="shared" si="330"/>
        <v>3471425.64</v>
      </c>
      <c r="AB266" s="46">
        <f t="shared" si="330"/>
        <v>6402707.9299999997</v>
      </c>
      <c r="AC266" s="46">
        <f t="shared" si="330"/>
        <v>278395.83</v>
      </c>
      <c r="AD266" s="46">
        <f t="shared" si="330"/>
        <v>262402.71999999997</v>
      </c>
      <c r="AE266" s="46">
        <f t="shared" si="330"/>
        <v>51273.51</v>
      </c>
      <c r="AF266" s="46">
        <f t="shared" si="330"/>
        <v>66613.45</v>
      </c>
      <c r="AG266" s="46">
        <f t="shared" si="330"/>
        <v>258142.26</v>
      </c>
      <c r="AH266" s="46">
        <f t="shared" si="330"/>
        <v>98257.07</v>
      </c>
      <c r="AI266" s="46">
        <f t="shared" si="330"/>
        <v>34262.74</v>
      </c>
      <c r="AJ266" s="46">
        <f t="shared" si="330"/>
        <v>93338.83</v>
      </c>
      <c r="AK266" s="46">
        <f t="shared" si="330"/>
        <v>53165.09</v>
      </c>
      <c r="AL266" s="46">
        <f t="shared" si="330"/>
        <v>78707.64</v>
      </c>
      <c r="AM266" s="46">
        <f t="shared" si="330"/>
        <v>69276.37</v>
      </c>
      <c r="AN266" s="46">
        <f t="shared" si="330"/>
        <v>251693.58</v>
      </c>
      <c r="AO266" s="46">
        <f t="shared" si="330"/>
        <v>1135612.44</v>
      </c>
      <c r="AP266" s="46">
        <f t="shared" si="330"/>
        <v>16539238.16</v>
      </c>
      <c r="AQ266" s="46">
        <f t="shared" si="330"/>
        <v>79098.92</v>
      </c>
      <c r="AR266" s="46">
        <f t="shared" si="330"/>
        <v>10008439.720000001</v>
      </c>
      <c r="AS266" s="46">
        <f t="shared" si="330"/>
        <v>1401648.05</v>
      </c>
      <c r="AT266" s="46">
        <f t="shared" si="330"/>
        <v>624624.56000000006</v>
      </c>
      <c r="AU266" s="46">
        <f t="shared" si="330"/>
        <v>81320.2</v>
      </c>
      <c r="AV266" s="46">
        <f t="shared" si="330"/>
        <v>45993.72</v>
      </c>
      <c r="AW266" s="46">
        <f t="shared" si="330"/>
        <v>41270.74</v>
      </c>
      <c r="AX266" s="46">
        <f t="shared" si="330"/>
        <v>31835.77</v>
      </c>
      <c r="AY266" s="46">
        <f t="shared" si="330"/>
        <v>60137.88</v>
      </c>
      <c r="AZ266" s="46">
        <f t="shared" si="330"/>
        <v>1021325.03</v>
      </c>
      <c r="BA266" s="46">
        <f t="shared" si="330"/>
        <v>568537.26</v>
      </c>
      <c r="BB266" s="46">
        <f t="shared" si="330"/>
        <v>250626</v>
      </c>
      <c r="BC266" s="46">
        <f t="shared" si="330"/>
        <v>5767689.54</v>
      </c>
      <c r="BD266" s="46">
        <f t="shared" si="330"/>
        <v>1000862.23</v>
      </c>
      <c r="BE266" s="46">
        <f t="shared" si="330"/>
        <v>251809.5</v>
      </c>
      <c r="BF266" s="46">
        <f t="shared" si="330"/>
        <v>3578215.26</v>
      </c>
      <c r="BG266" s="46">
        <f t="shared" si="330"/>
        <v>73104.570000000007</v>
      </c>
      <c r="BH266" s="46">
        <f t="shared" si="330"/>
        <v>82503.009999999995</v>
      </c>
      <c r="BI266" s="46">
        <f t="shared" si="330"/>
        <v>32695.82</v>
      </c>
      <c r="BJ266" s="46">
        <f t="shared" si="330"/>
        <v>1075385.49</v>
      </c>
      <c r="BK266" s="46">
        <f t="shared" si="330"/>
        <v>879797.95</v>
      </c>
      <c r="BL266" s="46">
        <f t="shared" si="330"/>
        <v>6189.3</v>
      </c>
      <c r="BM266" s="46">
        <f t="shared" si="330"/>
        <v>34511</v>
      </c>
      <c r="BN266" s="46">
        <f t="shared" si="330"/>
        <v>762241.01</v>
      </c>
      <c r="BO266" s="46">
        <f t="shared" ref="BO266:DZ266" si="331">BO39</f>
        <v>312975.74</v>
      </c>
      <c r="BP266" s="46">
        <f t="shared" si="331"/>
        <v>152623.35</v>
      </c>
      <c r="BQ266" s="46">
        <f t="shared" si="331"/>
        <v>960501.75</v>
      </c>
      <c r="BR266" s="46">
        <f t="shared" si="331"/>
        <v>346436.22</v>
      </c>
      <c r="BS266" s="46">
        <f t="shared" si="331"/>
        <v>142200.91</v>
      </c>
      <c r="BT266" s="46">
        <f t="shared" si="331"/>
        <v>74281.77</v>
      </c>
      <c r="BU266" s="46">
        <f t="shared" si="331"/>
        <v>152760.56</v>
      </c>
      <c r="BV266" s="46">
        <f t="shared" si="331"/>
        <v>338241.75</v>
      </c>
      <c r="BW266" s="46">
        <f t="shared" si="331"/>
        <v>440119.44</v>
      </c>
      <c r="BX266" s="46">
        <f t="shared" si="331"/>
        <v>56803.59</v>
      </c>
      <c r="BY266" s="46">
        <f t="shared" si="331"/>
        <v>160256.75</v>
      </c>
      <c r="BZ266" s="46">
        <f t="shared" si="331"/>
        <v>92081.279999999999</v>
      </c>
      <c r="CA266" s="46">
        <f t="shared" si="331"/>
        <v>209391.03</v>
      </c>
      <c r="CB266" s="46">
        <f t="shared" si="331"/>
        <v>13717723.02</v>
      </c>
      <c r="CC266" s="46">
        <f t="shared" si="331"/>
        <v>60285</v>
      </c>
      <c r="CD266" s="46">
        <f t="shared" si="331"/>
        <v>52050.15</v>
      </c>
      <c r="CE266" s="46">
        <f t="shared" si="331"/>
        <v>63894.400000000001</v>
      </c>
      <c r="CF266" s="46">
        <f t="shared" si="331"/>
        <v>49348.76</v>
      </c>
      <c r="CG266" s="46">
        <f t="shared" si="331"/>
        <v>47262.74</v>
      </c>
      <c r="CH266" s="46">
        <f t="shared" si="331"/>
        <v>42074.18</v>
      </c>
      <c r="CI266" s="46">
        <f t="shared" si="331"/>
        <v>292086.63</v>
      </c>
      <c r="CJ266" s="46">
        <f t="shared" si="331"/>
        <v>198583.94</v>
      </c>
      <c r="CK266" s="46">
        <f t="shared" si="331"/>
        <v>1000813.62</v>
      </c>
      <c r="CL266" s="46">
        <f t="shared" si="331"/>
        <v>161222.85</v>
      </c>
      <c r="CM266" s="46">
        <f t="shared" si="331"/>
        <v>98530.91</v>
      </c>
      <c r="CN266" s="46">
        <f t="shared" si="331"/>
        <v>4636164.28</v>
      </c>
      <c r="CO266" s="46">
        <f t="shared" si="331"/>
        <v>2315270.83</v>
      </c>
      <c r="CP266" s="46">
        <f t="shared" si="331"/>
        <v>530938.07999999996</v>
      </c>
      <c r="CQ266" s="46">
        <f t="shared" si="331"/>
        <v>209545.5</v>
      </c>
      <c r="CR266" s="46">
        <f t="shared" si="331"/>
        <v>77266.080000000002</v>
      </c>
      <c r="CS266" s="46">
        <f t="shared" si="331"/>
        <v>141189</v>
      </c>
      <c r="CT266" s="46">
        <f t="shared" si="331"/>
        <v>54513.15</v>
      </c>
      <c r="CU266" s="46">
        <f t="shared" si="331"/>
        <v>31606.41</v>
      </c>
      <c r="CV266" s="46">
        <f t="shared" si="331"/>
        <v>16976.3</v>
      </c>
      <c r="CW266" s="46">
        <f t="shared" si="331"/>
        <v>95559.08</v>
      </c>
      <c r="CX266" s="46">
        <f t="shared" si="331"/>
        <v>99505.87</v>
      </c>
      <c r="CY266" s="46">
        <f t="shared" si="331"/>
        <v>19168.32</v>
      </c>
      <c r="CZ266" s="46">
        <f t="shared" si="331"/>
        <v>495569.54</v>
      </c>
      <c r="DA266" s="46">
        <f t="shared" si="331"/>
        <v>27159.33</v>
      </c>
      <c r="DB266" s="46">
        <f t="shared" si="331"/>
        <v>45103.89</v>
      </c>
      <c r="DC266" s="46">
        <f t="shared" si="331"/>
        <v>116655.36</v>
      </c>
      <c r="DD266" s="46">
        <f t="shared" si="331"/>
        <v>92962.04</v>
      </c>
      <c r="DE266" s="46">
        <f t="shared" si="331"/>
        <v>300303.95</v>
      </c>
      <c r="DF266" s="46">
        <f t="shared" si="331"/>
        <v>5204269.53</v>
      </c>
      <c r="DG266" s="46">
        <f t="shared" si="331"/>
        <v>79220.72</v>
      </c>
      <c r="DH266" s="46">
        <f t="shared" si="331"/>
        <v>673755.39</v>
      </c>
      <c r="DI266" s="46">
        <f t="shared" si="331"/>
        <v>772334.83</v>
      </c>
      <c r="DJ266" s="46">
        <f t="shared" si="331"/>
        <v>103045.06</v>
      </c>
      <c r="DK266" s="46">
        <f t="shared" si="331"/>
        <v>63098.21</v>
      </c>
      <c r="DL266" s="46">
        <f t="shared" si="331"/>
        <v>1205799.72</v>
      </c>
      <c r="DM266" s="46">
        <f t="shared" si="331"/>
        <v>95476.800000000003</v>
      </c>
      <c r="DN266" s="46">
        <f t="shared" si="331"/>
        <v>548470.91</v>
      </c>
      <c r="DO266" s="46">
        <f t="shared" si="331"/>
        <v>592966</v>
      </c>
      <c r="DP266" s="46">
        <f t="shared" si="331"/>
        <v>41432.32</v>
      </c>
      <c r="DQ266" s="46">
        <f t="shared" si="331"/>
        <v>119188.52</v>
      </c>
      <c r="DR266" s="46">
        <f t="shared" si="331"/>
        <v>283242.19</v>
      </c>
      <c r="DS266" s="46">
        <f t="shared" si="331"/>
        <v>137505.72</v>
      </c>
      <c r="DT266" s="46">
        <f t="shared" si="331"/>
        <v>28929.37</v>
      </c>
      <c r="DU266" s="46">
        <f t="shared" si="331"/>
        <v>76341.320000000007</v>
      </c>
      <c r="DV266" s="46">
        <f t="shared" si="331"/>
        <v>21718.58</v>
      </c>
      <c r="DW266" s="46">
        <f t="shared" si="331"/>
        <v>65200.74</v>
      </c>
      <c r="DX266" s="46">
        <f t="shared" si="331"/>
        <v>55150.36</v>
      </c>
      <c r="DY266" s="46">
        <f t="shared" si="331"/>
        <v>105308.43</v>
      </c>
      <c r="DZ266" s="46">
        <f t="shared" si="331"/>
        <v>193476.91</v>
      </c>
      <c r="EA266" s="46">
        <f t="shared" ref="EA266:FX266" si="332">EA39</f>
        <v>420193.95</v>
      </c>
      <c r="EB266" s="46">
        <f t="shared" si="332"/>
        <v>185291.33</v>
      </c>
      <c r="EC266" s="46">
        <f t="shared" si="332"/>
        <v>75973.240000000005</v>
      </c>
      <c r="ED266" s="46">
        <f t="shared" si="332"/>
        <v>356731.89</v>
      </c>
      <c r="EE266" s="46">
        <f t="shared" si="332"/>
        <v>41068.15</v>
      </c>
      <c r="EF266" s="46">
        <f t="shared" si="332"/>
        <v>235831.67</v>
      </c>
      <c r="EG266" s="46">
        <f t="shared" si="332"/>
        <v>64235.62</v>
      </c>
      <c r="EH266" s="46">
        <f t="shared" si="332"/>
        <v>36642.01</v>
      </c>
      <c r="EI266" s="46">
        <f t="shared" si="332"/>
        <v>1995815.15</v>
      </c>
      <c r="EJ266" s="46">
        <f t="shared" si="332"/>
        <v>1323945.4099999999</v>
      </c>
      <c r="EK266" s="46">
        <f t="shared" si="332"/>
        <v>138252.93</v>
      </c>
      <c r="EL266" s="46">
        <f t="shared" si="332"/>
        <v>50043.42</v>
      </c>
      <c r="EM266" s="46">
        <f t="shared" si="332"/>
        <v>149514.06</v>
      </c>
      <c r="EN266" s="46">
        <f t="shared" si="332"/>
        <v>159330.1</v>
      </c>
      <c r="EO266" s="46">
        <f t="shared" si="332"/>
        <v>102420.24</v>
      </c>
      <c r="EP266" s="46">
        <f t="shared" si="332"/>
        <v>137545.47</v>
      </c>
      <c r="EQ266" s="46">
        <f t="shared" si="332"/>
        <v>570091.98</v>
      </c>
      <c r="ER266" s="46">
        <f t="shared" si="332"/>
        <v>170988.97</v>
      </c>
      <c r="ES266" s="46">
        <f t="shared" si="332"/>
        <v>35201.49</v>
      </c>
      <c r="ET266" s="46">
        <f t="shared" si="332"/>
        <v>56643.65</v>
      </c>
      <c r="EU266" s="46">
        <f t="shared" si="332"/>
        <v>73932.800000000003</v>
      </c>
      <c r="EV266" s="46">
        <f t="shared" si="332"/>
        <v>29483.21</v>
      </c>
      <c r="EW266" s="46">
        <f t="shared" si="332"/>
        <v>163412.57999999999</v>
      </c>
      <c r="EX266" s="46">
        <f t="shared" si="332"/>
        <v>9750.7800000000007</v>
      </c>
      <c r="EY266" s="46">
        <f t="shared" si="332"/>
        <v>75785.570000000007</v>
      </c>
      <c r="EZ266" s="46">
        <f t="shared" si="332"/>
        <v>52040.12</v>
      </c>
      <c r="FA266" s="46">
        <f t="shared" si="332"/>
        <v>906922.42</v>
      </c>
      <c r="FB266" s="46">
        <f t="shared" si="332"/>
        <v>149914.07999999999</v>
      </c>
      <c r="FC266" s="46">
        <f t="shared" si="332"/>
        <v>485296.29</v>
      </c>
      <c r="FD266" s="46">
        <f t="shared" si="332"/>
        <v>105175.05</v>
      </c>
      <c r="FE266" s="46">
        <f t="shared" si="332"/>
        <v>55103.18</v>
      </c>
      <c r="FF266" s="46">
        <f t="shared" si="332"/>
        <v>37327.06</v>
      </c>
      <c r="FG266" s="46">
        <f t="shared" si="332"/>
        <v>19367.46</v>
      </c>
      <c r="FH266" s="46">
        <f t="shared" si="332"/>
        <v>61491.44</v>
      </c>
      <c r="FI266" s="46">
        <f t="shared" si="332"/>
        <v>427750.63</v>
      </c>
      <c r="FJ266" s="46">
        <f t="shared" si="332"/>
        <v>470940.78</v>
      </c>
      <c r="FK266" s="46">
        <f t="shared" si="332"/>
        <v>412618.83</v>
      </c>
      <c r="FL266" s="46">
        <f t="shared" si="332"/>
        <v>1047768.49</v>
      </c>
      <c r="FM266" s="46">
        <f t="shared" si="332"/>
        <v>424235.74</v>
      </c>
      <c r="FN266" s="46">
        <f t="shared" si="332"/>
        <v>2065158.38</v>
      </c>
      <c r="FO266" s="46">
        <f t="shared" si="332"/>
        <v>441033.1</v>
      </c>
      <c r="FP266" s="46">
        <f t="shared" si="332"/>
        <v>395696.07</v>
      </c>
      <c r="FQ266" s="46">
        <f t="shared" si="332"/>
        <v>210216.3</v>
      </c>
      <c r="FR266" s="46">
        <f t="shared" si="332"/>
        <v>36270.800000000003</v>
      </c>
      <c r="FS266" s="46">
        <f t="shared" si="332"/>
        <v>47362.86</v>
      </c>
      <c r="FT266" s="47">
        <f t="shared" si="332"/>
        <v>97729.45</v>
      </c>
      <c r="FU266" s="46">
        <f t="shared" si="332"/>
        <v>219417.59</v>
      </c>
      <c r="FV266" s="46">
        <f t="shared" si="332"/>
        <v>155909.01999999999</v>
      </c>
      <c r="FW266" s="46">
        <f t="shared" si="332"/>
        <v>39866.54</v>
      </c>
      <c r="FX266" s="46">
        <f t="shared" si="332"/>
        <v>39160.17</v>
      </c>
      <c r="FY266" s="46"/>
      <c r="FZ266" s="134">
        <f>SUM(C266:FX266)</f>
        <v>135444801.12999997</v>
      </c>
      <c r="GA266" s="47"/>
      <c r="GB266" s="47"/>
      <c r="GC266" s="9"/>
      <c r="GD266" s="46"/>
      <c r="GE266" s="122"/>
      <c r="GF266" s="135"/>
      <c r="GG266" s="20"/>
      <c r="GH266" s="135"/>
      <c r="GI266" s="20"/>
      <c r="GJ266" s="20"/>
      <c r="GK266" s="20"/>
      <c r="GL266" s="20"/>
      <c r="GM266" s="20"/>
    </row>
    <row r="267" spans="1:256" x14ac:dyDescent="0.2">
      <c r="A267" s="3" t="s">
        <v>616</v>
      </c>
      <c r="B267" s="2" t="s">
        <v>617</v>
      </c>
      <c r="C267" s="46">
        <f t="shared" ref="C267:BN267" si="333">C264-C265-C266</f>
        <v>56748037.29999999</v>
      </c>
      <c r="D267" s="46">
        <f t="shared" si="333"/>
        <v>289638577.39999998</v>
      </c>
      <c r="E267" s="46">
        <f t="shared" si="333"/>
        <v>51822404.36999999</v>
      </c>
      <c r="F267" s="46">
        <f t="shared" si="333"/>
        <v>111182983.75</v>
      </c>
      <c r="G267" s="46">
        <f t="shared" si="333"/>
        <v>5827744.1900000004</v>
      </c>
      <c r="H267" s="46">
        <f t="shared" si="333"/>
        <v>5839967.6999999993</v>
      </c>
      <c r="I267" s="46">
        <f t="shared" si="333"/>
        <v>71910831.440000013</v>
      </c>
      <c r="J267" s="46">
        <f t="shared" si="333"/>
        <v>12843485.039999999</v>
      </c>
      <c r="K267" s="46">
        <f t="shared" si="333"/>
        <v>2377053.91</v>
      </c>
      <c r="L267" s="46">
        <f t="shared" si="333"/>
        <v>13018259.110000001</v>
      </c>
      <c r="M267" s="46">
        <f t="shared" si="333"/>
        <v>10602448.939999999</v>
      </c>
      <c r="N267" s="46">
        <f t="shared" si="333"/>
        <v>291510842.62999994</v>
      </c>
      <c r="O267" s="46">
        <f t="shared" si="333"/>
        <v>79991773.890000015</v>
      </c>
      <c r="P267" s="46">
        <f t="shared" si="333"/>
        <v>1530752.5399999998</v>
      </c>
      <c r="Q267" s="46">
        <f t="shared" si="333"/>
        <v>281303853.05999994</v>
      </c>
      <c r="R267" s="46">
        <f t="shared" si="333"/>
        <v>3705542.4399999995</v>
      </c>
      <c r="S267" s="46">
        <f t="shared" si="333"/>
        <v>5175044.330000001</v>
      </c>
      <c r="T267" s="46">
        <f t="shared" si="333"/>
        <v>1317988.26</v>
      </c>
      <c r="U267" s="46">
        <f t="shared" si="333"/>
        <v>624260.22</v>
      </c>
      <c r="V267" s="46">
        <f t="shared" si="333"/>
        <v>2194837.2399999998</v>
      </c>
      <c r="W267" s="47">
        <f t="shared" si="333"/>
        <v>1171473.4899999998</v>
      </c>
      <c r="X267" s="46">
        <f t="shared" si="333"/>
        <v>652138.72000000009</v>
      </c>
      <c r="Y267" s="46">
        <f t="shared" si="333"/>
        <v>3033849.57</v>
      </c>
      <c r="Z267" s="46">
        <f t="shared" si="333"/>
        <v>2391749.2600000002</v>
      </c>
      <c r="AA267" s="46">
        <f t="shared" si="333"/>
        <v>163484693.63</v>
      </c>
      <c r="AB267" s="46">
        <f t="shared" si="333"/>
        <v>104411101.01999998</v>
      </c>
      <c r="AC267" s="46">
        <f t="shared" si="333"/>
        <v>4651269.290000001</v>
      </c>
      <c r="AD267" s="46">
        <f t="shared" si="333"/>
        <v>5714546.6500000013</v>
      </c>
      <c r="AE267" s="46">
        <f t="shared" si="333"/>
        <v>1092122.1700000002</v>
      </c>
      <c r="AF267" s="46">
        <f t="shared" si="333"/>
        <v>1474902.7900000003</v>
      </c>
      <c r="AG267" s="46">
        <f t="shared" si="333"/>
        <v>506.1500000001397</v>
      </c>
      <c r="AH267" s="46">
        <f t="shared" si="333"/>
        <v>7562655.4099999992</v>
      </c>
      <c r="AI267" s="46">
        <f t="shared" si="333"/>
        <v>3380466.1099999994</v>
      </c>
      <c r="AJ267" s="46">
        <f t="shared" si="333"/>
        <v>2152541.08</v>
      </c>
      <c r="AK267" s="46">
        <f t="shared" si="333"/>
        <v>1714991.4099999997</v>
      </c>
      <c r="AL267" s="46">
        <f t="shared" si="333"/>
        <v>1245515.4499999997</v>
      </c>
      <c r="AM267" s="46">
        <f t="shared" si="333"/>
        <v>3465111.1199999996</v>
      </c>
      <c r="AN267" s="46">
        <f t="shared" si="333"/>
        <v>1283022.1600000001</v>
      </c>
      <c r="AO267" s="46">
        <f t="shared" si="333"/>
        <v>27362583.98</v>
      </c>
      <c r="AP267" s="46">
        <f t="shared" si="333"/>
        <v>425729240.55999994</v>
      </c>
      <c r="AQ267" s="46">
        <f t="shared" si="333"/>
        <v>1122089.21</v>
      </c>
      <c r="AR267" s="46">
        <f t="shared" si="333"/>
        <v>365716936.51999992</v>
      </c>
      <c r="AS267" s="46">
        <f t="shared" si="333"/>
        <v>26345435.440000001</v>
      </c>
      <c r="AT267" s="46">
        <f t="shared" si="333"/>
        <v>14811429.619999999</v>
      </c>
      <c r="AU267" s="46">
        <f t="shared" si="333"/>
        <v>2982870.5699999994</v>
      </c>
      <c r="AV267" s="46">
        <f t="shared" si="333"/>
        <v>2930530.8400000003</v>
      </c>
      <c r="AW267" s="46">
        <f t="shared" si="333"/>
        <v>2190701.7699999996</v>
      </c>
      <c r="AX267" s="46">
        <f t="shared" si="333"/>
        <v>594209.13</v>
      </c>
      <c r="AY267" s="46">
        <f t="shared" si="333"/>
        <v>4255143.3000000007</v>
      </c>
      <c r="AZ267" s="46">
        <f t="shared" si="333"/>
        <v>79001316.239999995</v>
      </c>
      <c r="BA267" s="46">
        <f t="shared" si="333"/>
        <v>59768400.641999997</v>
      </c>
      <c r="BB267" s="46">
        <f t="shared" si="333"/>
        <v>56794986.449999996</v>
      </c>
      <c r="BC267" s="46">
        <f t="shared" si="333"/>
        <v>178333814.41</v>
      </c>
      <c r="BD267" s="46">
        <f t="shared" si="333"/>
        <v>26298329.706000008</v>
      </c>
      <c r="BE267" s="46">
        <f t="shared" si="333"/>
        <v>8930097.9500000011</v>
      </c>
      <c r="BF267" s="46">
        <f t="shared" si="333"/>
        <v>142920255.88999999</v>
      </c>
      <c r="BG267" s="46">
        <f t="shared" si="333"/>
        <v>7272491.2699999996</v>
      </c>
      <c r="BH267" s="46">
        <f t="shared" si="333"/>
        <v>4578278.99</v>
      </c>
      <c r="BI267" s="46">
        <f t="shared" si="333"/>
        <v>2647328.8800000004</v>
      </c>
      <c r="BJ267" s="46">
        <f t="shared" si="333"/>
        <v>34789947.979999997</v>
      </c>
      <c r="BK267" s="46">
        <f t="shared" si="333"/>
        <v>123726078.03999999</v>
      </c>
      <c r="BL267" s="46">
        <f t="shared" si="333"/>
        <v>2448552.3400000003</v>
      </c>
      <c r="BM267" s="46">
        <f t="shared" si="333"/>
        <v>2906151.21</v>
      </c>
      <c r="BN267" s="46">
        <f t="shared" si="333"/>
        <v>21690996.423</v>
      </c>
      <c r="BO267" s="46">
        <f t="shared" ref="BO267:DZ267" si="334">BO264-BO265-BO266</f>
        <v>9260212.4800000004</v>
      </c>
      <c r="BP267" s="46">
        <f t="shared" si="334"/>
        <v>1312532.71</v>
      </c>
      <c r="BQ267" s="46">
        <f t="shared" si="334"/>
        <v>27956014.599999998</v>
      </c>
      <c r="BR267" s="46">
        <f t="shared" si="334"/>
        <v>31049837.170000006</v>
      </c>
      <c r="BS267" s="46">
        <f t="shared" si="334"/>
        <v>6520740.3799999999</v>
      </c>
      <c r="BT267" s="46">
        <f t="shared" si="334"/>
        <v>2594984.4499999997</v>
      </c>
      <c r="BU267" s="46">
        <f t="shared" si="334"/>
        <v>1293719.6300000004</v>
      </c>
      <c r="BV267" s="46">
        <f t="shared" si="334"/>
        <v>3541464.0200000005</v>
      </c>
      <c r="BW267" s="46">
        <f t="shared" si="334"/>
        <v>7021149.6100000003</v>
      </c>
      <c r="BX267" s="46">
        <f t="shared" si="334"/>
        <v>257027.62999999998</v>
      </c>
      <c r="BY267" s="46">
        <f t="shared" si="334"/>
        <v>2220713.3499999996</v>
      </c>
      <c r="BZ267" s="46">
        <f t="shared" si="334"/>
        <v>1413116.1500000001</v>
      </c>
      <c r="CA267" s="46">
        <f t="shared" si="334"/>
        <v>1406129.9000000001</v>
      </c>
      <c r="CB267" s="46">
        <f t="shared" si="334"/>
        <v>437732533.95000005</v>
      </c>
      <c r="CC267" s="46">
        <f t="shared" si="334"/>
        <v>1596393.65</v>
      </c>
      <c r="CD267" s="46">
        <f t="shared" si="334"/>
        <v>666989.05000000005</v>
      </c>
      <c r="CE267" s="46">
        <f t="shared" si="334"/>
        <v>1514038.96</v>
      </c>
      <c r="CF267" s="46">
        <f t="shared" si="334"/>
        <v>1199900.74</v>
      </c>
      <c r="CG267" s="46">
        <f t="shared" si="334"/>
        <v>1632395.35</v>
      </c>
      <c r="CH267" s="46">
        <f t="shared" si="334"/>
        <v>1466147.2300000002</v>
      </c>
      <c r="CI267" s="46">
        <f t="shared" si="334"/>
        <v>3721551.7800000003</v>
      </c>
      <c r="CJ267" s="46">
        <f t="shared" si="334"/>
        <v>3251920.9200000004</v>
      </c>
      <c r="CK267" s="46">
        <f t="shared" si="334"/>
        <v>29155134.249999996</v>
      </c>
      <c r="CL267" s="46">
        <f t="shared" si="334"/>
        <v>8717855.0500000007</v>
      </c>
      <c r="CM267" s="46">
        <f t="shared" si="334"/>
        <v>5732470.6899999995</v>
      </c>
      <c r="CN267" s="46">
        <f t="shared" si="334"/>
        <v>149622023.75000003</v>
      </c>
      <c r="CO267" s="46">
        <f t="shared" si="334"/>
        <v>85772150.460000008</v>
      </c>
      <c r="CP267" s="46">
        <f t="shared" si="334"/>
        <v>1590914.42</v>
      </c>
      <c r="CQ267" s="46">
        <f t="shared" si="334"/>
        <v>8452300.8100000005</v>
      </c>
      <c r="CR267" s="46">
        <f t="shared" si="334"/>
        <v>2108091.5699999998</v>
      </c>
      <c r="CS267" s="46">
        <f t="shared" si="334"/>
        <v>2362500.29</v>
      </c>
      <c r="CT267" s="46">
        <f t="shared" si="334"/>
        <v>1088838.6800000002</v>
      </c>
      <c r="CU267" s="46">
        <f t="shared" si="334"/>
        <v>3244014.86</v>
      </c>
      <c r="CV267" s="46">
        <f t="shared" si="334"/>
        <v>602487.98999999987</v>
      </c>
      <c r="CW267" s="46">
        <f t="shared" si="334"/>
        <v>689413.16</v>
      </c>
      <c r="CX267" s="46">
        <f t="shared" si="334"/>
        <v>2683236.7299999995</v>
      </c>
      <c r="CY267" s="46">
        <f t="shared" si="334"/>
        <v>810729.9800000001</v>
      </c>
      <c r="CZ267" s="46">
        <f t="shared" si="334"/>
        <v>11678270.57</v>
      </c>
      <c r="DA267" s="46">
        <f t="shared" si="334"/>
        <v>2175370.69</v>
      </c>
      <c r="DB267" s="46">
        <f t="shared" si="334"/>
        <v>2729300.8000000003</v>
      </c>
      <c r="DC267" s="46">
        <f t="shared" si="334"/>
        <v>1262919.0400000003</v>
      </c>
      <c r="DD267" s="46">
        <f t="shared" si="334"/>
        <v>376410.35999999993</v>
      </c>
      <c r="DE267" s="46">
        <f t="shared" si="334"/>
        <v>1945000.93</v>
      </c>
      <c r="DF267" s="46">
        <f t="shared" si="334"/>
        <v>121829710.45400003</v>
      </c>
      <c r="DG267" s="46">
        <f t="shared" si="334"/>
        <v>469163.17000000016</v>
      </c>
      <c r="DH267" s="46">
        <f t="shared" si="334"/>
        <v>6099268.2150000026</v>
      </c>
      <c r="DI267" s="46">
        <f t="shared" si="334"/>
        <v>9055970.3800000008</v>
      </c>
      <c r="DJ267" s="46">
        <f t="shared" si="334"/>
        <v>4931826.58</v>
      </c>
      <c r="DK267" s="46">
        <f t="shared" si="334"/>
        <v>2976341.6500000004</v>
      </c>
      <c r="DL267" s="46">
        <f t="shared" si="334"/>
        <v>36015755.660000004</v>
      </c>
      <c r="DM267" s="46">
        <f t="shared" si="334"/>
        <v>2349735.4500000002</v>
      </c>
      <c r="DN267" s="46">
        <f t="shared" si="334"/>
        <v>6831874.2400000002</v>
      </c>
      <c r="DO267" s="46">
        <f t="shared" si="334"/>
        <v>17997079.57</v>
      </c>
      <c r="DP267" s="46">
        <f t="shared" si="334"/>
        <v>2142069.1800000002</v>
      </c>
      <c r="DQ267" s="46">
        <f t="shared" si="334"/>
        <v>2115273.1100000003</v>
      </c>
      <c r="DR267" s="46">
        <f t="shared" si="334"/>
        <v>9597696</v>
      </c>
      <c r="DS267" s="46">
        <f t="shared" si="334"/>
        <v>6060015.4800000004</v>
      </c>
      <c r="DT267" s="46">
        <f t="shared" si="334"/>
        <v>1911692.2399999998</v>
      </c>
      <c r="DU267" s="46">
        <f t="shared" si="334"/>
        <v>3174623.59</v>
      </c>
      <c r="DV267" s="46">
        <f t="shared" si="334"/>
        <v>2518159.5300000003</v>
      </c>
      <c r="DW267" s="46">
        <f t="shared" si="334"/>
        <v>3055943.28</v>
      </c>
      <c r="DX267" s="46">
        <f t="shared" si="334"/>
        <v>1681691.8</v>
      </c>
      <c r="DY267" s="46">
        <f t="shared" si="334"/>
        <v>2298852.84</v>
      </c>
      <c r="DZ267" s="46">
        <f t="shared" si="334"/>
        <v>6455496.5099999998</v>
      </c>
      <c r="EA267" s="46">
        <f t="shared" ref="EA267:FX267" si="335">EA264-EA265-EA266</f>
        <v>1061718.5999999999</v>
      </c>
      <c r="EB267" s="46">
        <f t="shared" si="335"/>
        <v>2960139.7799999993</v>
      </c>
      <c r="EC267" s="46">
        <f t="shared" si="335"/>
        <v>2225805.04</v>
      </c>
      <c r="ED267" s="46">
        <f t="shared" si="335"/>
        <v>6143787.0100000026</v>
      </c>
      <c r="EE267" s="46">
        <f t="shared" si="335"/>
        <v>2204457.42</v>
      </c>
      <c r="EF267" s="46">
        <f t="shared" si="335"/>
        <v>10668813.140000001</v>
      </c>
      <c r="EG267" s="46">
        <f t="shared" si="335"/>
        <v>2304657.3800000004</v>
      </c>
      <c r="EH267" s="46">
        <f t="shared" si="335"/>
        <v>2281124.0200000005</v>
      </c>
      <c r="EI267" s="46">
        <f t="shared" si="335"/>
        <v>107230276.47999999</v>
      </c>
      <c r="EJ267" s="46">
        <f t="shared" si="335"/>
        <v>50121068.820000008</v>
      </c>
      <c r="EK267" s="46">
        <f t="shared" si="335"/>
        <v>537753.46999999951</v>
      </c>
      <c r="EL267" s="46">
        <f t="shared" si="335"/>
        <v>3286804.29</v>
      </c>
      <c r="EM267" s="46">
        <f t="shared" si="335"/>
        <v>2825234.4</v>
      </c>
      <c r="EN267" s="46">
        <f t="shared" si="335"/>
        <v>7487073.8600000013</v>
      </c>
      <c r="EO267" s="46">
        <f t="shared" si="335"/>
        <v>2921325.3999999994</v>
      </c>
      <c r="EP267" s="46">
        <f t="shared" si="335"/>
        <v>1513707.64</v>
      </c>
      <c r="EQ267" s="46">
        <f t="shared" si="335"/>
        <v>10689351.939999999</v>
      </c>
      <c r="ER267" s="46">
        <f t="shared" si="335"/>
        <v>1445044.8099999998</v>
      </c>
      <c r="ES267" s="46">
        <f t="shared" si="335"/>
        <v>1375259.4800000002</v>
      </c>
      <c r="ET267" s="46">
        <f t="shared" si="335"/>
        <v>1975206.21</v>
      </c>
      <c r="EU267" s="46">
        <f t="shared" si="335"/>
        <v>5042914.93</v>
      </c>
      <c r="EV267" s="46">
        <f t="shared" si="335"/>
        <v>639378.22000000009</v>
      </c>
      <c r="EW267" s="46">
        <f t="shared" si="335"/>
        <v>4837976.68</v>
      </c>
      <c r="EX267" s="46">
        <f t="shared" si="335"/>
        <v>2953838.0200000005</v>
      </c>
      <c r="EY267" s="46">
        <f t="shared" si="335"/>
        <v>6283012.8999999994</v>
      </c>
      <c r="EZ267" s="46">
        <f t="shared" si="335"/>
        <v>1130977.24</v>
      </c>
      <c r="FA267" s="46">
        <f t="shared" si="335"/>
        <v>8553963.1000000015</v>
      </c>
      <c r="FB267" s="46">
        <f t="shared" si="335"/>
        <v>114.65999999977066</v>
      </c>
      <c r="FC267" s="46">
        <f t="shared" si="335"/>
        <v>13708737.939999999</v>
      </c>
      <c r="FD267" s="46">
        <f t="shared" si="335"/>
        <v>2280406.9400000004</v>
      </c>
      <c r="FE267" s="46">
        <f t="shared" si="335"/>
        <v>1036720.11</v>
      </c>
      <c r="FF267" s="46">
        <f t="shared" si="335"/>
        <v>2002430.77</v>
      </c>
      <c r="FG267" s="46">
        <f t="shared" si="335"/>
        <v>1499373.0899999999</v>
      </c>
      <c r="FH267" s="46">
        <f t="shared" si="335"/>
        <v>717696.23</v>
      </c>
      <c r="FI267" s="46">
        <f t="shared" si="335"/>
        <v>6555562.4800000014</v>
      </c>
      <c r="FJ267" s="46">
        <f t="shared" si="335"/>
        <v>5094180.04</v>
      </c>
      <c r="FK267" s="46">
        <f t="shared" si="335"/>
        <v>7657165.339999998</v>
      </c>
      <c r="FL267" s="46">
        <f t="shared" si="335"/>
        <v>21554866.34</v>
      </c>
      <c r="FM267" s="46">
        <f t="shared" si="335"/>
        <v>20001395.059999999</v>
      </c>
      <c r="FN267" s="46">
        <f t="shared" si="335"/>
        <v>133490523.14999998</v>
      </c>
      <c r="FO267" s="46">
        <f t="shared" si="335"/>
        <v>476.84000000136439</v>
      </c>
      <c r="FP267" s="46">
        <f t="shared" si="335"/>
        <v>10783683.559999999</v>
      </c>
      <c r="FQ267" s="46">
        <f t="shared" si="335"/>
        <v>3759157.6700000009</v>
      </c>
      <c r="FR267" s="46">
        <f t="shared" si="335"/>
        <v>118.34999999990396</v>
      </c>
      <c r="FS267" s="46">
        <f t="shared" si="335"/>
        <v>51.310000000390573</v>
      </c>
      <c r="FT267" s="47">
        <f t="shared" si="335"/>
        <v>182.66000000010536</v>
      </c>
      <c r="FU267" s="46">
        <f t="shared" si="335"/>
        <v>4694097.55</v>
      </c>
      <c r="FV267" s="46">
        <f t="shared" si="335"/>
        <v>4400086.8500000006</v>
      </c>
      <c r="FW267" s="46">
        <f t="shared" si="335"/>
        <v>1793735.0799999996</v>
      </c>
      <c r="FX267" s="46">
        <f t="shared" si="335"/>
        <v>706554.05999999994</v>
      </c>
      <c r="FY267" s="46"/>
      <c r="FZ267" s="134">
        <f>SUM(C267:FX267)</f>
        <v>4847632714.6800013</v>
      </c>
      <c r="GA267" s="47"/>
      <c r="GB267" s="47"/>
      <c r="GC267" s="9"/>
      <c r="GD267" s="46"/>
      <c r="GE267" s="122"/>
      <c r="GF267" s="20"/>
      <c r="GG267" s="20"/>
      <c r="GH267" s="20"/>
      <c r="GI267" s="20"/>
      <c r="GJ267" s="20"/>
      <c r="GK267" s="20"/>
      <c r="GL267" s="20"/>
      <c r="GM267" s="20"/>
    </row>
    <row r="268" spans="1:256" x14ac:dyDescent="0.2">
      <c r="A268" s="9"/>
      <c r="B268" s="2" t="s">
        <v>618</v>
      </c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9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9"/>
      <c r="FU268" s="118"/>
      <c r="FV268" s="118"/>
      <c r="FW268" s="118"/>
      <c r="FX268" s="118"/>
      <c r="FY268" s="46"/>
      <c r="FZ268" s="134"/>
      <c r="GA268" s="47"/>
      <c r="GB268" s="20"/>
      <c r="GC268" s="6"/>
      <c r="GD268" s="6"/>
      <c r="GE268" s="9"/>
      <c r="GF268" s="9"/>
      <c r="GG268" s="6"/>
      <c r="GH268" s="9"/>
      <c r="GI268" s="46"/>
      <c r="GJ268" s="46"/>
      <c r="GK268" s="46"/>
      <c r="GL268" s="6"/>
      <c r="GM268" s="6"/>
    </row>
    <row r="269" spans="1:256" x14ac:dyDescent="0.2">
      <c r="A269" s="3" t="s">
        <v>619</v>
      </c>
      <c r="B269" s="2" t="s">
        <v>620</v>
      </c>
      <c r="C269" s="46">
        <f t="shared" ref="C269:BN269" si="336">ROUND(C260*C40,2)</f>
        <v>0</v>
      </c>
      <c r="D269" s="46">
        <f t="shared" si="336"/>
        <v>0</v>
      </c>
      <c r="E269" s="46">
        <f t="shared" si="336"/>
        <v>0</v>
      </c>
      <c r="F269" s="46">
        <f t="shared" si="336"/>
        <v>0</v>
      </c>
      <c r="G269" s="46">
        <f t="shared" si="336"/>
        <v>0</v>
      </c>
      <c r="H269" s="46">
        <f t="shared" si="336"/>
        <v>0</v>
      </c>
      <c r="I269" s="46">
        <f t="shared" si="336"/>
        <v>0</v>
      </c>
      <c r="J269" s="46">
        <f t="shared" si="336"/>
        <v>0</v>
      </c>
      <c r="K269" s="46">
        <f t="shared" si="336"/>
        <v>0</v>
      </c>
      <c r="L269" s="46">
        <f t="shared" si="336"/>
        <v>0</v>
      </c>
      <c r="M269" s="46">
        <f t="shared" si="336"/>
        <v>0</v>
      </c>
      <c r="N269" s="46">
        <f t="shared" si="336"/>
        <v>0</v>
      </c>
      <c r="O269" s="46">
        <f t="shared" si="336"/>
        <v>0</v>
      </c>
      <c r="P269" s="46">
        <f t="shared" si="336"/>
        <v>0</v>
      </c>
      <c r="Q269" s="46">
        <f t="shared" si="336"/>
        <v>0</v>
      </c>
      <c r="R269" s="46">
        <f t="shared" si="336"/>
        <v>0</v>
      </c>
      <c r="S269" s="46">
        <f t="shared" si="336"/>
        <v>0</v>
      </c>
      <c r="T269" s="46">
        <f t="shared" si="336"/>
        <v>0</v>
      </c>
      <c r="U269" s="46">
        <f t="shared" si="336"/>
        <v>0</v>
      </c>
      <c r="V269" s="46">
        <f t="shared" si="336"/>
        <v>0</v>
      </c>
      <c r="W269" s="47">
        <f t="shared" si="336"/>
        <v>0</v>
      </c>
      <c r="X269" s="46">
        <f t="shared" si="336"/>
        <v>0</v>
      </c>
      <c r="Y269" s="46">
        <f t="shared" si="336"/>
        <v>0</v>
      </c>
      <c r="Z269" s="46">
        <f t="shared" si="336"/>
        <v>0</v>
      </c>
      <c r="AA269" s="46">
        <f t="shared" si="336"/>
        <v>0</v>
      </c>
      <c r="AB269" s="46">
        <f t="shared" si="336"/>
        <v>0</v>
      </c>
      <c r="AC269" s="46">
        <f t="shared" si="336"/>
        <v>0</v>
      </c>
      <c r="AD269" s="46">
        <f t="shared" si="336"/>
        <v>0</v>
      </c>
      <c r="AE269" s="46">
        <f t="shared" si="336"/>
        <v>0</v>
      </c>
      <c r="AF269" s="46">
        <f t="shared" si="336"/>
        <v>0</v>
      </c>
      <c r="AG269" s="46">
        <f t="shared" si="336"/>
        <v>208155.08</v>
      </c>
      <c r="AH269" s="46">
        <f t="shared" si="336"/>
        <v>0</v>
      </c>
      <c r="AI269" s="46">
        <f t="shared" si="336"/>
        <v>0</v>
      </c>
      <c r="AJ269" s="46">
        <f t="shared" si="336"/>
        <v>0</v>
      </c>
      <c r="AK269" s="46">
        <f t="shared" si="336"/>
        <v>0</v>
      </c>
      <c r="AL269" s="46">
        <f t="shared" si="336"/>
        <v>0</v>
      </c>
      <c r="AM269" s="46">
        <f t="shared" si="336"/>
        <v>0</v>
      </c>
      <c r="AN269" s="46">
        <f t="shared" si="336"/>
        <v>0</v>
      </c>
      <c r="AO269" s="46">
        <f t="shared" si="336"/>
        <v>0</v>
      </c>
      <c r="AP269" s="46">
        <f t="shared" si="336"/>
        <v>0</v>
      </c>
      <c r="AQ269" s="46">
        <f t="shared" si="336"/>
        <v>0</v>
      </c>
      <c r="AR269" s="46">
        <f t="shared" si="336"/>
        <v>0</v>
      </c>
      <c r="AS269" s="46">
        <f t="shared" si="336"/>
        <v>0</v>
      </c>
      <c r="AT269" s="46">
        <f t="shared" si="336"/>
        <v>0</v>
      </c>
      <c r="AU269" s="46">
        <f t="shared" si="336"/>
        <v>0</v>
      </c>
      <c r="AV269" s="46">
        <f t="shared" si="336"/>
        <v>0</v>
      </c>
      <c r="AW269" s="46">
        <f t="shared" si="336"/>
        <v>0</v>
      </c>
      <c r="AX269" s="46">
        <f t="shared" si="336"/>
        <v>0</v>
      </c>
      <c r="AY269" s="46">
        <f t="shared" si="336"/>
        <v>0</v>
      </c>
      <c r="AZ269" s="46">
        <f t="shared" si="336"/>
        <v>0</v>
      </c>
      <c r="BA269" s="46">
        <f t="shared" si="336"/>
        <v>0</v>
      </c>
      <c r="BB269" s="46">
        <f t="shared" si="336"/>
        <v>0</v>
      </c>
      <c r="BC269" s="46">
        <f t="shared" si="336"/>
        <v>0</v>
      </c>
      <c r="BD269" s="46">
        <f t="shared" si="336"/>
        <v>0</v>
      </c>
      <c r="BE269" s="46">
        <f t="shared" si="336"/>
        <v>0</v>
      </c>
      <c r="BF269" s="46">
        <f t="shared" si="336"/>
        <v>0</v>
      </c>
      <c r="BG269" s="46">
        <f t="shared" si="336"/>
        <v>0</v>
      </c>
      <c r="BH269" s="46">
        <f t="shared" si="336"/>
        <v>0</v>
      </c>
      <c r="BI269" s="46">
        <f t="shared" si="336"/>
        <v>0</v>
      </c>
      <c r="BJ269" s="46">
        <f t="shared" si="336"/>
        <v>0</v>
      </c>
      <c r="BK269" s="46">
        <f t="shared" si="336"/>
        <v>0</v>
      </c>
      <c r="BL269" s="46">
        <f t="shared" si="336"/>
        <v>0</v>
      </c>
      <c r="BM269" s="46">
        <f t="shared" si="336"/>
        <v>0</v>
      </c>
      <c r="BN269" s="46">
        <f t="shared" si="336"/>
        <v>0</v>
      </c>
      <c r="BO269" s="46">
        <f t="shared" ref="BO269:DZ269" si="337">ROUND(BO260*BO40,2)</f>
        <v>0</v>
      </c>
      <c r="BP269" s="46">
        <f t="shared" si="337"/>
        <v>0</v>
      </c>
      <c r="BQ269" s="46">
        <f t="shared" si="337"/>
        <v>0</v>
      </c>
      <c r="BR269" s="46">
        <f t="shared" si="337"/>
        <v>0</v>
      </c>
      <c r="BS269" s="46">
        <f t="shared" si="337"/>
        <v>0</v>
      </c>
      <c r="BT269" s="46">
        <f t="shared" si="337"/>
        <v>0</v>
      </c>
      <c r="BU269" s="46">
        <f t="shared" si="337"/>
        <v>0</v>
      </c>
      <c r="BV269" s="46">
        <f t="shared" si="337"/>
        <v>0</v>
      </c>
      <c r="BW269" s="46">
        <f t="shared" si="337"/>
        <v>0</v>
      </c>
      <c r="BX269" s="46">
        <f t="shared" si="337"/>
        <v>0</v>
      </c>
      <c r="BY269" s="46">
        <f t="shared" si="337"/>
        <v>0</v>
      </c>
      <c r="BZ269" s="46">
        <f t="shared" si="337"/>
        <v>0</v>
      </c>
      <c r="CA269" s="46">
        <f t="shared" si="337"/>
        <v>0</v>
      </c>
      <c r="CB269" s="46">
        <f t="shared" si="337"/>
        <v>0</v>
      </c>
      <c r="CC269" s="46">
        <f t="shared" si="337"/>
        <v>0</v>
      </c>
      <c r="CD269" s="46">
        <f t="shared" si="337"/>
        <v>0</v>
      </c>
      <c r="CE269" s="46">
        <f t="shared" si="337"/>
        <v>0</v>
      </c>
      <c r="CF269" s="46">
        <f t="shared" si="337"/>
        <v>0</v>
      </c>
      <c r="CG269" s="46">
        <f t="shared" si="337"/>
        <v>0</v>
      </c>
      <c r="CH269" s="46">
        <f t="shared" si="337"/>
        <v>0</v>
      </c>
      <c r="CI269" s="46">
        <f t="shared" si="337"/>
        <v>0</v>
      </c>
      <c r="CJ269" s="46">
        <f t="shared" si="337"/>
        <v>0</v>
      </c>
      <c r="CK269" s="46">
        <f t="shared" si="337"/>
        <v>0</v>
      </c>
      <c r="CL269" s="46">
        <f t="shared" si="337"/>
        <v>0</v>
      </c>
      <c r="CM269" s="46">
        <f t="shared" si="337"/>
        <v>0</v>
      </c>
      <c r="CN269" s="46">
        <f t="shared" si="337"/>
        <v>0</v>
      </c>
      <c r="CO269" s="46">
        <f t="shared" si="337"/>
        <v>0</v>
      </c>
      <c r="CP269" s="46">
        <f t="shared" si="337"/>
        <v>0</v>
      </c>
      <c r="CQ269" s="46">
        <f t="shared" si="337"/>
        <v>0</v>
      </c>
      <c r="CR269" s="46">
        <f t="shared" si="337"/>
        <v>0</v>
      </c>
      <c r="CS269" s="46">
        <f t="shared" si="337"/>
        <v>0</v>
      </c>
      <c r="CT269" s="46">
        <f t="shared" si="337"/>
        <v>0</v>
      </c>
      <c r="CU269" s="46">
        <f t="shared" si="337"/>
        <v>0</v>
      </c>
      <c r="CV269" s="46">
        <f t="shared" si="337"/>
        <v>0</v>
      </c>
      <c r="CW269" s="46">
        <f t="shared" si="337"/>
        <v>0</v>
      </c>
      <c r="CX269" s="46">
        <f t="shared" si="337"/>
        <v>0</v>
      </c>
      <c r="CY269" s="46">
        <f t="shared" si="337"/>
        <v>0</v>
      </c>
      <c r="CZ269" s="46">
        <f t="shared" si="337"/>
        <v>0</v>
      </c>
      <c r="DA269" s="46">
        <f t="shared" si="337"/>
        <v>0</v>
      </c>
      <c r="DB269" s="46">
        <f t="shared" si="337"/>
        <v>0</v>
      </c>
      <c r="DC269" s="46">
        <f t="shared" si="337"/>
        <v>0</v>
      </c>
      <c r="DD269" s="46">
        <f t="shared" si="337"/>
        <v>0</v>
      </c>
      <c r="DE269" s="46">
        <f t="shared" si="337"/>
        <v>0</v>
      </c>
      <c r="DF269" s="46">
        <f t="shared" si="337"/>
        <v>0</v>
      </c>
      <c r="DG269" s="46">
        <f t="shared" si="337"/>
        <v>0</v>
      </c>
      <c r="DH269" s="46">
        <f t="shared" si="337"/>
        <v>0</v>
      </c>
      <c r="DI269" s="46">
        <f t="shared" si="337"/>
        <v>0</v>
      </c>
      <c r="DJ269" s="46">
        <f t="shared" si="337"/>
        <v>0</v>
      </c>
      <c r="DK269" s="46">
        <f t="shared" si="337"/>
        <v>0</v>
      </c>
      <c r="DL269" s="46">
        <f t="shared" si="337"/>
        <v>0</v>
      </c>
      <c r="DM269" s="46">
        <f t="shared" si="337"/>
        <v>0</v>
      </c>
      <c r="DN269" s="46">
        <f t="shared" si="337"/>
        <v>0</v>
      </c>
      <c r="DO269" s="46">
        <f t="shared" si="337"/>
        <v>0</v>
      </c>
      <c r="DP269" s="46">
        <f t="shared" si="337"/>
        <v>0</v>
      </c>
      <c r="DQ269" s="46">
        <f t="shared" si="337"/>
        <v>0</v>
      </c>
      <c r="DR269" s="46">
        <f t="shared" si="337"/>
        <v>0</v>
      </c>
      <c r="DS269" s="46">
        <f t="shared" si="337"/>
        <v>0</v>
      </c>
      <c r="DT269" s="46">
        <f t="shared" si="337"/>
        <v>0</v>
      </c>
      <c r="DU269" s="46">
        <f t="shared" si="337"/>
        <v>0</v>
      </c>
      <c r="DV269" s="46">
        <f t="shared" si="337"/>
        <v>0</v>
      </c>
      <c r="DW269" s="46">
        <f t="shared" si="337"/>
        <v>0</v>
      </c>
      <c r="DX269" s="46">
        <f t="shared" si="337"/>
        <v>0</v>
      </c>
      <c r="DY269" s="46">
        <f t="shared" si="337"/>
        <v>0</v>
      </c>
      <c r="DZ269" s="46">
        <f t="shared" si="337"/>
        <v>0</v>
      </c>
      <c r="EA269" s="46">
        <f t="shared" ref="EA269:FX269" si="338">ROUND(EA260*EA40,2)</f>
        <v>0</v>
      </c>
      <c r="EB269" s="46">
        <f t="shared" si="338"/>
        <v>0</v>
      </c>
      <c r="EC269" s="46">
        <f t="shared" si="338"/>
        <v>0</v>
      </c>
      <c r="ED269" s="46">
        <f t="shared" si="338"/>
        <v>0</v>
      </c>
      <c r="EE269" s="46">
        <f t="shared" si="338"/>
        <v>0</v>
      </c>
      <c r="EF269" s="46">
        <f t="shared" si="338"/>
        <v>0</v>
      </c>
      <c r="EG269" s="46">
        <f t="shared" si="338"/>
        <v>0</v>
      </c>
      <c r="EH269" s="46">
        <f t="shared" si="338"/>
        <v>0</v>
      </c>
      <c r="EI269" s="46">
        <f t="shared" si="338"/>
        <v>0</v>
      </c>
      <c r="EJ269" s="46">
        <f t="shared" si="338"/>
        <v>0</v>
      </c>
      <c r="EK269" s="46">
        <f t="shared" si="338"/>
        <v>0</v>
      </c>
      <c r="EL269" s="46">
        <f t="shared" si="338"/>
        <v>0</v>
      </c>
      <c r="EM269" s="46">
        <f t="shared" si="338"/>
        <v>0</v>
      </c>
      <c r="EN269" s="46">
        <f t="shared" si="338"/>
        <v>0</v>
      </c>
      <c r="EO269" s="46">
        <f t="shared" si="338"/>
        <v>0</v>
      </c>
      <c r="EP269" s="46">
        <f t="shared" si="338"/>
        <v>0</v>
      </c>
      <c r="EQ269" s="46">
        <f t="shared" si="338"/>
        <v>0</v>
      </c>
      <c r="ER269" s="46">
        <f t="shared" si="338"/>
        <v>0</v>
      </c>
      <c r="ES269" s="46">
        <f t="shared" si="338"/>
        <v>0</v>
      </c>
      <c r="ET269" s="46">
        <f t="shared" si="338"/>
        <v>0</v>
      </c>
      <c r="EU269" s="46">
        <f t="shared" si="338"/>
        <v>0</v>
      </c>
      <c r="EV269" s="46">
        <f t="shared" si="338"/>
        <v>0</v>
      </c>
      <c r="EW269" s="46">
        <f t="shared" si="338"/>
        <v>0</v>
      </c>
      <c r="EX269" s="46">
        <f t="shared" si="338"/>
        <v>0</v>
      </c>
      <c r="EY269" s="46">
        <f t="shared" si="338"/>
        <v>0</v>
      </c>
      <c r="EZ269" s="46">
        <f t="shared" si="338"/>
        <v>0</v>
      </c>
      <c r="FA269" s="46">
        <f t="shared" si="338"/>
        <v>0</v>
      </c>
      <c r="FB269" s="46">
        <f t="shared" si="338"/>
        <v>132642.10999999999</v>
      </c>
      <c r="FC269" s="46">
        <f t="shared" si="338"/>
        <v>0</v>
      </c>
      <c r="FD269" s="46">
        <f t="shared" si="338"/>
        <v>0</v>
      </c>
      <c r="FE269" s="46">
        <f t="shared" si="338"/>
        <v>0</v>
      </c>
      <c r="FF269" s="46">
        <f t="shared" si="338"/>
        <v>0</v>
      </c>
      <c r="FG269" s="46">
        <f t="shared" si="338"/>
        <v>0</v>
      </c>
      <c r="FH269" s="46">
        <f t="shared" si="338"/>
        <v>0</v>
      </c>
      <c r="FI269" s="46">
        <f t="shared" si="338"/>
        <v>0</v>
      </c>
      <c r="FJ269" s="46">
        <f t="shared" si="338"/>
        <v>0</v>
      </c>
      <c r="FK269" s="46">
        <f t="shared" si="338"/>
        <v>0</v>
      </c>
      <c r="FL269" s="46">
        <f t="shared" si="338"/>
        <v>0</v>
      </c>
      <c r="FM269" s="46">
        <f t="shared" si="338"/>
        <v>0</v>
      </c>
      <c r="FN269" s="46">
        <f t="shared" si="338"/>
        <v>0</v>
      </c>
      <c r="FO269" s="46">
        <f t="shared" si="338"/>
        <v>411131.05</v>
      </c>
      <c r="FP269" s="46">
        <f t="shared" si="338"/>
        <v>0</v>
      </c>
      <c r="FQ269" s="46">
        <f t="shared" si="338"/>
        <v>0</v>
      </c>
      <c r="FR269" s="46">
        <f t="shared" si="338"/>
        <v>48911.33</v>
      </c>
      <c r="FS269" s="46">
        <f t="shared" si="338"/>
        <v>13669.4</v>
      </c>
      <c r="FT269" s="47">
        <f t="shared" si="338"/>
        <v>18179</v>
      </c>
      <c r="FU269" s="46">
        <f t="shared" si="338"/>
        <v>0</v>
      </c>
      <c r="FV269" s="46">
        <f t="shared" si="338"/>
        <v>0</v>
      </c>
      <c r="FW269" s="46">
        <f t="shared" si="338"/>
        <v>0</v>
      </c>
      <c r="FX269" s="46">
        <f t="shared" si="338"/>
        <v>0</v>
      </c>
      <c r="FY269" s="46"/>
      <c r="FZ269" s="134">
        <f>SUM(C269:FX269)</f>
        <v>832687.97</v>
      </c>
      <c r="GA269" s="47"/>
      <c r="GB269" s="20"/>
      <c r="GC269" s="6"/>
      <c r="GD269" s="6"/>
      <c r="GE269" s="6"/>
      <c r="GF269" s="9"/>
      <c r="GG269" s="6"/>
      <c r="GH269" s="9"/>
      <c r="GI269" s="46"/>
      <c r="GJ269" s="46"/>
      <c r="GK269" s="46"/>
      <c r="GL269" s="6"/>
      <c r="GM269" s="6"/>
    </row>
    <row r="270" spans="1:256" x14ac:dyDescent="0.2">
      <c r="A270" s="9"/>
      <c r="B270" s="2" t="s">
        <v>621</v>
      </c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7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7"/>
      <c r="FU270" s="46"/>
      <c r="FV270" s="46"/>
      <c r="FW270" s="46"/>
      <c r="FX270" s="46"/>
      <c r="FY270" s="118"/>
      <c r="FZ270" s="46"/>
      <c r="GA270" s="47"/>
      <c r="GB270" s="20"/>
      <c r="GC270" s="6"/>
      <c r="GD270" s="6"/>
      <c r="GE270" s="6"/>
      <c r="GF270" s="9"/>
      <c r="GG270" s="6"/>
      <c r="GH270" s="9"/>
      <c r="GI270" s="46"/>
      <c r="GJ270" s="46"/>
      <c r="GK270" s="46"/>
      <c r="GL270" s="6"/>
      <c r="GM270" s="6"/>
    </row>
    <row r="271" spans="1:256" x14ac:dyDescent="0.2">
      <c r="A271" s="3" t="s">
        <v>622</v>
      </c>
      <c r="B271" s="2" t="s">
        <v>623</v>
      </c>
      <c r="C271" s="46">
        <f t="shared" ref="C271:BN271" si="339">ROUND(C264/C96,2)</f>
        <v>8098.27</v>
      </c>
      <c r="D271" s="46">
        <f t="shared" si="339"/>
        <v>7875.11</v>
      </c>
      <c r="E271" s="46">
        <f t="shared" si="339"/>
        <v>8529.0300000000007</v>
      </c>
      <c r="F271" s="46">
        <f t="shared" si="339"/>
        <v>7793.42</v>
      </c>
      <c r="G271" s="46">
        <f t="shared" si="339"/>
        <v>8440.83</v>
      </c>
      <c r="H271" s="46">
        <f t="shared" si="339"/>
        <v>8228.01</v>
      </c>
      <c r="I271" s="46">
        <f t="shared" si="339"/>
        <v>8392.32</v>
      </c>
      <c r="J271" s="46">
        <f t="shared" si="339"/>
        <v>7917.33</v>
      </c>
      <c r="K271" s="46">
        <f t="shared" si="339"/>
        <v>10440.780000000001</v>
      </c>
      <c r="L271" s="46">
        <f t="shared" si="339"/>
        <v>8335.08</v>
      </c>
      <c r="M271" s="46">
        <f t="shared" si="339"/>
        <v>9414.9599999999991</v>
      </c>
      <c r="N271" s="46">
        <f t="shared" si="339"/>
        <v>7998.59</v>
      </c>
      <c r="O271" s="46">
        <f t="shared" si="339"/>
        <v>7781.48</v>
      </c>
      <c r="P271" s="46">
        <f t="shared" si="339"/>
        <v>15015.58</v>
      </c>
      <c r="Q271" s="46">
        <f t="shared" si="339"/>
        <v>8410.44</v>
      </c>
      <c r="R271" s="46">
        <f t="shared" si="339"/>
        <v>8810.69</v>
      </c>
      <c r="S271" s="46">
        <f t="shared" si="339"/>
        <v>8174.84</v>
      </c>
      <c r="T271" s="46">
        <f t="shared" si="339"/>
        <v>13984.37</v>
      </c>
      <c r="U271" s="46">
        <f t="shared" si="339"/>
        <v>16203.18</v>
      </c>
      <c r="V271" s="46">
        <f t="shared" si="339"/>
        <v>10894.74</v>
      </c>
      <c r="W271" s="47">
        <f t="shared" si="339"/>
        <v>11003.71</v>
      </c>
      <c r="X271" s="46">
        <f t="shared" si="339"/>
        <v>16191.21</v>
      </c>
      <c r="Y271" s="46">
        <f t="shared" si="339"/>
        <v>8639.35</v>
      </c>
      <c r="Z271" s="46">
        <f t="shared" si="339"/>
        <v>10928.53</v>
      </c>
      <c r="AA271" s="46">
        <f t="shared" si="339"/>
        <v>7941.78</v>
      </c>
      <c r="AB271" s="46">
        <f t="shared" si="339"/>
        <v>7972.56</v>
      </c>
      <c r="AC271" s="46">
        <f t="shared" si="339"/>
        <v>8313.34</v>
      </c>
      <c r="AD271" s="46">
        <f t="shared" si="339"/>
        <v>8016.56</v>
      </c>
      <c r="AE271" s="46">
        <f t="shared" si="339"/>
        <v>14479.05</v>
      </c>
      <c r="AF271" s="46">
        <f t="shared" si="339"/>
        <v>13687.42</v>
      </c>
      <c r="AG271" s="46">
        <f t="shared" si="339"/>
        <v>8563.43</v>
      </c>
      <c r="AH271" s="46">
        <f t="shared" si="339"/>
        <v>7961.54</v>
      </c>
      <c r="AI271" s="46">
        <f t="shared" si="339"/>
        <v>9478.85</v>
      </c>
      <c r="AJ271" s="46">
        <f t="shared" si="339"/>
        <v>12617.75</v>
      </c>
      <c r="AK271" s="46">
        <f t="shared" si="339"/>
        <v>12754.26</v>
      </c>
      <c r="AL271" s="46">
        <f t="shared" si="339"/>
        <v>11380.54</v>
      </c>
      <c r="AM271" s="46">
        <f t="shared" si="339"/>
        <v>8831.0400000000009</v>
      </c>
      <c r="AN271" s="46">
        <f t="shared" si="339"/>
        <v>9637.51</v>
      </c>
      <c r="AO271" s="46">
        <f t="shared" si="339"/>
        <v>7706.5</v>
      </c>
      <c r="AP271" s="46">
        <f t="shared" si="339"/>
        <v>8519.02</v>
      </c>
      <c r="AQ271" s="46">
        <f t="shared" si="339"/>
        <v>11376.16</v>
      </c>
      <c r="AR271" s="46">
        <f t="shared" si="339"/>
        <v>7774.13</v>
      </c>
      <c r="AS271" s="46">
        <f t="shared" si="339"/>
        <v>8387.4599999999991</v>
      </c>
      <c r="AT271" s="46">
        <f t="shared" si="339"/>
        <v>7932.4</v>
      </c>
      <c r="AU271" s="46">
        <f t="shared" si="339"/>
        <v>10780.99</v>
      </c>
      <c r="AV271" s="46">
        <f t="shared" si="339"/>
        <v>11166.11</v>
      </c>
      <c r="AW271" s="46">
        <f t="shared" si="339"/>
        <v>13459.56</v>
      </c>
      <c r="AX271" s="46">
        <f t="shared" si="339"/>
        <v>17136.82</v>
      </c>
      <c r="AY271" s="46">
        <f t="shared" si="339"/>
        <v>9132.48</v>
      </c>
      <c r="AZ271" s="46">
        <f t="shared" si="339"/>
        <v>8189.22</v>
      </c>
      <c r="BA271" s="46">
        <f t="shared" si="339"/>
        <v>7668.95</v>
      </c>
      <c r="BB271" s="46">
        <f t="shared" si="339"/>
        <v>7669.31</v>
      </c>
      <c r="BC271" s="46">
        <f t="shared" si="339"/>
        <v>7925.03</v>
      </c>
      <c r="BD271" s="46">
        <f t="shared" si="339"/>
        <v>7669.31</v>
      </c>
      <c r="BE271" s="46">
        <f t="shared" si="339"/>
        <v>8177.5</v>
      </c>
      <c r="BF271" s="46">
        <f t="shared" si="339"/>
        <v>7665.62</v>
      </c>
      <c r="BG271" s="46">
        <f t="shared" si="339"/>
        <v>8689.07</v>
      </c>
      <c r="BH271" s="46">
        <f t="shared" si="339"/>
        <v>8865.69</v>
      </c>
      <c r="BI271" s="46">
        <f t="shared" si="339"/>
        <v>12815.2</v>
      </c>
      <c r="BJ271" s="46">
        <f t="shared" si="339"/>
        <v>7669.31</v>
      </c>
      <c r="BK271" s="46">
        <f t="shared" si="339"/>
        <v>7658.85</v>
      </c>
      <c r="BL271" s="46">
        <f t="shared" si="339"/>
        <v>13123.99</v>
      </c>
      <c r="BM271" s="46">
        <f t="shared" si="339"/>
        <v>11319.44</v>
      </c>
      <c r="BN271" s="46">
        <f t="shared" si="339"/>
        <v>7669.31</v>
      </c>
      <c r="BO271" s="46">
        <f t="shared" ref="BO271:DZ271" si="340">ROUND(BO264/BO96,2)</f>
        <v>7858.87</v>
      </c>
      <c r="BP271" s="46">
        <f t="shared" si="340"/>
        <v>12791.17</v>
      </c>
      <c r="BQ271" s="46">
        <f t="shared" si="340"/>
        <v>8339.27</v>
      </c>
      <c r="BR271" s="46">
        <f t="shared" si="340"/>
        <v>7812.16</v>
      </c>
      <c r="BS271" s="46">
        <f t="shared" si="340"/>
        <v>8459.17</v>
      </c>
      <c r="BT271" s="46">
        <f t="shared" si="340"/>
        <v>10326.790000000001</v>
      </c>
      <c r="BU271" s="46">
        <f t="shared" si="340"/>
        <v>9505.19</v>
      </c>
      <c r="BV271" s="46">
        <f t="shared" si="340"/>
        <v>8150.49</v>
      </c>
      <c r="BW271" s="46">
        <f t="shared" si="340"/>
        <v>8048.84</v>
      </c>
      <c r="BX271" s="46">
        <f t="shared" si="340"/>
        <v>16871.45</v>
      </c>
      <c r="BY271" s="46">
        <f t="shared" si="340"/>
        <v>8801.5300000000007</v>
      </c>
      <c r="BZ271" s="46">
        <f t="shared" si="340"/>
        <v>12417.62</v>
      </c>
      <c r="CA271" s="46">
        <f t="shared" si="340"/>
        <v>13348.63</v>
      </c>
      <c r="CB271" s="46">
        <f t="shared" si="340"/>
        <v>7878.4</v>
      </c>
      <c r="CC271" s="46">
        <f t="shared" si="340"/>
        <v>13160.09</v>
      </c>
      <c r="CD271" s="46">
        <f t="shared" si="340"/>
        <v>15155.43</v>
      </c>
      <c r="CE271" s="46">
        <f t="shared" si="340"/>
        <v>13308.56</v>
      </c>
      <c r="CF271" s="46">
        <f t="shared" si="340"/>
        <v>14048.8</v>
      </c>
      <c r="CG271" s="46">
        <f t="shared" si="340"/>
        <v>13311.57</v>
      </c>
      <c r="CH271" s="46">
        <f t="shared" si="340"/>
        <v>14607.19</v>
      </c>
      <c r="CI271" s="46">
        <f t="shared" si="340"/>
        <v>8043.14</v>
      </c>
      <c r="CJ271" s="46">
        <f t="shared" si="340"/>
        <v>8624</v>
      </c>
      <c r="CK271" s="46">
        <f t="shared" si="340"/>
        <v>7942.12</v>
      </c>
      <c r="CL271" s="46">
        <f t="shared" si="340"/>
        <v>8312.9</v>
      </c>
      <c r="CM271" s="46">
        <f t="shared" si="340"/>
        <v>8951.2099999999991</v>
      </c>
      <c r="CN271" s="46">
        <f t="shared" si="340"/>
        <v>7662.5</v>
      </c>
      <c r="CO271" s="46">
        <f t="shared" si="340"/>
        <v>7667.69</v>
      </c>
      <c r="CP271" s="46">
        <f t="shared" si="340"/>
        <v>8495.2999999999993</v>
      </c>
      <c r="CQ271" s="46">
        <f t="shared" si="340"/>
        <v>8269.85</v>
      </c>
      <c r="CR271" s="46">
        <f t="shared" si="340"/>
        <v>13184.33</v>
      </c>
      <c r="CS271" s="46">
        <f t="shared" si="340"/>
        <v>9827.3799999999992</v>
      </c>
      <c r="CT271" s="46">
        <f t="shared" si="340"/>
        <v>14841.22</v>
      </c>
      <c r="CU271" s="46">
        <f t="shared" si="340"/>
        <v>7550.35</v>
      </c>
      <c r="CV271" s="46">
        <f t="shared" si="340"/>
        <v>15432.7</v>
      </c>
      <c r="CW271" s="46">
        <f t="shared" si="340"/>
        <v>13718.38</v>
      </c>
      <c r="CX271" s="46">
        <f t="shared" si="340"/>
        <v>8817.27</v>
      </c>
      <c r="CY271" s="46">
        <f t="shared" si="340"/>
        <v>10246.709999999999</v>
      </c>
      <c r="CZ271" s="46">
        <f t="shared" si="340"/>
        <v>7745.72</v>
      </c>
      <c r="DA271" s="46">
        <f t="shared" si="340"/>
        <v>12857.03</v>
      </c>
      <c r="DB271" s="46">
        <f t="shared" si="340"/>
        <v>10399.32</v>
      </c>
      <c r="DC271" s="46">
        <f t="shared" si="340"/>
        <v>13162.56</v>
      </c>
      <c r="DD271" s="46">
        <f t="shared" si="340"/>
        <v>14580.2</v>
      </c>
      <c r="DE271" s="46">
        <f t="shared" si="340"/>
        <v>8951.68</v>
      </c>
      <c r="DF271" s="46">
        <f t="shared" si="340"/>
        <v>7669.03</v>
      </c>
      <c r="DG271" s="46">
        <f t="shared" si="340"/>
        <v>16303.78</v>
      </c>
      <c r="DH271" s="46">
        <f t="shared" si="340"/>
        <v>7669.31</v>
      </c>
      <c r="DI271" s="46">
        <f t="shared" si="340"/>
        <v>7750.37</v>
      </c>
      <c r="DJ271" s="46">
        <f t="shared" si="340"/>
        <v>8511.93</v>
      </c>
      <c r="DK271" s="46">
        <f t="shared" si="340"/>
        <v>9727.51</v>
      </c>
      <c r="DL271" s="46">
        <f t="shared" si="340"/>
        <v>8012.14</v>
      </c>
      <c r="DM271" s="46">
        <f t="shared" si="340"/>
        <v>12208.43</v>
      </c>
      <c r="DN271" s="46">
        <f t="shared" si="340"/>
        <v>8182.43</v>
      </c>
      <c r="DO271" s="46">
        <f t="shared" si="340"/>
        <v>8110.44</v>
      </c>
      <c r="DP271" s="46">
        <f t="shared" si="340"/>
        <v>13096.33</v>
      </c>
      <c r="DQ271" s="46">
        <f t="shared" si="340"/>
        <v>8972.16</v>
      </c>
      <c r="DR271" s="46">
        <f t="shared" si="340"/>
        <v>8423.17</v>
      </c>
      <c r="DS271" s="46">
        <f t="shared" si="340"/>
        <v>8821.65</v>
      </c>
      <c r="DT271" s="46">
        <f t="shared" si="340"/>
        <v>14777.31</v>
      </c>
      <c r="DU271" s="46">
        <f t="shared" si="340"/>
        <v>9259.7000000000007</v>
      </c>
      <c r="DV271" s="46">
        <f t="shared" si="340"/>
        <v>12579.39</v>
      </c>
      <c r="DW271" s="46">
        <f t="shared" si="340"/>
        <v>10153.15</v>
      </c>
      <c r="DX271" s="46">
        <f t="shared" si="340"/>
        <v>14831.21</v>
      </c>
      <c r="DY271" s="46">
        <f t="shared" si="340"/>
        <v>11363.75</v>
      </c>
      <c r="DZ271" s="46">
        <f t="shared" si="340"/>
        <v>8504.17</v>
      </c>
      <c r="EA271" s="46">
        <f t="shared" ref="EA271:FX271" si="341">ROUND(EA264/EA96,2)</f>
        <v>9201.83</v>
      </c>
      <c r="EB271" s="46">
        <f t="shared" si="341"/>
        <v>8474.61</v>
      </c>
      <c r="EC271" s="46">
        <f t="shared" si="341"/>
        <v>10203.950000000001</v>
      </c>
      <c r="ED271" s="46">
        <f t="shared" si="341"/>
        <v>10452.290000000001</v>
      </c>
      <c r="EE271" s="46">
        <f t="shared" si="341"/>
        <v>11954.25</v>
      </c>
      <c r="EF271" s="46">
        <f t="shared" si="341"/>
        <v>8042.26</v>
      </c>
      <c r="EG271" s="46">
        <f t="shared" si="341"/>
        <v>10398.950000000001</v>
      </c>
      <c r="EH271" s="46">
        <f t="shared" si="341"/>
        <v>11872.48</v>
      </c>
      <c r="EI271" s="46">
        <f t="shared" si="341"/>
        <v>7982.58</v>
      </c>
      <c r="EJ271" s="46">
        <f t="shared" si="341"/>
        <v>7669.31</v>
      </c>
      <c r="EK271" s="46">
        <f t="shared" si="341"/>
        <v>8368.7999999999993</v>
      </c>
      <c r="EL271" s="46">
        <f t="shared" si="341"/>
        <v>8422.32</v>
      </c>
      <c r="EM271" s="46">
        <f t="shared" si="341"/>
        <v>8864.14</v>
      </c>
      <c r="EN271" s="46">
        <f t="shared" si="341"/>
        <v>8228.91</v>
      </c>
      <c r="EO271" s="46">
        <f t="shared" si="341"/>
        <v>8538.9500000000007</v>
      </c>
      <c r="EP271" s="46">
        <f t="shared" si="341"/>
        <v>10505.25</v>
      </c>
      <c r="EQ271" s="46">
        <f t="shared" si="341"/>
        <v>8061.2</v>
      </c>
      <c r="ER271" s="46">
        <f t="shared" si="341"/>
        <v>10525.35</v>
      </c>
      <c r="ES271" s="46">
        <f t="shared" si="341"/>
        <v>14893.94</v>
      </c>
      <c r="ET271" s="46">
        <f t="shared" si="341"/>
        <v>14716.41</v>
      </c>
      <c r="EU271" s="46">
        <f t="shared" si="341"/>
        <v>9232.09</v>
      </c>
      <c r="EV271" s="46">
        <f t="shared" si="341"/>
        <v>16974.02</v>
      </c>
      <c r="EW271" s="46">
        <f t="shared" si="341"/>
        <v>10879.92</v>
      </c>
      <c r="EX271" s="46">
        <f t="shared" si="341"/>
        <v>12162.69</v>
      </c>
      <c r="EY271" s="46">
        <f t="shared" si="341"/>
        <v>7875.09</v>
      </c>
      <c r="EZ271" s="46">
        <f t="shared" si="341"/>
        <v>14721.05</v>
      </c>
      <c r="FA271" s="46">
        <f t="shared" si="341"/>
        <v>8422.7199999999993</v>
      </c>
      <c r="FB271" s="46">
        <f t="shared" si="341"/>
        <v>10263.07</v>
      </c>
      <c r="FC271" s="46">
        <f t="shared" si="341"/>
        <v>7763.43</v>
      </c>
      <c r="FD271" s="46">
        <f t="shared" si="341"/>
        <v>10116.15</v>
      </c>
      <c r="FE271" s="46">
        <f t="shared" si="341"/>
        <v>15152.61</v>
      </c>
      <c r="FF271" s="46">
        <f t="shared" si="341"/>
        <v>13012.73</v>
      </c>
      <c r="FG271" s="46">
        <f t="shared" si="341"/>
        <v>15247.92</v>
      </c>
      <c r="FH271" s="46">
        <f t="shared" si="341"/>
        <v>15424.87</v>
      </c>
      <c r="FI271" s="46">
        <f t="shared" si="341"/>
        <v>8015.19</v>
      </c>
      <c r="FJ271" s="46">
        <f t="shared" si="341"/>
        <v>7773.49</v>
      </c>
      <c r="FK271" s="46">
        <f t="shared" si="341"/>
        <v>7862.94</v>
      </c>
      <c r="FL271" s="46">
        <f t="shared" si="341"/>
        <v>7669.31</v>
      </c>
      <c r="FM271" s="46">
        <f t="shared" si="341"/>
        <v>7669.31</v>
      </c>
      <c r="FN271" s="46">
        <f t="shared" si="341"/>
        <v>7961.24</v>
      </c>
      <c r="FO271" s="46">
        <f t="shared" si="341"/>
        <v>8157.23</v>
      </c>
      <c r="FP271" s="46">
        <f t="shared" si="341"/>
        <v>8220.52</v>
      </c>
      <c r="FQ271" s="46">
        <f t="shared" si="341"/>
        <v>8586.58</v>
      </c>
      <c r="FR271" s="46">
        <f t="shared" si="341"/>
        <v>14156.36</v>
      </c>
      <c r="FS271" s="46">
        <f t="shared" si="341"/>
        <v>12979.79</v>
      </c>
      <c r="FT271" s="47">
        <f t="shared" si="341"/>
        <v>16167.81</v>
      </c>
      <c r="FU271" s="46">
        <f t="shared" si="341"/>
        <v>9018.52</v>
      </c>
      <c r="FV271" s="46">
        <f t="shared" si="341"/>
        <v>8630.2900000000009</v>
      </c>
      <c r="FW271" s="46">
        <f t="shared" si="341"/>
        <v>14322.57</v>
      </c>
      <c r="FX271" s="46">
        <f t="shared" si="341"/>
        <v>16678.36</v>
      </c>
      <c r="FY271" s="46"/>
      <c r="FZ271" s="46">
        <f>ROUND(FZ264/FZ96,2)</f>
        <v>8078.75</v>
      </c>
      <c r="GA271" s="46"/>
      <c r="GB271" s="47"/>
      <c r="GC271" s="9"/>
      <c r="GD271" s="46"/>
      <c r="GE271" s="6"/>
      <c r="GF271" s="9"/>
      <c r="GG271" s="6"/>
      <c r="GH271" s="9"/>
      <c r="GI271" s="46"/>
      <c r="GJ271" s="6"/>
      <c r="GK271" s="6"/>
      <c r="GL271" s="6"/>
      <c r="GM271" s="6"/>
    </row>
    <row r="272" spans="1:256" x14ac:dyDescent="0.2">
      <c r="A272" s="9"/>
      <c r="B272" s="2" t="s">
        <v>624</v>
      </c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7">
        <f>(W264-W161)/W91</f>
        <v>15793.502979515828</v>
      </c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>
        <f>(AM264-AM161)/(AM91)</f>
        <v>8831.039453458583</v>
      </c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13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7"/>
      <c r="FU272" s="46"/>
      <c r="FV272" s="46"/>
      <c r="FW272" s="46"/>
      <c r="FX272" s="46"/>
      <c r="FY272" s="46"/>
      <c r="FZ272" s="46"/>
      <c r="GA272" s="46"/>
      <c r="GB272" s="46"/>
      <c r="GC272" s="9"/>
      <c r="GD272" s="46"/>
      <c r="GE272" s="9"/>
      <c r="GF272" s="9"/>
      <c r="GG272" s="6"/>
      <c r="GH272" s="6"/>
      <c r="GI272" s="46"/>
      <c r="GJ272" s="46"/>
      <c r="GK272" s="46"/>
      <c r="GL272" s="46"/>
      <c r="GM272" s="46"/>
    </row>
    <row r="273" spans="1:195" x14ac:dyDescent="0.2">
      <c r="A273" s="3"/>
      <c r="B273" s="2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7"/>
      <c r="FU273" s="46"/>
      <c r="FV273" s="46"/>
      <c r="FW273" s="46"/>
      <c r="FX273" s="46"/>
      <c r="FY273" s="46"/>
      <c r="FZ273" s="46"/>
      <c r="GA273" s="46"/>
      <c r="GB273" s="46"/>
      <c r="GC273" s="9"/>
      <c r="GD273" s="46"/>
      <c r="GE273" s="6"/>
      <c r="GF273" s="6"/>
      <c r="GG273" s="6"/>
      <c r="GH273" s="46"/>
      <c r="GI273" s="46"/>
      <c r="GJ273" s="46"/>
      <c r="GK273" s="46"/>
      <c r="GL273" s="46"/>
      <c r="GM273" s="46"/>
    </row>
    <row r="274" spans="1:195" ht="15.75" x14ac:dyDescent="0.25">
      <c r="A274" s="3" t="s">
        <v>625</v>
      </c>
      <c r="B274" s="44" t="s">
        <v>626</v>
      </c>
      <c r="C274" s="46">
        <f t="shared" ref="C274:BN274" si="342">IF(((C267*-1)&gt;(C264*$GE$265)),-C267,(C264*$GE$265))</f>
        <v>-9179072.2183398996</v>
      </c>
      <c r="D274" s="46">
        <f t="shared" si="342"/>
        <v>-44941538.222207502</v>
      </c>
      <c r="E274" s="46">
        <f t="shared" si="342"/>
        <v>-9007990.9780362751</v>
      </c>
      <c r="F274" s="46">
        <f t="shared" si="342"/>
        <v>-17741778.69515923</v>
      </c>
      <c r="G274" s="46">
        <f t="shared" si="342"/>
        <v>-1095663.5131518077</v>
      </c>
      <c r="H274" s="46">
        <f t="shared" si="342"/>
        <v>-1109265.8227790282</v>
      </c>
      <c r="I274" s="46">
        <f t="shared" si="342"/>
        <v>-11557875.762212723</v>
      </c>
      <c r="J274" s="46">
        <f t="shared" si="342"/>
        <v>-2185160.4358837632</v>
      </c>
      <c r="K274" s="46">
        <f t="shared" si="342"/>
        <v>-433767.64749455976</v>
      </c>
      <c r="L274" s="46">
        <f t="shared" si="342"/>
        <v>-2979764.6608041339</v>
      </c>
      <c r="M274" s="46">
        <f t="shared" si="342"/>
        <v>-1824249.6564665493</v>
      </c>
      <c r="N274" s="46">
        <f t="shared" si="342"/>
        <v>-54504125.317067176</v>
      </c>
      <c r="O274" s="46">
        <f t="shared" si="342"/>
        <v>-15205171.557799954</v>
      </c>
      <c r="P274" s="46">
        <f t="shared" si="342"/>
        <v>-320900.36757157871</v>
      </c>
      <c r="Q274" s="46">
        <f t="shared" si="342"/>
        <v>-43597595.853222907</v>
      </c>
      <c r="R274" s="46">
        <f t="shared" si="342"/>
        <v>-663608.78997829137</v>
      </c>
      <c r="S274" s="46">
        <f t="shared" si="342"/>
        <v>-1479356.0280895678</v>
      </c>
      <c r="T274" s="46">
        <f t="shared" si="342"/>
        <v>-254170.80511436163</v>
      </c>
      <c r="U274" s="46">
        <f t="shared" si="342"/>
        <v>-114219.40509966922</v>
      </c>
      <c r="V274" s="46">
        <f t="shared" si="342"/>
        <v>-383995.75529450428</v>
      </c>
      <c r="W274" s="46">
        <f t="shared" si="342"/>
        <v>-180459.68892893102</v>
      </c>
      <c r="X274" s="46">
        <f t="shared" si="342"/>
        <v>-106469.24836154665</v>
      </c>
      <c r="Y274" s="46">
        <f t="shared" si="342"/>
        <v>-557080.09296079364</v>
      </c>
      <c r="Z274" s="46">
        <f t="shared" si="342"/>
        <v>-371676.52028909605</v>
      </c>
      <c r="AA274" s="46">
        <f t="shared" si="342"/>
        <v>-30097637.401274104</v>
      </c>
      <c r="AB274" s="46">
        <f t="shared" si="342"/>
        <v>-30957583.896405116</v>
      </c>
      <c r="AC274" s="46">
        <f t="shared" si="342"/>
        <v>-1003456.213431826</v>
      </c>
      <c r="AD274" s="46">
        <f t="shared" si="342"/>
        <v>-1173221.5569534597</v>
      </c>
      <c r="AE274" s="46">
        <f t="shared" si="342"/>
        <v>-209082.30914654757</v>
      </c>
      <c r="AF274" s="46">
        <f t="shared" si="342"/>
        <v>-303316.64850695408</v>
      </c>
      <c r="AG274" s="46">
        <f t="shared" si="342"/>
        <v>-506.1500000001397</v>
      </c>
      <c r="AH274" s="46">
        <f t="shared" si="342"/>
        <v>-1070933.9862068922</v>
      </c>
      <c r="AI274" s="46">
        <f t="shared" si="342"/>
        <v>-476329.55651479878</v>
      </c>
      <c r="AJ274" s="46">
        <f t="shared" si="342"/>
        <v>-364077.00854676083</v>
      </c>
      <c r="AK274" s="46">
        <f t="shared" si="342"/>
        <v>-355435.54544717644</v>
      </c>
      <c r="AL274" s="46">
        <f t="shared" si="342"/>
        <v>-395879.69062545273</v>
      </c>
      <c r="AM274" s="46">
        <f t="shared" si="342"/>
        <v>-544005.75362929562</v>
      </c>
      <c r="AN274" s="46">
        <f t="shared" si="342"/>
        <v>-496470.06491144019</v>
      </c>
      <c r="AO274" s="46">
        <f t="shared" si="342"/>
        <v>-4985598.9355339576</v>
      </c>
      <c r="AP274" s="46">
        <f t="shared" si="342"/>
        <v>-93924384.235690132</v>
      </c>
      <c r="AQ274" s="46">
        <f t="shared" si="342"/>
        <v>-399018.89345409477</v>
      </c>
      <c r="AR274" s="46">
        <f t="shared" si="342"/>
        <v>-65488665.147669263</v>
      </c>
      <c r="AS274" s="46">
        <f t="shared" si="342"/>
        <v>-7397882.9660819713</v>
      </c>
      <c r="AT274" s="46">
        <f t="shared" si="342"/>
        <v>-2578233.9955498939</v>
      </c>
      <c r="AU274" s="46">
        <f t="shared" si="342"/>
        <v>-474557.87399074715</v>
      </c>
      <c r="AV274" s="46">
        <f t="shared" si="342"/>
        <v>-440699.52938049258</v>
      </c>
      <c r="AW274" s="46">
        <f t="shared" si="342"/>
        <v>-343228.48866017541</v>
      </c>
      <c r="AX274" s="46">
        <f t="shared" si="342"/>
        <v>-112687.31106192496</v>
      </c>
      <c r="AY274" s="46">
        <f t="shared" si="342"/>
        <v>-643646.1751384323</v>
      </c>
      <c r="AZ274" s="46">
        <f t="shared" si="342"/>
        <v>-11844889.187270729</v>
      </c>
      <c r="BA274" s="46">
        <f t="shared" si="342"/>
        <v>-8823263.4800522868</v>
      </c>
      <c r="BB274" s="46">
        <f t="shared" si="342"/>
        <v>-7850354.4261746015</v>
      </c>
      <c r="BC274" s="46">
        <f t="shared" si="342"/>
        <v>-31651110.689697295</v>
      </c>
      <c r="BD274" s="46">
        <f t="shared" si="342"/>
        <v>-4894468.8418300003</v>
      </c>
      <c r="BE274" s="46">
        <f t="shared" si="342"/>
        <v>-1542752.0968903298</v>
      </c>
      <c r="BF274" s="46">
        <f t="shared" si="342"/>
        <v>-23896408.086992931</v>
      </c>
      <c r="BG274" s="46">
        <f t="shared" si="342"/>
        <v>-1064235.4984580083</v>
      </c>
      <c r="BH274" s="46">
        <f t="shared" si="342"/>
        <v>-720219.75929787382</v>
      </c>
      <c r="BI274" s="46">
        <f t="shared" si="342"/>
        <v>-389324.89205213799</v>
      </c>
      <c r="BJ274" s="46">
        <f t="shared" si="342"/>
        <v>-6039463.4901673431</v>
      </c>
      <c r="BK274" s="46">
        <f t="shared" si="342"/>
        <v>-18579469.458918463</v>
      </c>
      <c r="BL274" s="46">
        <f t="shared" si="342"/>
        <v>-334498.62654153461</v>
      </c>
      <c r="BM274" s="46">
        <f t="shared" si="342"/>
        <v>-427249.36796375213</v>
      </c>
      <c r="BN274" s="46">
        <f t="shared" si="342"/>
        <v>-3751390.5871941471</v>
      </c>
      <c r="BO274" s="46">
        <f t="shared" ref="BO274:DZ274" si="343">IF(((BO267*-1)&gt;(BO264*$GE$265)),-BO267,(BO264*$GE$265))</f>
        <v>-1581860.2511332561</v>
      </c>
      <c r="BP274" s="46">
        <f t="shared" si="343"/>
        <v>-346202.67586578015</v>
      </c>
      <c r="BQ274" s="46">
        <f t="shared" si="343"/>
        <v>-6311835.0991018713</v>
      </c>
      <c r="BR274" s="46">
        <f t="shared" si="343"/>
        <v>-4836761.4416541681</v>
      </c>
      <c r="BS274" s="46">
        <f t="shared" si="343"/>
        <v>-1146771.6053958188</v>
      </c>
      <c r="BT274" s="46">
        <f t="shared" si="343"/>
        <v>-509297.51142206998</v>
      </c>
      <c r="BU274" s="46">
        <f t="shared" si="343"/>
        <v>-556657.49104473949</v>
      </c>
      <c r="BV274" s="46">
        <f t="shared" si="343"/>
        <v>-1292617.5113406961</v>
      </c>
      <c r="BW274" s="46">
        <f t="shared" si="343"/>
        <v>-1914480.0486903493</v>
      </c>
      <c r="BX274" s="46">
        <f t="shared" si="343"/>
        <v>-165525.89538014159</v>
      </c>
      <c r="BY274" s="46">
        <f t="shared" si="343"/>
        <v>-587794.63698338135</v>
      </c>
      <c r="BZ274" s="46">
        <f t="shared" si="343"/>
        <v>-328580.06391567353</v>
      </c>
      <c r="CA274" s="46">
        <f t="shared" si="343"/>
        <v>-350055.21653563931</v>
      </c>
      <c r="CB274" s="46">
        <f t="shared" si="343"/>
        <v>-83878378.525091529</v>
      </c>
      <c r="CC274" s="46">
        <f t="shared" si="343"/>
        <v>-284361.86612778099</v>
      </c>
      <c r="CD274" s="46">
        <f t="shared" si="343"/>
        <v>-146696.89906051743</v>
      </c>
      <c r="CE274" s="46">
        <f t="shared" si="343"/>
        <v>-287044.85842140921</v>
      </c>
      <c r="CF274" s="46">
        <f t="shared" si="343"/>
        <v>-214139.83486796013</v>
      </c>
      <c r="CG274" s="46">
        <f t="shared" si="343"/>
        <v>-281157.47138985211</v>
      </c>
      <c r="CH274" s="46">
        <f t="shared" si="343"/>
        <v>-244359.05452511046</v>
      </c>
      <c r="CI274" s="46">
        <f t="shared" si="343"/>
        <v>-777371.72940414515</v>
      </c>
      <c r="CJ274" s="46">
        <f t="shared" si="343"/>
        <v>-1188738.0349194575</v>
      </c>
      <c r="CK274" s="46">
        <f t="shared" si="343"/>
        <v>-5095104.5342234857</v>
      </c>
      <c r="CL274" s="46">
        <f t="shared" si="343"/>
        <v>-1428248.2843598989</v>
      </c>
      <c r="CM274" s="46">
        <f t="shared" si="343"/>
        <v>-874554.21471545007</v>
      </c>
      <c r="CN274" s="46">
        <f t="shared" si="343"/>
        <v>-29022586.601889554</v>
      </c>
      <c r="CO274" s="46">
        <f t="shared" si="343"/>
        <v>-15496106.854209317</v>
      </c>
      <c r="CP274" s="46">
        <f t="shared" si="343"/>
        <v>-1203510.9345204912</v>
      </c>
      <c r="CQ274" s="46">
        <f t="shared" si="343"/>
        <v>-1324706.664318087</v>
      </c>
      <c r="CR274" s="46">
        <f t="shared" si="343"/>
        <v>-320084.49023503606</v>
      </c>
      <c r="CS274" s="46">
        <f t="shared" si="343"/>
        <v>-460757.11635142379</v>
      </c>
      <c r="CT274" s="46">
        <f t="shared" si="343"/>
        <v>-185424.83204659418</v>
      </c>
      <c r="CU274" s="46">
        <f t="shared" si="343"/>
        <v>-468489.18848303834</v>
      </c>
      <c r="CV274" s="46">
        <f t="shared" si="343"/>
        <v>-101481.43208438973</v>
      </c>
      <c r="CW274" s="46">
        <f t="shared" si="343"/>
        <v>-294981.88197427383</v>
      </c>
      <c r="CX274" s="46">
        <f t="shared" si="343"/>
        <v>-542345.61936753779</v>
      </c>
      <c r="CY274" s="46">
        <f t="shared" si="343"/>
        <v>-135433.29558666542</v>
      </c>
      <c r="CZ274" s="46">
        <f t="shared" si="343"/>
        <v>-2238135.8745509894</v>
      </c>
      <c r="DA274" s="46">
        <f t="shared" si="343"/>
        <v>-325665.43189304543</v>
      </c>
      <c r="DB274" s="46">
        <f t="shared" si="343"/>
        <v>-430267.33383137709</v>
      </c>
      <c r="DC274" s="46">
        <f t="shared" si="343"/>
        <v>-315920.76439657022</v>
      </c>
      <c r="DD274" s="46">
        <f t="shared" si="343"/>
        <v>-255987.98125402859</v>
      </c>
      <c r="DE274" s="46">
        <f t="shared" si="343"/>
        <v>-519651.15972926177</v>
      </c>
      <c r="DF274" s="46">
        <f t="shared" si="343"/>
        <v>-21907010.079286885</v>
      </c>
      <c r="DG274" s="46">
        <f t="shared" si="343"/>
        <v>-179683.05956795529</v>
      </c>
      <c r="DH274" s="46">
        <f t="shared" si="343"/>
        <v>-2151908.1057668682</v>
      </c>
      <c r="DI274" s="46">
        <f t="shared" si="343"/>
        <v>-2778478.3978710114</v>
      </c>
      <c r="DJ274" s="46">
        <f t="shared" si="343"/>
        <v>-813388.48383474501</v>
      </c>
      <c r="DK274" s="46">
        <f t="shared" si="343"/>
        <v>-498291.95191289991</v>
      </c>
      <c r="DL274" s="46">
        <f t="shared" si="343"/>
        <v>-6223453.8174527055</v>
      </c>
      <c r="DM274" s="46">
        <f t="shared" si="343"/>
        <v>-434954.24677060719</v>
      </c>
      <c r="DN274" s="46">
        <f t="shared" si="343"/>
        <v>-1630414.8629587821</v>
      </c>
      <c r="DO274" s="46">
        <f t="shared" si="343"/>
        <v>-3173371.9914944181</v>
      </c>
      <c r="DP274" s="46">
        <f t="shared" si="343"/>
        <v>-349811.63920404512</v>
      </c>
      <c r="DQ274" s="46">
        <f t="shared" si="343"/>
        <v>-595059.91163485893</v>
      </c>
      <c r="DR274" s="46">
        <f t="shared" si="343"/>
        <v>-1485301.1751264499</v>
      </c>
      <c r="DS274" s="46">
        <f t="shared" si="343"/>
        <v>-942064.16917339421</v>
      </c>
      <c r="DT274" s="46">
        <f t="shared" si="343"/>
        <v>-278494.29443810857</v>
      </c>
      <c r="DU274" s="46">
        <f t="shared" si="343"/>
        <v>-500632.60711628973</v>
      </c>
      <c r="DV274" s="46">
        <f t="shared" si="343"/>
        <v>-349900.63135505829</v>
      </c>
      <c r="DW274" s="46">
        <f t="shared" si="343"/>
        <v>-455600.72565949004</v>
      </c>
      <c r="DX274" s="46">
        <f t="shared" si="343"/>
        <v>-358116.35064891155</v>
      </c>
      <c r="DY274" s="46">
        <f t="shared" si="343"/>
        <v>-481079.95693090843</v>
      </c>
      <c r="DZ274" s="46">
        <f t="shared" si="343"/>
        <v>-1123233.5937519036</v>
      </c>
      <c r="EA274" s="46">
        <f t="shared" ref="EA274:FX274" si="344">IF(((EA267*-1)&gt;(EA264*$GE$265)),-EA267,(EA264*$GE$265))</f>
        <v>-659546.36345015082</v>
      </c>
      <c r="EB274" s="46">
        <f t="shared" si="344"/>
        <v>-648660.39959671639</v>
      </c>
      <c r="EC274" s="46">
        <f t="shared" si="344"/>
        <v>-392526.50262077176</v>
      </c>
      <c r="ED274" s="46">
        <f t="shared" si="344"/>
        <v>-2268278.5328403949</v>
      </c>
      <c r="EE274" s="46">
        <f t="shared" si="344"/>
        <v>-341158.91448817629</v>
      </c>
      <c r="EF274" s="46">
        <f t="shared" si="344"/>
        <v>-1656849.4562126775</v>
      </c>
      <c r="EG274" s="46">
        <f t="shared" si="344"/>
        <v>-379513.55704980099</v>
      </c>
      <c r="EH274" s="46">
        <f t="shared" si="344"/>
        <v>-340386.7106017769</v>
      </c>
      <c r="EI274" s="46">
        <f t="shared" si="344"/>
        <v>-17954892.211839713</v>
      </c>
      <c r="EJ274" s="46">
        <f t="shared" si="344"/>
        <v>-9022380.3080124743</v>
      </c>
      <c r="EK274" s="46">
        <f t="shared" si="344"/>
        <v>-537753.46999999951</v>
      </c>
      <c r="EL274" s="46">
        <f t="shared" si="344"/>
        <v>-556931.53116017091</v>
      </c>
      <c r="EM274" s="46">
        <f t="shared" si="344"/>
        <v>-586846.6056384343</v>
      </c>
      <c r="EN274" s="46">
        <f t="shared" si="344"/>
        <v>-1179191.6983868722</v>
      </c>
      <c r="EO274" s="46">
        <f t="shared" si="344"/>
        <v>-515680.79096320033</v>
      </c>
      <c r="EP274" s="46">
        <f t="shared" si="344"/>
        <v>-517684.23815535579</v>
      </c>
      <c r="EQ274" s="46">
        <f t="shared" si="344"/>
        <v>-2526273.9093622626</v>
      </c>
      <c r="ER274" s="46">
        <f t="shared" si="344"/>
        <v>-514244.99341102998</v>
      </c>
      <c r="ES274" s="46">
        <f t="shared" si="344"/>
        <v>-239754.04377153193</v>
      </c>
      <c r="ET274" s="46">
        <f t="shared" si="344"/>
        <v>-361150.48758203152</v>
      </c>
      <c r="EU274" s="46">
        <f t="shared" si="344"/>
        <v>-775360.674078134</v>
      </c>
      <c r="EV274" s="46">
        <f t="shared" si="344"/>
        <v>-151129.13876057521</v>
      </c>
      <c r="EW274" s="46">
        <f t="shared" si="344"/>
        <v>-1202932.7492261732</v>
      </c>
      <c r="EX274" s="46">
        <f t="shared" si="344"/>
        <v>-421167.9597098169</v>
      </c>
      <c r="EY274" s="46">
        <f t="shared" si="344"/>
        <v>-947553.41999574529</v>
      </c>
      <c r="EZ274" s="46">
        <f t="shared" si="344"/>
        <v>-234841.26986564617</v>
      </c>
      <c r="FA274" s="46">
        <f t="shared" si="344"/>
        <v>-3432470.4606255582</v>
      </c>
      <c r="FB274" s="46">
        <f t="shared" si="344"/>
        <v>-114.65999999977066</v>
      </c>
      <c r="FC274" s="46">
        <f t="shared" si="344"/>
        <v>-2560581.2772211833</v>
      </c>
      <c r="FD274" s="46">
        <f t="shared" si="344"/>
        <v>-459262.16999715177</v>
      </c>
      <c r="FE274" s="46">
        <f t="shared" si="344"/>
        <v>-218808.73290355073</v>
      </c>
      <c r="FF274" s="46">
        <f t="shared" si="344"/>
        <v>-330293.74707737967</v>
      </c>
      <c r="FG274" s="46">
        <f t="shared" si="344"/>
        <v>-228206.35770858874</v>
      </c>
      <c r="FH274" s="46">
        <f t="shared" si="344"/>
        <v>-176690.95609484572</v>
      </c>
      <c r="FI274" s="46">
        <f t="shared" si="344"/>
        <v>-1896882.076046688</v>
      </c>
      <c r="FJ274" s="46">
        <f t="shared" si="344"/>
        <v>-1898158.7958711293</v>
      </c>
      <c r="FK274" s="46">
        <f t="shared" si="344"/>
        <v>-2286381.8315535504</v>
      </c>
      <c r="FL274" s="46">
        <f t="shared" si="344"/>
        <v>-4725624.4933572803</v>
      </c>
      <c r="FM274" s="46">
        <f t="shared" si="344"/>
        <v>-3489853.3142504632</v>
      </c>
      <c r="FN274" s="46">
        <f t="shared" si="344"/>
        <v>-21381644.716010138</v>
      </c>
      <c r="FO274" s="46">
        <f t="shared" si="344"/>
        <v>-476.84000000136439</v>
      </c>
      <c r="FP274" s="46">
        <f t="shared" si="344"/>
        <v>-2443222.9139104863</v>
      </c>
      <c r="FQ274" s="46">
        <f t="shared" si="344"/>
        <v>-890311.26095336</v>
      </c>
      <c r="FR274" s="46">
        <f t="shared" si="344"/>
        <v>-118.34999999990396</v>
      </c>
      <c r="FS274" s="46">
        <f t="shared" si="344"/>
        <v>-51.310000000390573</v>
      </c>
      <c r="FT274" s="47">
        <f t="shared" si="344"/>
        <v>-182.66000000010536</v>
      </c>
      <c r="FU274" s="46">
        <f t="shared" si="344"/>
        <v>-916712.97549569246</v>
      </c>
      <c r="FV274" s="46">
        <f t="shared" si="344"/>
        <v>-768856.70599289564</v>
      </c>
      <c r="FW274" s="46">
        <f t="shared" si="344"/>
        <v>-289513.94050246075</v>
      </c>
      <c r="FX274" s="46">
        <f t="shared" si="344"/>
        <v>-153980.2977729569</v>
      </c>
      <c r="FY274" s="46"/>
      <c r="FZ274" s="134">
        <f>SUM(C274:FX274)</f>
        <v>-894302067.90999901</v>
      </c>
      <c r="GA274" s="46">
        <v>-894302067.90999973</v>
      </c>
      <c r="GB274" s="46"/>
      <c r="GC274" s="9"/>
      <c r="GD274" s="46"/>
      <c r="GE274" s="6"/>
      <c r="GF274" s="9"/>
      <c r="GG274" s="6"/>
      <c r="GH274" s="46"/>
      <c r="GI274" s="46"/>
      <c r="GJ274" s="46"/>
      <c r="GK274" s="46"/>
      <c r="GL274" s="46"/>
      <c r="GM274" s="46"/>
    </row>
    <row r="275" spans="1:195" ht="15.75" x14ac:dyDescent="0.25">
      <c r="A275" s="3"/>
      <c r="B275" s="44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7"/>
      <c r="FU275" s="46"/>
      <c r="FV275" s="46"/>
      <c r="FW275" s="46"/>
      <c r="FX275" s="46"/>
      <c r="FY275" s="46"/>
      <c r="FZ275" s="134"/>
      <c r="GA275" s="122">
        <f>GE265</f>
        <v>-0.13151484625160728</v>
      </c>
      <c r="GB275" s="46"/>
      <c r="GC275" s="94"/>
      <c r="GD275" s="46"/>
      <c r="GE275" s="6"/>
      <c r="GF275" s="9"/>
      <c r="GG275" s="6"/>
      <c r="GH275" s="46"/>
      <c r="GI275" s="46"/>
      <c r="GJ275" s="46"/>
      <c r="GK275" s="46"/>
      <c r="GL275" s="46"/>
      <c r="GM275" s="46"/>
    </row>
    <row r="276" spans="1:195" ht="15.75" x14ac:dyDescent="0.25">
      <c r="A276" s="3"/>
      <c r="B276" s="44" t="s">
        <v>627</v>
      </c>
      <c r="C276" s="46"/>
      <c r="D276" s="9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7"/>
      <c r="FU276" s="46"/>
      <c r="FV276" s="46"/>
      <c r="FW276" s="46"/>
      <c r="FX276" s="46"/>
      <c r="FY276" s="46"/>
      <c r="FZ276" s="46"/>
      <c r="GA276" s="46"/>
      <c r="GB276" s="46"/>
      <c r="GC276" s="9"/>
      <c r="GD276" s="46"/>
      <c r="GE276" s="6"/>
      <c r="GF276" s="9"/>
      <c r="GG276" s="6"/>
      <c r="GH276" s="46"/>
      <c r="GI276" s="46"/>
      <c r="GJ276" s="46"/>
      <c r="GK276" s="46"/>
      <c r="GL276" s="46"/>
      <c r="GM276" s="46"/>
    </row>
    <row r="277" spans="1:195" x14ac:dyDescent="0.2">
      <c r="A277" s="3" t="s">
        <v>628</v>
      </c>
      <c r="B277" s="2" t="s">
        <v>629</v>
      </c>
      <c r="C277" s="9">
        <f t="shared" ref="C277:BN277" si="345">C264+C274</f>
        <v>60615878.541660093</v>
      </c>
      <c r="D277" s="9">
        <f t="shared" si="345"/>
        <v>296780628.5377925</v>
      </c>
      <c r="E277" s="9">
        <f t="shared" si="345"/>
        <v>59486108.621963717</v>
      </c>
      <c r="F277" s="9">
        <f t="shared" si="345"/>
        <v>117161459.99484077</v>
      </c>
      <c r="G277" s="9">
        <f t="shared" si="345"/>
        <v>7235437.8368481919</v>
      </c>
      <c r="H277" s="9">
        <f t="shared" si="345"/>
        <v>7325263.4672209714</v>
      </c>
      <c r="I277" s="9">
        <f t="shared" si="345"/>
        <v>76324793.697787285</v>
      </c>
      <c r="J277" s="9">
        <f t="shared" si="345"/>
        <v>14430153.334116235</v>
      </c>
      <c r="K277" s="9">
        <f t="shared" si="345"/>
        <v>2864473.2725054403</v>
      </c>
      <c r="L277" s="9">
        <f t="shared" si="345"/>
        <v>19677484.659195866</v>
      </c>
      <c r="M277" s="9">
        <f t="shared" si="345"/>
        <v>12046805.27353345</v>
      </c>
      <c r="N277" s="9">
        <f t="shared" si="345"/>
        <v>359929125.91293275</v>
      </c>
      <c r="O277" s="9">
        <f t="shared" si="345"/>
        <v>100410456.57220006</v>
      </c>
      <c r="P277" s="9">
        <f t="shared" si="345"/>
        <v>2119131.1324284212</v>
      </c>
      <c r="Q277" s="9">
        <f t="shared" si="345"/>
        <v>287905630.55677706</v>
      </c>
      <c r="R277" s="9">
        <f t="shared" si="345"/>
        <v>4382276.2100217082</v>
      </c>
      <c r="S277" s="9">
        <f t="shared" si="345"/>
        <v>9769229.7419104334</v>
      </c>
      <c r="T277" s="9">
        <f t="shared" si="345"/>
        <v>1678468.8348856382</v>
      </c>
      <c r="U277" s="9">
        <f t="shared" si="345"/>
        <v>754271.17490033072</v>
      </c>
      <c r="V277" s="9">
        <f t="shared" si="345"/>
        <v>2535794.4147054958</v>
      </c>
      <c r="W277" s="9">
        <f t="shared" si="345"/>
        <v>1191702.4210710688</v>
      </c>
      <c r="X277" s="9">
        <f t="shared" si="345"/>
        <v>703091.43163845339</v>
      </c>
      <c r="Y277" s="9">
        <f t="shared" si="345"/>
        <v>3678792.1970392065</v>
      </c>
      <c r="Z277" s="9">
        <f t="shared" si="345"/>
        <v>2454441.829710904</v>
      </c>
      <c r="AA277" s="9">
        <f t="shared" si="345"/>
        <v>198755897.07872587</v>
      </c>
      <c r="AB277" s="9">
        <f t="shared" si="345"/>
        <v>204434729.43359488</v>
      </c>
      <c r="AC277" s="9">
        <f t="shared" si="345"/>
        <v>6626528.0965681747</v>
      </c>
      <c r="AD277" s="9">
        <f t="shared" si="345"/>
        <v>7747608.2230465412</v>
      </c>
      <c r="AE277" s="9">
        <f t="shared" si="345"/>
        <v>1380717.7408534526</v>
      </c>
      <c r="AF277" s="9">
        <f t="shared" si="345"/>
        <v>2003013.451493046</v>
      </c>
      <c r="AG277" s="9">
        <f t="shared" si="345"/>
        <v>7472797.4799999995</v>
      </c>
      <c r="AH277" s="9">
        <f t="shared" si="345"/>
        <v>7072131.3537931079</v>
      </c>
      <c r="AI277" s="9">
        <f t="shared" si="345"/>
        <v>3145539.5334852012</v>
      </c>
      <c r="AJ277" s="9">
        <f t="shared" si="345"/>
        <v>2404256.9014532394</v>
      </c>
      <c r="AK277" s="9">
        <f t="shared" si="345"/>
        <v>2347191.2345528235</v>
      </c>
      <c r="AL277" s="9">
        <f t="shared" si="345"/>
        <v>2614272.4093745467</v>
      </c>
      <c r="AM277" s="9">
        <f t="shared" si="345"/>
        <v>3592453.1263707043</v>
      </c>
      <c r="AN277" s="9">
        <f t="shared" si="345"/>
        <v>3278541.49508856</v>
      </c>
      <c r="AO277" s="9">
        <f t="shared" si="345"/>
        <v>32923421.054466046</v>
      </c>
      <c r="AP277" s="9">
        <f t="shared" si="345"/>
        <v>620248858.65430987</v>
      </c>
      <c r="AQ277" s="9">
        <f t="shared" si="345"/>
        <v>2635002.776545905</v>
      </c>
      <c r="AR277" s="9">
        <f t="shared" si="345"/>
        <v>432467778.66233069</v>
      </c>
      <c r="AS277" s="9">
        <f t="shared" si="345"/>
        <v>48853431.443918034</v>
      </c>
      <c r="AT277" s="9">
        <f t="shared" si="345"/>
        <v>17025894.884450104</v>
      </c>
      <c r="AU277" s="9">
        <f t="shared" si="345"/>
        <v>3133839.8660092526</v>
      </c>
      <c r="AV277" s="9">
        <f t="shared" si="345"/>
        <v>2910249.370619508</v>
      </c>
      <c r="AW277" s="9">
        <f t="shared" si="345"/>
        <v>2266579.4413398243</v>
      </c>
      <c r="AX277" s="9">
        <f t="shared" si="345"/>
        <v>744153.67893807497</v>
      </c>
      <c r="AY277" s="9">
        <f t="shared" si="345"/>
        <v>4250449.0048615681</v>
      </c>
      <c r="AZ277" s="9">
        <f t="shared" si="345"/>
        <v>78220145.482729271</v>
      </c>
      <c r="BA277" s="9">
        <f t="shared" si="345"/>
        <v>58266222.85194771</v>
      </c>
      <c r="BB277" s="9">
        <f t="shared" si="345"/>
        <v>51841419.163825393</v>
      </c>
      <c r="BC277" s="9">
        <f t="shared" si="345"/>
        <v>209014575.29030269</v>
      </c>
      <c r="BD277" s="9">
        <f t="shared" si="345"/>
        <v>32321624.864170007</v>
      </c>
      <c r="BE277" s="9">
        <f t="shared" si="345"/>
        <v>10187878.63310967</v>
      </c>
      <c r="BF277" s="9">
        <f t="shared" si="345"/>
        <v>157804812.48300707</v>
      </c>
      <c r="BG277" s="9">
        <f t="shared" si="345"/>
        <v>7027896.5215419913</v>
      </c>
      <c r="BH277" s="9">
        <f t="shared" si="345"/>
        <v>4756118.3107021265</v>
      </c>
      <c r="BI277" s="9">
        <f t="shared" si="345"/>
        <v>2570986.4579478623</v>
      </c>
      <c r="BJ277" s="9">
        <f t="shared" si="345"/>
        <v>39882830.92983266</v>
      </c>
      <c r="BK277" s="9">
        <f t="shared" si="345"/>
        <v>122693322.08108152</v>
      </c>
      <c r="BL277" s="9">
        <f t="shared" si="345"/>
        <v>2208930.0134584657</v>
      </c>
      <c r="BM277" s="9">
        <f t="shared" si="345"/>
        <v>2821428.4820362478</v>
      </c>
      <c r="BN277" s="9">
        <f t="shared" si="345"/>
        <v>24773074.095805854</v>
      </c>
      <c r="BO277" s="9">
        <f t="shared" ref="BO277:DZ277" si="346">BO264+BO274</f>
        <v>10446137.318866745</v>
      </c>
      <c r="BP277" s="9">
        <f t="shared" si="346"/>
        <v>2286220.0941342199</v>
      </c>
      <c r="BQ277" s="9">
        <f t="shared" si="346"/>
        <v>41681492.490898125</v>
      </c>
      <c r="BR277" s="9">
        <f t="shared" si="346"/>
        <v>31940542.258345835</v>
      </c>
      <c r="BS277" s="9">
        <f t="shared" si="346"/>
        <v>7572940.5646041809</v>
      </c>
      <c r="BT277" s="9">
        <f t="shared" si="346"/>
        <v>3363250.1585779302</v>
      </c>
      <c r="BU277" s="9">
        <f t="shared" si="346"/>
        <v>3676001.4589552609</v>
      </c>
      <c r="BV277" s="9">
        <f t="shared" si="346"/>
        <v>8536063.7986593042</v>
      </c>
      <c r="BW277" s="9">
        <f t="shared" si="346"/>
        <v>12642660.101309652</v>
      </c>
      <c r="BX277" s="9">
        <f t="shared" si="346"/>
        <v>1093084.0646198583</v>
      </c>
      <c r="BY277" s="9">
        <f t="shared" si="346"/>
        <v>3881621.963016618</v>
      </c>
      <c r="BZ277" s="9">
        <f t="shared" si="346"/>
        <v>2169845.5760843265</v>
      </c>
      <c r="CA277" s="9">
        <f t="shared" si="346"/>
        <v>2311661.1334643606</v>
      </c>
      <c r="CB277" s="9">
        <f t="shared" si="346"/>
        <v>553908007.6949085</v>
      </c>
      <c r="CC277" s="9">
        <f t="shared" si="346"/>
        <v>1877841.6738722189</v>
      </c>
      <c r="CD277" s="9">
        <f t="shared" si="346"/>
        <v>968742.94093948265</v>
      </c>
      <c r="CE277" s="9">
        <f t="shared" si="346"/>
        <v>1895559.3615785905</v>
      </c>
      <c r="CF277" s="9">
        <f t="shared" si="346"/>
        <v>1414116.1451320399</v>
      </c>
      <c r="CG277" s="9">
        <f t="shared" si="346"/>
        <v>1856680.798610148</v>
      </c>
      <c r="CH277" s="9">
        <f t="shared" si="346"/>
        <v>1613674.9354748898</v>
      </c>
      <c r="CI277" s="9">
        <f t="shared" si="346"/>
        <v>5133533.0205958551</v>
      </c>
      <c r="CJ277" s="9">
        <f t="shared" si="346"/>
        <v>7850074.4550805427</v>
      </c>
      <c r="CK277" s="9">
        <f t="shared" si="346"/>
        <v>33646563.64577651</v>
      </c>
      <c r="CL277" s="9">
        <f t="shared" si="346"/>
        <v>9431729.3156401012</v>
      </c>
      <c r="CM277" s="9">
        <f t="shared" si="346"/>
        <v>5775297.4152845498</v>
      </c>
      <c r="CN277" s="9">
        <f t="shared" si="346"/>
        <v>191656579.50811046</v>
      </c>
      <c r="CO277" s="9">
        <f t="shared" si="346"/>
        <v>102331707.23579068</v>
      </c>
      <c r="CP277" s="9">
        <f t="shared" si="346"/>
        <v>7947630.3154795086</v>
      </c>
      <c r="CQ277" s="9">
        <f t="shared" si="346"/>
        <v>8747971.0756819136</v>
      </c>
      <c r="CR277" s="9">
        <f t="shared" si="346"/>
        <v>2113743.3197649638</v>
      </c>
      <c r="CS277" s="9">
        <f t="shared" si="346"/>
        <v>3042703.7436485761</v>
      </c>
      <c r="CT277" s="9">
        <f t="shared" si="346"/>
        <v>1224490.7579534058</v>
      </c>
      <c r="CU277" s="9">
        <f t="shared" si="346"/>
        <v>3093764.0615169615</v>
      </c>
      <c r="CV277" s="9">
        <f t="shared" si="346"/>
        <v>670153.3679156102</v>
      </c>
      <c r="CW277" s="9">
        <f t="shared" si="346"/>
        <v>1947973.1180257262</v>
      </c>
      <c r="CX277" s="9">
        <f t="shared" si="346"/>
        <v>3581490.0906324619</v>
      </c>
      <c r="CY277" s="9">
        <f t="shared" si="346"/>
        <v>894361.43441333459</v>
      </c>
      <c r="CZ277" s="9">
        <f t="shared" si="346"/>
        <v>14779987.465449011</v>
      </c>
      <c r="DA277" s="9">
        <f t="shared" si="346"/>
        <v>2150598.2081069546</v>
      </c>
      <c r="DB277" s="9">
        <f t="shared" si="346"/>
        <v>2841358.236168623</v>
      </c>
      <c r="DC277" s="9">
        <f t="shared" si="346"/>
        <v>2086247.3056034301</v>
      </c>
      <c r="DD277" s="9">
        <f t="shared" si="346"/>
        <v>1690468.9287459713</v>
      </c>
      <c r="DE277" s="9">
        <f t="shared" si="346"/>
        <v>3431622.5902707381</v>
      </c>
      <c r="DF277" s="9">
        <f t="shared" si="346"/>
        <v>144667416.33471316</v>
      </c>
      <c r="DG277" s="9">
        <f t="shared" si="346"/>
        <v>1186573.7904320448</v>
      </c>
      <c r="DH277" s="9">
        <f t="shared" si="346"/>
        <v>14210564.779233133</v>
      </c>
      <c r="DI277" s="9">
        <f t="shared" si="346"/>
        <v>18348249.702128991</v>
      </c>
      <c r="DJ277" s="9">
        <f t="shared" si="346"/>
        <v>5371377.0161652546</v>
      </c>
      <c r="DK277" s="9">
        <f t="shared" si="346"/>
        <v>3290572.6980871004</v>
      </c>
      <c r="DL277" s="9">
        <f t="shared" si="346"/>
        <v>41097848.642547294</v>
      </c>
      <c r="DM277" s="9">
        <f t="shared" si="346"/>
        <v>2872309.2232293929</v>
      </c>
      <c r="DN277" s="9">
        <f t="shared" si="346"/>
        <v>10766777.617041219</v>
      </c>
      <c r="DO277" s="9">
        <f t="shared" si="346"/>
        <v>20956010.218505584</v>
      </c>
      <c r="DP277" s="9">
        <f t="shared" si="346"/>
        <v>2310052.6207959545</v>
      </c>
      <c r="DQ277" s="9">
        <f t="shared" si="346"/>
        <v>3929599.6883651419</v>
      </c>
      <c r="DR277" s="9">
        <f t="shared" si="346"/>
        <v>9808489.73487355</v>
      </c>
      <c r="DS277" s="9">
        <f t="shared" si="346"/>
        <v>6221113.190826606</v>
      </c>
      <c r="DT277" s="9">
        <f t="shared" si="346"/>
        <v>1839093.9655618912</v>
      </c>
      <c r="DU277" s="9">
        <f t="shared" si="346"/>
        <v>3306029.6928837099</v>
      </c>
      <c r="DV277" s="9">
        <f t="shared" si="346"/>
        <v>2310640.2986449418</v>
      </c>
      <c r="DW277" s="9">
        <f t="shared" si="346"/>
        <v>3008652.4643405098</v>
      </c>
      <c r="DX277" s="9">
        <f t="shared" si="346"/>
        <v>2364894.4793510884</v>
      </c>
      <c r="DY277" s="9">
        <f t="shared" si="346"/>
        <v>3176909.7730690916</v>
      </c>
      <c r="DZ277" s="9">
        <f t="shared" si="346"/>
        <v>7417502.4962480962</v>
      </c>
      <c r="EA277" s="9">
        <f t="shared" ref="EA277:FX277" si="347">EA264+EA274</f>
        <v>4355449.1465498488</v>
      </c>
      <c r="EB277" s="9">
        <f t="shared" si="347"/>
        <v>4283561.4604032831</v>
      </c>
      <c r="EC277" s="9">
        <f t="shared" si="347"/>
        <v>2592128.9473792287</v>
      </c>
      <c r="ED277" s="9">
        <f t="shared" si="347"/>
        <v>14979040.667159608</v>
      </c>
      <c r="EE277" s="9">
        <f t="shared" si="347"/>
        <v>2252912.5855118237</v>
      </c>
      <c r="EF277" s="9">
        <f t="shared" si="347"/>
        <v>10941343.853787323</v>
      </c>
      <c r="EG277" s="9">
        <f t="shared" si="347"/>
        <v>2506195.3029501992</v>
      </c>
      <c r="EH277" s="9">
        <f t="shared" si="347"/>
        <v>2247813.1793982233</v>
      </c>
      <c r="EI277" s="9">
        <f t="shared" si="347"/>
        <v>118568798.63816029</v>
      </c>
      <c r="EJ277" s="9">
        <f t="shared" si="347"/>
        <v>59581131.501987532</v>
      </c>
      <c r="EK277" s="9">
        <f t="shared" si="347"/>
        <v>4880210.16</v>
      </c>
      <c r="EL277" s="9">
        <f t="shared" si="347"/>
        <v>3677811.1388398288</v>
      </c>
      <c r="EM277" s="9">
        <f t="shared" si="347"/>
        <v>3875361.4443615656</v>
      </c>
      <c r="EN277" s="9">
        <f t="shared" si="347"/>
        <v>7787033.2716131285</v>
      </c>
      <c r="EO277" s="9">
        <f t="shared" si="347"/>
        <v>3405403.4490367994</v>
      </c>
      <c r="EP277" s="9">
        <f t="shared" si="347"/>
        <v>3418633.6218446442</v>
      </c>
      <c r="EQ277" s="9">
        <f t="shared" si="347"/>
        <v>16682765.840637738</v>
      </c>
      <c r="ER277" s="9">
        <f t="shared" si="347"/>
        <v>3395921.8665889697</v>
      </c>
      <c r="ES277" s="9">
        <f t="shared" si="347"/>
        <v>1583264.8062284682</v>
      </c>
      <c r="ET277" s="9">
        <f t="shared" si="347"/>
        <v>2384931.0224179681</v>
      </c>
      <c r="EU277" s="9">
        <f t="shared" si="347"/>
        <v>5120252.6059218654</v>
      </c>
      <c r="EV277" s="9">
        <f t="shared" si="347"/>
        <v>998012.14123942482</v>
      </c>
      <c r="EW277" s="9">
        <f t="shared" si="347"/>
        <v>7943812.150773827</v>
      </c>
      <c r="EX277" s="9">
        <f t="shared" si="347"/>
        <v>2781268.660290183</v>
      </c>
      <c r="EY277" s="9">
        <f t="shared" si="347"/>
        <v>6257362.5800042544</v>
      </c>
      <c r="EZ277" s="9">
        <f t="shared" si="347"/>
        <v>1550822.3001343538</v>
      </c>
      <c r="FA277" s="9">
        <f t="shared" si="347"/>
        <v>22667019.889374442</v>
      </c>
      <c r="FB277" s="9">
        <f t="shared" si="347"/>
        <v>3640197.49</v>
      </c>
      <c r="FC277" s="9">
        <f t="shared" si="347"/>
        <v>16909321.552778814</v>
      </c>
      <c r="FD277" s="9">
        <f t="shared" si="347"/>
        <v>3032831.560002848</v>
      </c>
      <c r="FE277" s="9">
        <f t="shared" si="347"/>
        <v>1444948.1670964491</v>
      </c>
      <c r="FF277" s="9">
        <f t="shared" si="347"/>
        <v>2181162.2329226201</v>
      </c>
      <c r="FG277" s="9">
        <f t="shared" si="347"/>
        <v>1507007.3022914112</v>
      </c>
      <c r="FH277" s="9">
        <f t="shared" si="347"/>
        <v>1166814.8239051544</v>
      </c>
      <c r="FI277" s="9">
        <f t="shared" si="347"/>
        <v>12526448.293953313</v>
      </c>
      <c r="FJ277" s="9">
        <f t="shared" si="347"/>
        <v>12534879.374128871</v>
      </c>
      <c r="FK277" s="9">
        <f t="shared" si="347"/>
        <v>15098589.498446448</v>
      </c>
      <c r="FL277" s="9">
        <f t="shared" si="347"/>
        <v>31206626.716642722</v>
      </c>
      <c r="FM277" s="9">
        <f t="shared" si="347"/>
        <v>23045959.285749536</v>
      </c>
      <c r="FN277" s="9">
        <f t="shared" si="347"/>
        <v>141198058.83398986</v>
      </c>
      <c r="FO277" s="9">
        <f t="shared" si="347"/>
        <v>9250637.6199999992</v>
      </c>
      <c r="FP277" s="9">
        <f t="shared" si="347"/>
        <v>16134321.626089513</v>
      </c>
      <c r="FQ277" s="9">
        <f t="shared" si="347"/>
        <v>5879352.2890466405</v>
      </c>
      <c r="FR277" s="9">
        <f t="shared" si="347"/>
        <v>2162973.25</v>
      </c>
      <c r="FS277" s="9">
        <f t="shared" si="347"/>
        <v>2438850.84</v>
      </c>
      <c r="FT277" s="2">
        <f t="shared" si="347"/>
        <v>1353063.2</v>
      </c>
      <c r="FU277" s="9">
        <f t="shared" si="347"/>
        <v>6053701.4045043075</v>
      </c>
      <c r="FV277" s="9">
        <f t="shared" si="347"/>
        <v>5077302.3240071051</v>
      </c>
      <c r="FW277" s="9">
        <f t="shared" si="347"/>
        <v>1911864.4494975389</v>
      </c>
      <c r="FX277" s="9">
        <f t="shared" si="347"/>
        <v>1016840.352227043</v>
      </c>
      <c r="FY277" s="9">
        <f>FY266+FY275</f>
        <v>0</v>
      </c>
      <c r="FZ277" s="134">
        <f>SUM(C277:FX277)</f>
        <v>5933344388.0200005</v>
      </c>
      <c r="GA277" s="46">
        <v>5933344000</v>
      </c>
      <c r="GB277" s="46"/>
      <c r="GC277" s="9"/>
      <c r="GD277" s="46"/>
      <c r="GE277" s="6"/>
      <c r="GF277" s="9"/>
      <c r="GG277" s="6"/>
      <c r="GH277" s="46"/>
      <c r="GI277" s="46"/>
      <c r="GJ277" s="46"/>
      <c r="GK277" s="46"/>
      <c r="GL277" s="46"/>
      <c r="GM277" s="46"/>
    </row>
    <row r="278" spans="1:195" x14ac:dyDescent="0.2">
      <c r="A278" s="3" t="s">
        <v>630</v>
      </c>
      <c r="B278" s="2" t="s">
        <v>631</v>
      </c>
      <c r="C278" s="9">
        <f t="shared" ref="C278:BN279" si="348">C265</f>
        <v>12147177.939999999</v>
      </c>
      <c r="D278" s="9">
        <f t="shared" si="348"/>
        <v>48603885.100000001</v>
      </c>
      <c r="E278" s="9">
        <f t="shared" si="348"/>
        <v>15638990.960000001</v>
      </c>
      <c r="F278" s="9">
        <f t="shared" si="348"/>
        <v>22100262.969999999</v>
      </c>
      <c r="G278" s="9">
        <f t="shared" si="348"/>
        <v>2360609.86</v>
      </c>
      <c r="H278" s="9">
        <f t="shared" si="348"/>
        <v>2440590.42</v>
      </c>
      <c r="I278" s="9">
        <f t="shared" si="348"/>
        <v>14858512.289999999</v>
      </c>
      <c r="J278" s="9">
        <f t="shared" si="348"/>
        <v>3418200.59</v>
      </c>
      <c r="K278" s="9">
        <f t="shared" si="348"/>
        <v>874131.9</v>
      </c>
      <c r="L278" s="9">
        <f t="shared" si="348"/>
        <v>9022701.3499999996</v>
      </c>
      <c r="M278" s="9">
        <f t="shared" si="348"/>
        <v>3026755.78</v>
      </c>
      <c r="N278" s="9">
        <f t="shared" si="348"/>
        <v>114719752.91</v>
      </c>
      <c r="O278" s="9">
        <f t="shared" si="348"/>
        <v>33133099.140000001</v>
      </c>
      <c r="P278" s="9">
        <f t="shared" si="348"/>
        <v>864510.62</v>
      </c>
      <c r="Q278" s="9">
        <f t="shared" si="348"/>
        <v>47047641.119999997</v>
      </c>
      <c r="R278" s="9">
        <f t="shared" si="348"/>
        <v>1268755.57</v>
      </c>
      <c r="S278" s="9">
        <f t="shared" si="348"/>
        <v>5580445.9400000004</v>
      </c>
      <c r="T278" s="9">
        <f t="shared" si="348"/>
        <v>548461.18000000005</v>
      </c>
      <c r="U278" s="9">
        <f t="shared" si="348"/>
        <v>217982.38</v>
      </c>
      <c r="V278" s="9">
        <f t="shared" si="348"/>
        <v>647746.98</v>
      </c>
      <c r="W278" s="9">
        <f t="shared" si="348"/>
        <v>182217.31</v>
      </c>
      <c r="X278" s="9">
        <f t="shared" si="348"/>
        <v>140076.09</v>
      </c>
      <c r="Y278" s="9">
        <f t="shared" si="348"/>
        <v>1118415.06</v>
      </c>
      <c r="Z278" s="9">
        <f t="shared" si="348"/>
        <v>394445.61</v>
      </c>
      <c r="AA278" s="9">
        <f t="shared" si="348"/>
        <v>61897415.210000001</v>
      </c>
      <c r="AB278" s="9">
        <f t="shared" si="348"/>
        <v>124578504.38</v>
      </c>
      <c r="AC278" s="9">
        <f t="shared" si="348"/>
        <v>2700319.19</v>
      </c>
      <c r="AD278" s="9">
        <f t="shared" si="348"/>
        <v>2943880.41</v>
      </c>
      <c r="AE278" s="9">
        <f t="shared" si="348"/>
        <v>446404.37</v>
      </c>
      <c r="AF278" s="9">
        <f t="shared" si="348"/>
        <v>764813.86</v>
      </c>
      <c r="AG278" s="9">
        <f t="shared" si="348"/>
        <v>7214655.2199999997</v>
      </c>
      <c r="AH278" s="9">
        <f t="shared" si="348"/>
        <v>482152.86</v>
      </c>
      <c r="AI278" s="9">
        <f t="shared" si="348"/>
        <v>207140.24</v>
      </c>
      <c r="AJ278" s="9">
        <f t="shared" si="348"/>
        <v>522454</v>
      </c>
      <c r="AK278" s="9">
        <f t="shared" si="348"/>
        <v>934470.28</v>
      </c>
      <c r="AL278" s="9">
        <f t="shared" si="348"/>
        <v>1685929.01</v>
      </c>
      <c r="AM278" s="9">
        <f t="shared" si="348"/>
        <v>602071.39</v>
      </c>
      <c r="AN278" s="9">
        <f t="shared" si="348"/>
        <v>2240295.8199999998</v>
      </c>
      <c r="AO278" s="9">
        <f t="shared" si="348"/>
        <v>9410823.5700000003</v>
      </c>
      <c r="AP278" s="9">
        <f t="shared" si="348"/>
        <v>271904764.17000002</v>
      </c>
      <c r="AQ278" s="9">
        <f t="shared" si="348"/>
        <v>1832833.54</v>
      </c>
      <c r="AR278" s="9">
        <f t="shared" si="348"/>
        <v>122231067.56999999</v>
      </c>
      <c r="AS278" s="9">
        <f t="shared" si="348"/>
        <v>28504230.920000002</v>
      </c>
      <c r="AT278" s="9">
        <f t="shared" si="348"/>
        <v>4168074.7</v>
      </c>
      <c r="AU278" s="9">
        <f t="shared" si="348"/>
        <v>544206.97</v>
      </c>
      <c r="AV278" s="9">
        <f t="shared" si="348"/>
        <v>374424.34</v>
      </c>
      <c r="AW278" s="9">
        <f t="shared" si="348"/>
        <v>377835.42</v>
      </c>
      <c r="AX278" s="9">
        <f t="shared" si="348"/>
        <v>230796.09</v>
      </c>
      <c r="AY278" s="9">
        <f t="shared" si="348"/>
        <v>578814</v>
      </c>
      <c r="AZ278" s="9">
        <f t="shared" si="348"/>
        <v>10042393.4</v>
      </c>
      <c r="BA278" s="9">
        <f t="shared" si="348"/>
        <v>6752548.4299999997</v>
      </c>
      <c r="BB278" s="9">
        <f t="shared" si="348"/>
        <v>2646161.14</v>
      </c>
      <c r="BC278" s="9">
        <f t="shared" si="348"/>
        <v>56564182.030000001</v>
      </c>
      <c r="BD278" s="9">
        <f t="shared" si="348"/>
        <v>9916901.7699999996</v>
      </c>
      <c r="BE278" s="9">
        <f t="shared" si="348"/>
        <v>2548723.2799999998</v>
      </c>
      <c r="BF278" s="9">
        <f t="shared" si="348"/>
        <v>35202749.420000002</v>
      </c>
      <c r="BG278" s="9">
        <f t="shared" si="348"/>
        <v>746536.18</v>
      </c>
      <c r="BH278" s="9">
        <f t="shared" si="348"/>
        <v>815556.07</v>
      </c>
      <c r="BI278" s="9">
        <f t="shared" si="348"/>
        <v>280286.65000000002</v>
      </c>
      <c r="BJ278" s="9">
        <f t="shared" si="348"/>
        <v>10056960.949999999</v>
      </c>
      <c r="BK278" s="9">
        <f t="shared" si="348"/>
        <v>16666915.550000001</v>
      </c>
      <c r="BL278" s="9">
        <f t="shared" si="348"/>
        <v>88687</v>
      </c>
      <c r="BM278" s="9">
        <f t="shared" si="348"/>
        <v>308015.64</v>
      </c>
      <c r="BN278" s="9">
        <f t="shared" si="348"/>
        <v>6071227.25</v>
      </c>
      <c r="BO278" s="9">
        <f t="shared" ref="BO278:DZ279" si="349">BO265</f>
        <v>2454809.35</v>
      </c>
      <c r="BP278" s="9">
        <f t="shared" si="349"/>
        <v>1167266.71</v>
      </c>
      <c r="BQ278" s="9">
        <f t="shared" si="349"/>
        <v>19076811.239999998</v>
      </c>
      <c r="BR278" s="9">
        <f t="shared" si="349"/>
        <v>5381030.3099999996</v>
      </c>
      <c r="BS278" s="9">
        <f t="shared" si="349"/>
        <v>2056770.88</v>
      </c>
      <c r="BT278" s="9">
        <f t="shared" si="349"/>
        <v>1203281.45</v>
      </c>
      <c r="BU278" s="9">
        <f t="shared" si="349"/>
        <v>2786178.76</v>
      </c>
      <c r="BV278" s="9">
        <f t="shared" si="349"/>
        <v>5948975.54</v>
      </c>
      <c r="BW278" s="9">
        <f t="shared" si="349"/>
        <v>7095871.0999999996</v>
      </c>
      <c r="BX278" s="9">
        <f t="shared" si="349"/>
        <v>944778.74</v>
      </c>
      <c r="BY278" s="9">
        <f t="shared" si="349"/>
        <v>2088446.5</v>
      </c>
      <c r="BZ278" s="9">
        <f t="shared" si="349"/>
        <v>993228.21</v>
      </c>
      <c r="CA278" s="9">
        <f t="shared" si="349"/>
        <v>1046195.42</v>
      </c>
      <c r="CB278" s="9">
        <f t="shared" si="349"/>
        <v>186336129.25</v>
      </c>
      <c r="CC278" s="9">
        <f t="shared" si="349"/>
        <v>505524.89</v>
      </c>
      <c r="CD278" s="9">
        <f t="shared" si="349"/>
        <v>396400.64000000001</v>
      </c>
      <c r="CE278" s="9">
        <f t="shared" si="349"/>
        <v>604670.86</v>
      </c>
      <c r="CF278" s="9">
        <f t="shared" si="349"/>
        <v>379006.48</v>
      </c>
      <c r="CG278" s="9">
        <f t="shared" si="349"/>
        <v>458180.18</v>
      </c>
      <c r="CH278" s="9">
        <f t="shared" si="349"/>
        <v>349812.58</v>
      </c>
      <c r="CI278" s="9">
        <f t="shared" si="349"/>
        <v>1897266.34</v>
      </c>
      <c r="CJ278" s="9">
        <f t="shared" si="349"/>
        <v>5588307.6299999999</v>
      </c>
      <c r="CK278" s="9">
        <f t="shared" si="349"/>
        <v>8585720.3100000005</v>
      </c>
      <c r="CL278" s="9">
        <f t="shared" si="349"/>
        <v>1980899.7</v>
      </c>
      <c r="CM278" s="9">
        <f t="shared" si="349"/>
        <v>818850.03</v>
      </c>
      <c r="CN278" s="9">
        <f t="shared" si="349"/>
        <v>66420978.079999998</v>
      </c>
      <c r="CO278" s="9">
        <f t="shared" si="349"/>
        <v>29740392.800000001</v>
      </c>
      <c r="CP278" s="9">
        <f t="shared" si="349"/>
        <v>7029288.75</v>
      </c>
      <c r="CQ278" s="9">
        <f t="shared" si="349"/>
        <v>1410831.43</v>
      </c>
      <c r="CR278" s="9">
        <f t="shared" si="349"/>
        <v>248470.16</v>
      </c>
      <c r="CS278" s="9">
        <f t="shared" si="349"/>
        <v>999771.57</v>
      </c>
      <c r="CT278" s="9">
        <f t="shared" si="349"/>
        <v>266563.76</v>
      </c>
      <c r="CU278" s="9">
        <f t="shared" si="349"/>
        <v>286631.98</v>
      </c>
      <c r="CV278" s="9">
        <f t="shared" si="349"/>
        <v>152170.51</v>
      </c>
      <c r="CW278" s="9">
        <f t="shared" si="349"/>
        <v>1457982.76</v>
      </c>
      <c r="CX278" s="9">
        <f t="shared" si="349"/>
        <v>1341093.1100000001</v>
      </c>
      <c r="CY278" s="9">
        <f t="shared" si="349"/>
        <v>199896.43</v>
      </c>
      <c r="CZ278" s="9">
        <f t="shared" si="349"/>
        <v>4844283.2300000004</v>
      </c>
      <c r="DA278" s="9">
        <f t="shared" si="349"/>
        <v>273733.62</v>
      </c>
      <c r="DB278" s="9">
        <f t="shared" si="349"/>
        <v>497220.88</v>
      </c>
      <c r="DC278" s="9">
        <f t="shared" si="349"/>
        <v>1022593.67</v>
      </c>
      <c r="DD278" s="9">
        <f t="shared" si="349"/>
        <v>1477084.51</v>
      </c>
      <c r="DE278" s="9">
        <f t="shared" si="349"/>
        <v>1705968.87</v>
      </c>
      <c r="DF278" s="9">
        <f t="shared" si="349"/>
        <v>39540446.43</v>
      </c>
      <c r="DG278" s="9">
        <f t="shared" si="349"/>
        <v>817872.96</v>
      </c>
      <c r="DH278" s="9">
        <f t="shared" si="349"/>
        <v>9589449.2799999993</v>
      </c>
      <c r="DI278" s="9">
        <f t="shared" si="349"/>
        <v>11298422.890000001</v>
      </c>
      <c r="DJ278" s="9">
        <f t="shared" si="349"/>
        <v>1149893.8600000001</v>
      </c>
      <c r="DK278" s="9">
        <f t="shared" si="349"/>
        <v>749424.79</v>
      </c>
      <c r="DL278" s="9">
        <f t="shared" si="349"/>
        <v>10099747.08</v>
      </c>
      <c r="DM278" s="9">
        <f t="shared" si="349"/>
        <v>862051.22</v>
      </c>
      <c r="DN278" s="9">
        <f t="shared" si="349"/>
        <v>5016847.33</v>
      </c>
      <c r="DO278" s="9">
        <f t="shared" si="349"/>
        <v>5539336.6399999997</v>
      </c>
      <c r="DP278" s="9">
        <f t="shared" si="349"/>
        <v>476362.76</v>
      </c>
      <c r="DQ278" s="9">
        <f t="shared" si="349"/>
        <v>2290197.9700000002</v>
      </c>
      <c r="DR278" s="9">
        <f t="shared" si="349"/>
        <v>1412852.72</v>
      </c>
      <c r="DS278" s="9">
        <f t="shared" si="349"/>
        <v>965656.16</v>
      </c>
      <c r="DT278" s="9">
        <f t="shared" si="349"/>
        <v>176966.65</v>
      </c>
      <c r="DU278" s="9">
        <f t="shared" si="349"/>
        <v>555697.39</v>
      </c>
      <c r="DV278" s="9">
        <f t="shared" si="349"/>
        <v>120662.82</v>
      </c>
      <c r="DW278" s="9">
        <f t="shared" si="349"/>
        <v>343109.17</v>
      </c>
      <c r="DX278" s="9">
        <f t="shared" si="349"/>
        <v>986168.67</v>
      </c>
      <c r="DY278" s="9">
        <f t="shared" si="349"/>
        <v>1253828.46</v>
      </c>
      <c r="DZ278" s="9">
        <f t="shared" si="349"/>
        <v>1891762.67</v>
      </c>
      <c r="EA278" s="9">
        <f t="shared" ref="EA278:FX279" si="350">EA265</f>
        <v>3533082.96</v>
      </c>
      <c r="EB278" s="9">
        <f t="shared" si="350"/>
        <v>1786790.75</v>
      </c>
      <c r="EC278" s="9">
        <f t="shared" si="350"/>
        <v>682877.17</v>
      </c>
      <c r="ED278" s="9">
        <f t="shared" si="350"/>
        <v>10746800.300000001</v>
      </c>
      <c r="EE278" s="9">
        <f t="shared" si="350"/>
        <v>348545.93</v>
      </c>
      <c r="EF278" s="9">
        <f t="shared" si="350"/>
        <v>1693548.5</v>
      </c>
      <c r="EG278" s="9">
        <f t="shared" si="350"/>
        <v>516815.86</v>
      </c>
      <c r="EH278" s="9">
        <f t="shared" si="350"/>
        <v>270433.86</v>
      </c>
      <c r="EI278" s="9">
        <f t="shared" si="350"/>
        <v>27297599.219999999</v>
      </c>
      <c r="EJ278" s="9">
        <f t="shared" si="350"/>
        <v>17158497.579999998</v>
      </c>
      <c r="EK278" s="9">
        <f t="shared" si="350"/>
        <v>4741957.2300000004</v>
      </c>
      <c r="EL278" s="9">
        <f t="shared" si="350"/>
        <v>897894.96</v>
      </c>
      <c r="EM278" s="9">
        <f t="shared" si="350"/>
        <v>1487459.59</v>
      </c>
      <c r="EN278" s="9">
        <f t="shared" si="350"/>
        <v>1319821.01</v>
      </c>
      <c r="EO278" s="9">
        <f t="shared" si="350"/>
        <v>897338.6</v>
      </c>
      <c r="EP278" s="9">
        <f t="shared" si="350"/>
        <v>2285064.75</v>
      </c>
      <c r="EQ278" s="9">
        <f t="shared" si="350"/>
        <v>7949595.8300000001</v>
      </c>
      <c r="ER278" s="9">
        <f t="shared" si="350"/>
        <v>2294133.08</v>
      </c>
      <c r="ES278" s="9">
        <f t="shared" si="350"/>
        <v>412557.88</v>
      </c>
      <c r="ET278" s="9">
        <f t="shared" si="350"/>
        <v>714231.65</v>
      </c>
      <c r="EU278" s="9">
        <f t="shared" si="350"/>
        <v>778765.55</v>
      </c>
      <c r="EV278" s="9">
        <f t="shared" si="350"/>
        <v>480279.85</v>
      </c>
      <c r="EW278" s="9">
        <f t="shared" si="350"/>
        <v>4145355.64</v>
      </c>
      <c r="EX278" s="9">
        <f t="shared" si="350"/>
        <v>238847.82</v>
      </c>
      <c r="EY278" s="9">
        <f t="shared" si="350"/>
        <v>846117.53</v>
      </c>
      <c r="EZ278" s="9">
        <f t="shared" si="350"/>
        <v>602646.21</v>
      </c>
      <c r="FA278" s="9">
        <f t="shared" si="350"/>
        <v>16638604.83</v>
      </c>
      <c r="FB278" s="9">
        <f t="shared" si="350"/>
        <v>3490283.41</v>
      </c>
      <c r="FC278" s="9">
        <f t="shared" si="350"/>
        <v>5275868.5999999996</v>
      </c>
      <c r="FD278" s="9">
        <f t="shared" si="350"/>
        <v>1106511.74</v>
      </c>
      <c r="FE278" s="9">
        <f t="shared" si="350"/>
        <v>571933.61</v>
      </c>
      <c r="FF278" s="9">
        <f t="shared" si="350"/>
        <v>471698.15</v>
      </c>
      <c r="FG278" s="9">
        <f t="shared" si="350"/>
        <v>216473.11</v>
      </c>
      <c r="FH278" s="9">
        <f t="shared" si="350"/>
        <v>564318.11</v>
      </c>
      <c r="FI278" s="9">
        <f t="shared" si="350"/>
        <v>7440017.2599999998</v>
      </c>
      <c r="FJ278" s="9">
        <f t="shared" si="350"/>
        <v>8867917.3499999996</v>
      </c>
      <c r="FK278" s="9">
        <f t="shared" si="350"/>
        <v>9315187.1600000001</v>
      </c>
      <c r="FL278" s="9">
        <f t="shared" si="350"/>
        <v>13329616.380000001</v>
      </c>
      <c r="FM278" s="9">
        <f t="shared" si="350"/>
        <v>6110181.7999999998</v>
      </c>
      <c r="FN278" s="9">
        <f t="shared" si="350"/>
        <v>27024022.02</v>
      </c>
      <c r="FO278" s="9">
        <f t="shared" si="350"/>
        <v>8809604.5199999996</v>
      </c>
      <c r="FP278" s="9">
        <f t="shared" si="350"/>
        <v>7398164.9100000001</v>
      </c>
      <c r="FQ278" s="9">
        <f t="shared" si="350"/>
        <v>2800289.58</v>
      </c>
      <c r="FR278" s="9">
        <f t="shared" si="350"/>
        <v>2126702.4500000002</v>
      </c>
      <c r="FS278" s="9">
        <f t="shared" si="350"/>
        <v>2391487.98</v>
      </c>
      <c r="FT278" s="2">
        <f t="shared" si="350"/>
        <v>1255333.75</v>
      </c>
      <c r="FU278" s="9">
        <f t="shared" si="350"/>
        <v>2056899.24</v>
      </c>
      <c r="FV278" s="9">
        <f t="shared" si="350"/>
        <v>1290163.1599999999</v>
      </c>
      <c r="FW278" s="9">
        <f t="shared" si="350"/>
        <v>367776.77</v>
      </c>
      <c r="FX278" s="9">
        <f t="shared" si="350"/>
        <v>425106.42</v>
      </c>
      <c r="FY278" s="9">
        <f>FY267</f>
        <v>0</v>
      </c>
      <c r="FZ278" s="134">
        <f>SUM(C278:FX278)</f>
        <v>1844568940.1200006</v>
      </c>
      <c r="GA278" s="46"/>
      <c r="GB278" s="46"/>
      <c r="GC278" s="9"/>
      <c r="GD278" s="46"/>
      <c r="GE278" s="6"/>
      <c r="GF278" s="9"/>
      <c r="GG278" s="6"/>
      <c r="GH278" s="46"/>
      <c r="GI278" s="46"/>
      <c r="GJ278" s="46"/>
      <c r="GK278" s="46"/>
      <c r="GL278" s="46"/>
      <c r="GM278" s="46"/>
    </row>
    <row r="279" spans="1:195" x14ac:dyDescent="0.2">
      <c r="A279" s="3" t="s">
        <v>632</v>
      </c>
      <c r="B279" s="2" t="s">
        <v>633</v>
      </c>
      <c r="C279" s="9">
        <f>C266</f>
        <v>899735.52</v>
      </c>
      <c r="D279" s="9">
        <f t="shared" si="348"/>
        <v>3479704.26</v>
      </c>
      <c r="E279" s="9">
        <f t="shared" si="348"/>
        <v>1032704.27</v>
      </c>
      <c r="F279" s="9">
        <f t="shared" si="348"/>
        <v>1619991.97</v>
      </c>
      <c r="G279" s="9">
        <f t="shared" si="348"/>
        <v>142747.29999999999</v>
      </c>
      <c r="H279" s="9">
        <f t="shared" si="348"/>
        <v>153971.17000000001</v>
      </c>
      <c r="I279" s="9">
        <f t="shared" si="348"/>
        <v>1113325.73</v>
      </c>
      <c r="J279" s="9">
        <f t="shared" si="348"/>
        <v>353628.14</v>
      </c>
      <c r="K279" s="9">
        <f t="shared" si="348"/>
        <v>47055.11</v>
      </c>
      <c r="L279" s="9">
        <f t="shared" si="348"/>
        <v>616288.86</v>
      </c>
      <c r="M279" s="9">
        <f t="shared" si="348"/>
        <v>241850.21</v>
      </c>
      <c r="N279" s="9">
        <f t="shared" si="348"/>
        <v>8202655.6900000004</v>
      </c>
      <c r="O279" s="9">
        <f t="shared" si="348"/>
        <v>2490755.1</v>
      </c>
      <c r="P279" s="9">
        <f t="shared" si="348"/>
        <v>44768.34</v>
      </c>
      <c r="Q279" s="9">
        <f t="shared" si="348"/>
        <v>3151732.23</v>
      </c>
      <c r="R279" s="9">
        <f t="shared" si="348"/>
        <v>71586.990000000005</v>
      </c>
      <c r="S279" s="9">
        <f t="shared" si="348"/>
        <v>493095.5</v>
      </c>
      <c r="T279" s="9">
        <f t="shared" si="348"/>
        <v>66190.2</v>
      </c>
      <c r="U279" s="9">
        <f t="shared" si="348"/>
        <v>26247.98</v>
      </c>
      <c r="V279" s="9">
        <f t="shared" si="348"/>
        <v>77205.95</v>
      </c>
      <c r="W279" s="9">
        <f t="shared" si="348"/>
        <v>18471.310000000001</v>
      </c>
      <c r="X279" s="9">
        <f t="shared" si="348"/>
        <v>17345.87</v>
      </c>
      <c r="Y279" s="9">
        <f t="shared" si="348"/>
        <v>83607.66</v>
      </c>
      <c r="Z279" s="9">
        <f t="shared" si="348"/>
        <v>39923.480000000003</v>
      </c>
      <c r="AA279" s="9">
        <f t="shared" si="348"/>
        <v>3471425.64</v>
      </c>
      <c r="AB279" s="9">
        <f t="shared" si="348"/>
        <v>6402707.9299999997</v>
      </c>
      <c r="AC279" s="9">
        <f t="shared" si="348"/>
        <v>278395.83</v>
      </c>
      <c r="AD279" s="9">
        <f t="shared" si="348"/>
        <v>262402.71999999997</v>
      </c>
      <c r="AE279" s="9">
        <f t="shared" si="348"/>
        <v>51273.51</v>
      </c>
      <c r="AF279" s="9">
        <f t="shared" si="348"/>
        <v>66613.45</v>
      </c>
      <c r="AG279" s="9">
        <f t="shared" si="348"/>
        <v>258142.26</v>
      </c>
      <c r="AH279" s="9">
        <f t="shared" si="348"/>
        <v>98257.07</v>
      </c>
      <c r="AI279" s="9">
        <f t="shared" si="348"/>
        <v>34262.74</v>
      </c>
      <c r="AJ279" s="9">
        <f t="shared" si="348"/>
        <v>93338.83</v>
      </c>
      <c r="AK279" s="9">
        <f t="shared" si="348"/>
        <v>53165.09</v>
      </c>
      <c r="AL279" s="9">
        <f t="shared" si="348"/>
        <v>78707.64</v>
      </c>
      <c r="AM279" s="9">
        <f t="shared" si="348"/>
        <v>69276.37</v>
      </c>
      <c r="AN279" s="9">
        <f t="shared" si="348"/>
        <v>251693.58</v>
      </c>
      <c r="AO279" s="9">
        <f t="shared" si="348"/>
        <v>1135612.44</v>
      </c>
      <c r="AP279" s="9">
        <f t="shared" si="348"/>
        <v>16539238.16</v>
      </c>
      <c r="AQ279" s="9">
        <f t="shared" si="348"/>
        <v>79098.92</v>
      </c>
      <c r="AR279" s="9">
        <f t="shared" si="348"/>
        <v>10008439.720000001</v>
      </c>
      <c r="AS279" s="9">
        <f t="shared" si="348"/>
        <v>1401648.05</v>
      </c>
      <c r="AT279" s="9">
        <f t="shared" si="348"/>
        <v>624624.56000000006</v>
      </c>
      <c r="AU279" s="9">
        <f t="shared" si="348"/>
        <v>81320.2</v>
      </c>
      <c r="AV279" s="9">
        <f t="shared" si="348"/>
        <v>45993.72</v>
      </c>
      <c r="AW279" s="9">
        <f t="shared" si="348"/>
        <v>41270.74</v>
      </c>
      <c r="AX279" s="9">
        <f t="shared" si="348"/>
        <v>31835.77</v>
      </c>
      <c r="AY279" s="9">
        <f t="shared" si="348"/>
        <v>60137.88</v>
      </c>
      <c r="AZ279" s="9">
        <f t="shared" si="348"/>
        <v>1021325.03</v>
      </c>
      <c r="BA279" s="9">
        <f t="shared" si="348"/>
        <v>568537.26</v>
      </c>
      <c r="BB279" s="9">
        <f t="shared" si="348"/>
        <v>250626</v>
      </c>
      <c r="BC279" s="9">
        <f t="shared" si="348"/>
        <v>5767689.54</v>
      </c>
      <c r="BD279" s="9">
        <f t="shared" si="348"/>
        <v>1000862.23</v>
      </c>
      <c r="BE279" s="9">
        <f t="shared" si="348"/>
        <v>251809.5</v>
      </c>
      <c r="BF279" s="9">
        <f t="shared" si="348"/>
        <v>3578215.26</v>
      </c>
      <c r="BG279" s="9">
        <f t="shared" si="348"/>
        <v>73104.570000000007</v>
      </c>
      <c r="BH279" s="9">
        <f t="shared" si="348"/>
        <v>82503.009999999995</v>
      </c>
      <c r="BI279" s="9">
        <f t="shared" si="348"/>
        <v>32695.82</v>
      </c>
      <c r="BJ279" s="9">
        <f t="shared" si="348"/>
        <v>1075385.49</v>
      </c>
      <c r="BK279" s="9">
        <f t="shared" si="348"/>
        <v>879797.95</v>
      </c>
      <c r="BL279" s="9">
        <f t="shared" si="348"/>
        <v>6189.3</v>
      </c>
      <c r="BM279" s="9">
        <f t="shared" si="348"/>
        <v>34511</v>
      </c>
      <c r="BN279" s="9">
        <f t="shared" si="348"/>
        <v>762241.01</v>
      </c>
      <c r="BO279" s="9">
        <f t="shared" si="349"/>
        <v>312975.74</v>
      </c>
      <c r="BP279" s="9">
        <f t="shared" si="349"/>
        <v>152623.35</v>
      </c>
      <c r="BQ279" s="9">
        <f t="shared" si="349"/>
        <v>960501.75</v>
      </c>
      <c r="BR279" s="9">
        <f t="shared" si="349"/>
        <v>346436.22</v>
      </c>
      <c r="BS279" s="9">
        <f t="shared" si="349"/>
        <v>142200.91</v>
      </c>
      <c r="BT279" s="9">
        <f t="shared" si="349"/>
        <v>74281.77</v>
      </c>
      <c r="BU279" s="9">
        <f t="shared" si="349"/>
        <v>152760.56</v>
      </c>
      <c r="BV279" s="9">
        <f t="shared" si="349"/>
        <v>338241.75</v>
      </c>
      <c r="BW279" s="9">
        <f t="shared" si="349"/>
        <v>440119.44</v>
      </c>
      <c r="BX279" s="9">
        <f t="shared" si="349"/>
        <v>56803.59</v>
      </c>
      <c r="BY279" s="9">
        <f t="shared" si="349"/>
        <v>160256.75</v>
      </c>
      <c r="BZ279" s="9">
        <f t="shared" si="349"/>
        <v>92081.279999999999</v>
      </c>
      <c r="CA279" s="9">
        <f t="shared" si="349"/>
        <v>209391.03</v>
      </c>
      <c r="CB279" s="9">
        <f t="shared" si="349"/>
        <v>13717723.02</v>
      </c>
      <c r="CC279" s="9">
        <f t="shared" si="349"/>
        <v>60285</v>
      </c>
      <c r="CD279" s="9">
        <f t="shared" si="349"/>
        <v>52050.15</v>
      </c>
      <c r="CE279" s="9">
        <f t="shared" si="349"/>
        <v>63894.400000000001</v>
      </c>
      <c r="CF279" s="9">
        <f t="shared" si="349"/>
        <v>49348.76</v>
      </c>
      <c r="CG279" s="9">
        <f t="shared" si="349"/>
        <v>47262.74</v>
      </c>
      <c r="CH279" s="9">
        <f t="shared" si="349"/>
        <v>42074.18</v>
      </c>
      <c r="CI279" s="9">
        <f t="shared" si="349"/>
        <v>292086.63</v>
      </c>
      <c r="CJ279" s="9">
        <f t="shared" si="349"/>
        <v>198583.94</v>
      </c>
      <c r="CK279" s="9">
        <f t="shared" si="349"/>
        <v>1000813.62</v>
      </c>
      <c r="CL279" s="9">
        <f t="shared" si="349"/>
        <v>161222.85</v>
      </c>
      <c r="CM279" s="9">
        <f t="shared" si="349"/>
        <v>98530.91</v>
      </c>
      <c r="CN279" s="9">
        <f t="shared" si="349"/>
        <v>4636164.28</v>
      </c>
      <c r="CO279" s="9">
        <f t="shared" si="349"/>
        <v>2315270.83</v>
      </c>
      <c r="CP279" s="9">
        <f t="shared" si="349"/>
        <v>530938.07999999996</v>
      </c>
      <c r="CQ279" s="9">
        <f t="shared" si="349"/>
        <v>209545.5</v>
      </c>
      <c r="CR279" s="9">
        <f t="shared" si="349"/>
        <v>77266.080000000002</v>
      </c>
      <c r="CS279" s="9">
        <f t="shared" si="349"/>
        <v>141189</v>
      </c>
      <c r="CT279" s="9">
        <f t="shared" si="349"/>
        <v>54513.15</v>
      </c>
      <c r="CU279" s="9">
        <f t="shared" si="349"/>
        <v>31606.41</v>
      </c>
      <c r="CV279" s="9">
        <f t="shared" si="349"/>
        <v>16976.3</v>
      </c>
      <c r="CW279" s="9">
        <f t="shared" si="349"/>
        <v>95559.08</v>
      </c>
      <c r="CX279" s="9">
        <f t="shared" si="349"/>
        <v>99505.87</v>
      </c>
      <c r="CY279" s="9">
        <f t="shared" si="349"/>
        <v>19168.32</v>
      </c>
      <c r="CZ279" s="9">
        <f t="shared" si="349"/>
        <v>495569.54</v>
      </c>
      <c r="DA279" s="9">
        <f t="shared" si="349"/>
        <v>27159.33</v>
      </c>
      <c r="DB279" s="9">
        <f t="shared" si="349"/>
        <v>45103.89</v>
      </c>
      <c r="DC279" s="9">
        <f t="shared" si="349"/>
        <v>116655.36</v>
      </c>
      <c r="DD279" s="9">
        <f t="shared" si="349"/>
        <v>92962.04</v>
      </c>
      <c r="DE279" s="9">
        <f t="shared" si="349"/>
        <v>300303.95</v>
      </c>
      <c r="DF279" s="9">
        <f t="shared" si="349"/>
        <v>5204269.53</v>
      </c>
      <c r="DG279" s="9">
        <f t="shared" si="349"/>
        <v>79220.72</v>
      </c>
      <c r="DH279" s="9">
        <f t="shared" si="349"/>
        <v>673755.39</v>
      </c>
      <c r="DI279" s="9">
        <f t="shared" si="349"/>
        <v>772334.83</v>
      </c>
      <c r="DJ279" s="9">
        <f t="shared" si="349"/>
        <v>103045.06</v>
      </c>
      <c r="DK279" s="9">
        <f t="shared" si="349"/>
        <v>63098.21</v>
      </c>
      <c r="DL279" s="9">
        <f t="shared" si="349"/>
        <v>1205799.72</v>
      </c>
      <c r="DM279" s="9">
        <f t="shared" si="349"/>
        <v>95476.800000000003</v>
      </c>
      <c r="DN279" s="9">
        <f t="shared" si="349"/>
        <v>548470.91</v>
      </c>
      <c r="DO279" s="9">
        <f t="shared" si="349"/>
        <v>592966</v>
      </c>
      <c r="DP279" s="9">
        <f t="shared" si="349"/>
        <v>41432.32</v>
      </c>
      <c r="DQ279" s="9">
        <f t="shared" si="349"/>
        <v>119188.52</v>
      </c>
      <c r="DR279" s="9">
        <f t="shared" si="349"/>
        <v>283242.19</v>
      </c>
      <c r="DS279" s="9">
        <f t="shared" si="349"/>
        <v>137505.72</v>
      </c>
      <c r="DT279" s="9">
        <f t="shared" si="349"/>
        <v>28929.37</v>
      </c>
      <c r="DU279" s="9">
        <f t="shared" si="349"/>
        <v>76341.320000000007</v>
      </c>
      <c r="DV279" s="9">
        <f t="shared" si="349"/>
        <v>21718.58</v>
      </c>
      <c r="DW279" s="9">
        <f t="shared" si="349"/>
        <v>65200.74</v>
      </c>
      <c r="DX279" s="9">
        <f t="shared" si="349"/>
        <v>55150.36</v>
      </c>
      <c r="DY279" s="9">
        <f t="shared" si="349"/>
        <v>105308.43</v>
      </c>
      <c r="DZ279" s="9">
        <f t="shared" si="349"/>
        <v>193476.91</v>
      </c>
      <c r="EA279" s="9">
        <f t="shared" si="350"/>
        <v>420193.95</v>
      </c>
      <c r="EB279" s="9">
        <f t="shared" si="350"/>
        <v>185291.33</v>
      </c>
      <c r="EC279" s="9">
        <f t="shared" si="350"/>
        <v>75973.240000000005</v>
      </c>
      <c r="ED279" s="9">
        <f t="shared" si="350"/>
        <v>356731.89</v>
      </c>
      <c r="EE279" s="9">
        <f t="shared" si="350"/>
        <v>41068.15</v>
      </c>
      <c r="EF279" s="9">
        <f t="shared" si="350"/>
        <v>235831.67</v>
      </c>
      <c r="EG279" s="9">
        <f t="shared" si="350"/>
        <v>64235.62</v>
      </c>
      <c r="EH279" s="9">
        <f t="shared" si="350"/>
        <v>36642.01</v>
      </c>
      <c r="EI279" s="9">
        <f t="shared" si="350"/>
        <v>1995815.15</v>
      </c>
      <c r="EJ279" s="9">
        <f t="shared" si="350"/>
        <v>1323945.4099999999</v>
      </c>
      <c r="EK279" s="9">
        <f t="shared" si="350"/>
        <v>138252.93</v>
      </c>
      <c r="EL279" s="9">
        <f t="shared" si="350"/>
        <v>50043.42</v>
      </c>
      <c r="EM279" s="9">
        <f t="shared" si="350"/>
        <v>149514.06</v>
      </c>
      <c r="EN279" s="9">
        <f t="shared" si="350"/>
        <v>159330.1</v>
      </c>
      <c r="EO279" s="9">
        <f t="shared" si="350"/>
        <v>102420.24</v>
      </c>
      <c r="EP279" s="9">
        <f t="shared" si="350"/>
        <v>137545.47</v>
      </c>
      <c r="EQ279" s="9">
        <f t="shared" si="350"/>
        <v>570091.98</v>
      </c>
      <c r="ER279" s="9">
        <f t="shared" si="350"/>
        <v>170988.97</v>
      </c>
      <c r="ES279" s="9">
        <f t="shared" si="350"/>
        <v>35201.49</v>
      </c>
      <c r="ET279" s="9">
        <f t="shared" si="350"/>
        <v>56643.65</v>
      </c>
      <c r="EU279" s="9">
        <f t="shared" si="350"/>
        <v>73932.800000000003</v>
      </c>
      <c r="EV279" s="9">
        <f t="shared" si="350"/>
        <v>29483.21</v>
      </c>
      <c r="EW279" s="9">
        <f t="shared" si="350"/>
        <v>163412.57999999999</v>
      </c>
      <c r="EX279" s="9">
        <f t="shared" si="350"/>
        <v>9750.7800000000007</v>
      </c>
      <c r="EY279" s="9">
        <f t="shared" si="350"/>
        <v>75785.570000000007</v>
      </c>
      <c r="EZ279" s="9">
        <f t="shared" si="350"/>
        <v>52040.12</v>
      </c>
      <c r="FA279" s="9">
        <f t="shared" si="350"/>
        <v>906922.42</v>
      </c>
      <c r="FB279" s="9">
        <f t="shared" si="350"/>
        <v>149914.07999999999</v>
      </c>
      <c r="FC279" s="9">
        <f t="shared" si="350"/>
        <v>485296.29</v>
      </c>
      <c r="FD279" s="9">
        <f t="shared" si="350"/>
        <v>105175.05</v>
      </c>
      <c r="FE279" s="9">
        <f t="shared" si="350"/>
        <v>55103.18</v>
      </c>
      <c r="FF279" s="9">
        <f t="shared" si="350"/>
        <v>37327.06</v>
      </c>
      <c r="FG279" s="9">
        <f t="shared" si="350"/>
        <v>19367.46</v>
      </c>
      <c r="FH279" s="9">
        <f t="shared" si="350"/>
        <v>61491.44</v>
      </c>
      <c r="FI279" s="9">
        <f t="shared" si="350"/>
        <v>427750.63</v>
      </c>
      <c r="FJ279" s="9">
        <f t="shared" si="350"/>
        <v>470940.78</v>
      </c>
      <c r="FK279" s="9">
        <f t="shared" si="350"/>
        <v>412618.83</v>
      </c>
      <c r="FL279" s="9">
        <f t="shared" si="350"/>
        <v>1047768.49</v>
      </c>
      <c r="FM279" s="9">
        <f t="shared" si="350"/>
        <v>424235.74</v>
      </c>
      <c r="FN279" s="9">
        <f t="shared" si="350"/>
        <v>2065158.38</v>
      </c>
      <c r="FO279" s="9">
        <f t="shared" si="350"/>
        <v>441033.1</v>
      </c>
      <c r="FP279" s="9">
        <f t="shared" si="350"/>
        <v>395696.07</v>
      </c>
      <c r="FQ279" s="9">
        <f t="shared" si="350"/>
        <v>210216.3</v>
      </c>
      <c r="FR279" s="9">
        <f t="shared" si="350"/>
        <v>36270.800000000003</v>
      </c>
      <c r="FS279" s="9">
        <f t="shared" si="350"/>
        <v>47362.86</v>
      </c>
      <c r="FT279" s="2">
        <f t="shared" si="350"/>
        <v>97729.45</v>
      </c>
      <c r="FU279" s="9">
        <f t="shared" si="350"/>
        <v>219417.59</v>
      </c>
      <c r="FV279" s="9">
        <f t="shared" si="350"/>
        <v>155909.01999999999</v>
      </c>
      <c r="FW279" s="9">
        <f t="shared" si="350"/>
        <v>39866.54</v>
      </c>
      <c r="FX279" s="9">
        <f t="shared" si="350"/>
        <v>39160.17</v>
      </c>
      <c r="FY279" s="9">
        <f>FY268</f>
        <v>0</v>
      </c>
      <c r="FZ279" s="134">
        <f>SUM(C279:FX279)</f>
        <v>135444801.12999997</v>
      </c>
      <c r="GA279" s="46"/>
      <c r="GB279" s="46"/>
      <c r="GC279" s="9"/>
      <c r="GD279" s="46"/>
      <c r="GE279" s="6"/>
      <c r="GF279" s="9"/>
      <c r="GG279" s="6"/>
      <c r="GH279" s="46"/>
      <c r="GI279" s="46"/>
      <c r="GJ279" s="46"/>
      <c r="GK279" s="46"/>
      <c r="GL279" s="46"/>
      <c r="GM279" s="46"/>
    </row>
    <row r="280" spans="1:195" x14ac:dyDescent="0.2">
      <c r="A280" s="3" t="s">
        <v>634</v>
      </c>
      <c r="B280" s="2" t="s">
        <v>617</v>
      </c>
      <c r="C280" s="9">
        <f>C277-C278-C279</f>
        <v>47568965.081660092</v>
      </c>
      <c r="D280" s="9">
        <f t="shared" ref="D280:BO280" si="351">D277-D278-D279</f>
        <v>244697039.17779252</v>
      </c>
      <c r="E280" s="9">
        <f t="shared" si="351"/>
        <v>42814413.391963713</v>
      </c>
      <c r="F280" s="9">
        <f t="shared" si="351"/>
        <v>93441205.054840773</v>
      </c>
      <c r="G280" s="9">
        <f t="shared" si="351"/>
        <v>4732080.6768481927</v>
      </c>
      <c r="H280" s="9">
        <f t="shared" si="351"/>
        <v>4730701.8772209715</v>
      </c>
      <c r="I280" s="9">
        <f t="shared" si="351"/>
        <v>60352955.677787289</v>
      </c>
      <c r="J280" s="9">
        <f t="shared" si="351"/>
        <v>10658324.604116235</v>
      </c>
      <c r="K280" s="9">
        <f t="shared" si="351"/>
        <v>1943286.2625054403</v>
      </c>
      <c r="L280" s="9">
        <f t="shared" si="351"/>
        <v>10038494.449195867</v>
      </c>
      <c r="M280" s="9">
        <f t="shared" si="351"/>
        <v>8778199.2835334502</v>
      </c>
      <c r="N280" s="9">
        <f t="shared" si="351"/>
        <v>237006717.31293276</v>
      </c>
      <c r="O280" s="9">
        <f t="shared" si="351"/>
        <v>64786602.332200058</v>
      </c>
      <c r="P280" s="9">
        <f t="shared" si="351"/>
        <v>1209852.172428421</v>
      </c>
      <c r="Q280" s="9">
        <f t="shared" si="351"/>
        <v>237706257.20677707</v>
      </c>
      <c r="R280" s="9">
        <f t="shared" si="351"/>
        <v>3041933.6500217076</v>
      </c>
      <c r="S280" s="9">
        <f t="shared" si="351"/>
        <v>3695688.301910433</v>
      </c>
      <c r="T280" s="9">
        <f t="shared" si="351"/>
        <v>1063817.4548856381</v>
      </c>
      <c r="U280" s="9">
        <f t="shared" si="351"/>
        <v>510040.81490033073</v>
      </c>
      <c r="V280" s="9">
        <f t="shared" si="351"/>
        <v>1810841.4847054959</v>
      </c>
      <c r="W280" s="9">
        <f t="shared" si="351"/>
        <v>991013.80107106874</v>
      </c>
      <c r="X280" s="9">
        <f t="shared" si="351"/>
        <v>545669.47163845343</v>
      </c>
      <c r="Y280" s="9">
        <f t="shared" si="351"/>
        <v>2476769.4770392063</v>
      </c>
      <c r="Z280" s="9">
        <f t="shared" si="351"/>
        <v>2020072.7397109042</v>
      </c>
      <c r="AA280" s="9">
        <f t="shared" si="351"/>
        <v>133387056.22872587</v>
      </c>
      <c r="AB280" s="9">
        <f t="shared" si="351"/>
        <v>73453517.12359488</v>
      </c>
      <c r="AC280" s="9">
        <f t="shared" si="351"/>
        <v>3647813.0765681746</v>
      </c>
      <c r="AD280" s="9">
        <f t="shared" si="351"/>
        <v>4541325.0930465413</v>
      </c>
      <c r="AE280" s="9">
        <f t="shared" si="351"/>
        <v>883039.86085345258</v>
      </c>
      <c r="AF280" s="9">
        <f t="shared" si="351"/>
        <v>1171586.141493046</v>
      </c>
      <c r="AG280" s="9">
        <f t="shared" si="351"/>
        <v>-2.3283064365386963E-10</v>
      </c>
      <c r="AH280" s="9">
        <f t="shared" si="351"/>
        <v>6491721.4237931073</v>
      </c>
      <c r="AI280" s="9">
        <f t="shared" si="351"/>
        <v>2904136.5534852007</v>
      </c>
      <c r="AJ280" s="9">
        <f t="shared" si="351"/>
        <v>1788464.0714532393</v>
      </c>
      <c r="AK280" s="9">
        <f t="shared" si="351"/>
        <v>1359555.8645528234</v>
      </c>
      <c r="AL280" s="9">
        <f t="shared" si="351"/>
        <v>849635.7593745467</v>
      </c>
      <c r="AM280" s="9">
        <f t="shared" si="351"/>
        <v>2921105.366370704</v>
      </c>
      <c r="AN280" s="9">
        <f t="shared" si="351"/>
        <v>786552.09508856025</v>
      </c>
      <c r="AO280" s="9">
        <f t="shared" si="351"/>
        <v>22376985.044466045</v>
      </c>
      <c r="AP280" s="9">
        <f t="shared" si="351"/>
        <v>331804856.32430983</v>
      </c>
      <c r="AQ280" s="9">
        <f t="shared" si="351"/>
        <v>723070.31654590496</v>
      </c>
      <c r="AR280" s="9">
        <f t="shared" si="351"/>
        <v>300228271.37233067</v>
      </c>
      <c r="AS280" s="9">
        <f t="shared" si="351"/>
        <v>18947552.473918032</v>
      </c>
      <c r="AT280" s="9">
        <f t="shared" si="351"/>
        <v>12233195.624450104</v>
      </c>
      <c r="AU280" s="9">
        <f t="shared" si="351"/>
        <v>2508312.6960092522</v>
      </c>
      <c r="AV280" s="9">
        <f t="shared" si="351"/>
        <v>2489831.3106195079</v>
      </c>
      <c r="AW280" s="9">
        <f t="shared" si="351"/>
        <v>1847473.2813398244</v>
      </c>
      <c r="AX280" s="9">
        <f t="shared" si="351"/>
        <v>481521.81893807498</v>
      </c>
      <c r="AY280" s="9">
        <f t="shared" si="351"/>
        <v>3611497.1248615682</v>
      </c>
      <c r="AZ280" s="9">
        <f t="shared" si="351"/>
        <v>67156427.052729264</v>
      </c>
      <c r="BA280" s="9">
        <f t="shared" si="351"/>
        <v>50945137.161947712</v>
      </c>
      <c r="BB280" s="9">
        <f t="shared" si="351"/>
        <v>48944632.023825392</v>
      </c>
      <c r="BC280" s="9">
        <f t="shared" si="351"/>
        <v>146682703.7203027</v>
      </c>
      <c r="BD280" s="9">
        <f t="shared" si="351"/>
        <v>21403860.864170007</v>
      </c>
      <c r="BE280" s="9">
        <f t="shared" si="351"/>
        <v>7387345.8531096708</v>
      </c>
      <c r="BF280" s="9">
        <f t="shared" si="351"/>
        <v>119023847.80300707</v>
      </c>
      <c r="BG280" s="9">
        <f t="shared" si="351"/>
        <v>6208255.7715419913</v>
      </c>
      <c r="BH280" s="9">
        <f t="shared" si="351"/>
        <v>3858059.2307021269</v>
      </c>
      <c r="BI280" s="9">
        <f t="shared" si="351"/>
        <v>2258003.9879478626</v>
      </c>
      <c r="BJ280" s="9">
        <f t="shared" si="351"/>
        <v>28750484.489832662</v>
      </c>
      <c r="BK280" s="9">
        <f t="shared" si="351"/>
        <v>105146608.58108152</v>
      </c>
      <c r="BL280" s="9">
        <f t="shared" si="351"/>
        <v>2114053.7134584659</v>
      </c>
      <c r="BM280" s="9">
        <f t="shared" si="351"/>
        <v>2478901.8420362477</v>
      </c>
      <c r="BN280" s="9">
        <f t="shared" si="351"/>
        <v>17939605.835805852</v>
      </c>
      <c r="BO280" s="9">
        <f t="shared" si="351"/>
        <v>7678352.2288667448</v>
      </c>
      <c r="BP280" s="9">
        <f t="shared" ref="BP280:EA280" si="352">BP277-BP278-BP279</f>
        <v>966330.03413421998</v>
      </c>
      <c r="BQ280" s="9">
        <f t="shared" si="352"/>
        <v>21644179.500898127</v>
      </c>
      <c r="BR280" s="9">
        <f t="shared" si="352"/>
        <v>26213075.728345837</v>
      </c>
      <c r="BS280" s="9">
        <f t="shared" si="352"/>
        <v>5373968.7746041808</v>
      </c>
      <c r="BT280" s="9">
        <f t="shared" si="352"/>
        <v>2085686.93857793</v>
      </c>
      <c r="BU280" s="9">
        <f t="shared" si="352"/>
        <v>737062.13895526109</v>
      </c>
      <c r="BV280" s="9">
        <f t="shared" si="352"/>
        <v>2248846.5086593041</v>
      </c>
      <c r="BW280" s="9">
        <f t="shared" si="352"/>
        <v>5106669.5613096515</v>
      </c>
      <c r="BX280" s="9">
        <f t="shared" si="352"/>
        <v>91501.734619858296</v>
      </c>
      <c r="BY280" s="9">
        <f t="shared" si="352"/>
        <v>1632918.713016618</v>
      </c>
      <c r="BZ280" s="9">
        <f t="shared" si="352"/>
        <v>1084536.0860843265</v>
      </c>
      <c r="CA280" s="9">
        <f t="shared" si="352"/>
        <v>1056074.6834643607</v>
      </c>
      <c r="CB280" s="9">
        <f t="shared" si="352"/>
        <v>353854155.42490852</v>
      </c>
      <c r="CC280" s="9">
        <f t="shared" si="352"/>
        <v>1312031.7838722188</v>
      </c>
      <c r="CD280" s="9">
        <f t="shared" si="352"/>
        <v>520292.15093948261</v>
      </c>
      <c r="CE280" s="9">
        <f t="shared" si="352"/>
        <v>1226994.1015785905</v>
      </c>
      <c r="CF280" s="9">
        <f t="shared" si="352"/>
        <v>985760.90513203992</v>
      </c>
      <c r="CG280" s="9">
        <f t="shared" si="352"/>
        <v>1351237.8786101481</v>
      </c>
      <c r="CH280" s="9">
        <f t="shared" si="352"/>
        <v>1221788.1754748898</v>
      </c>
      <c r="CI280" s="9">
        <f t="shared" si="352"/>
        <v>2944180.0505958553</v>
      </c>
      <c r="CJ280" s="9">
        <f t="shared" si="352"/>
        <v>2063182.8850805429</v>
      </c>
      <c r="CK280" s="9">
        <f t="shared" si="352"/>
        <v>24060029.715776507</v>
      </c>
      <c r="CL280" s="9">
        <f t="shared" si="352"/>
        <v>7289606.7656401014</v>
      </c>
      <c r="CM280" s="9">
        <f t="shared" si="352"/>
        <v>4857916.4752845494</v>
      </c>
      <c r="CN280" s="9">
        <f t="shared" si="352"/>
        <v>120599437.14811046</v>
      </c>
      <c r="CO280" s="9">
        <f t="shared" si="352"/>
        <v>70276043.60579069</v>
      </c>
      <c r="CP280" s="9">
        <f t="shared" si="352"/>
        <v>387403.48547950864</v>
      </c>
      <c r="CQ280" s="9">
        <f t="shared" si="352"/>
        <v>7127594.1456819139</v>
      </c>
      <c r="CR280" s="9">
        <f t="shared" si="352"/>
        <v>1788007.0797649638</v>
      </c>
      <c r="CS280" s="9">
        <f t="shared" si="352"/>
        <v>1901743.1736485763</v>
      </c>
      <c r="CT280" s="9">
        <f t="shared" si="352"/>
        <v>903413.84795340581</v>
      </c>
      <c r="CU280" s="9">
        <f t="shared" si="352"/>
        <v>2775525.6715169614</v>
      </c>
      <c r="CV280" s="9">
        <f t="shared" si="352"/>
        <v>501006.5579156102</v>
      </c>
      <c r="CW280" s="9">
        <f t="shared" si="352"/>
        <v>394431.27802572615</v>
      </c>
      <c r="CX280" s="9">
        <f t="shared" si="352"/>
        <v>2140891.1106324615</v>
      </c>
      <c r="CY280" s="9">
        <f t="shared" si="352"/>
        <v>675296.6844133347</v>
      </c>
      <c r="CZ280" s="9">
        <f t="shared" si="352"/>
        <v>9440134.6954490114</v>
      </c>
      <c r="DA280" s="9">
        <f t="shared" si="352"/>
        <v>1849705.2581069544</v>
      </c>
      <c r="DB280" s="9">
        <f t="shared" si="352"/>
        <v>2299033.466168623</v>
      </c>
      <c r="DC280" s="9">
        <f t="shared" si="352"/>
        <v>946998.27560343023</v>
      </c>
      <c r="DD280" s="9">
        <f t="shared" si="352"/>
        <v>120422.37874597129</v>
      </c>
      <c r="DE280" s="9">
        <f t="shared" si="352"/>
        <v>1425349.7702707381</v>
      </c>
      <c r="DF280" s="9">
        <f t="shared" si="352"/>
        <v>99922700.374713153</v>
      </c>
      <c r="DG280" s="9">
        <f t="shared" si="352"/>
        <v>289480.11043204484</v>
      </c>
      <c r="DH280" s="9">
        <f t="shared" si="352"/>
        <v>3947360.109233134</v>
      </c>
      <c r="DI280" s="9">
        <f t="shared" si="352"/>
        <v>6277491.9821289908</v>
      </c>
      <c r="DJ280" s="9">
        <f t="shared" si="352"/>
        <v>4118438.0961652542</v>
      </c>
      <c r="DK280" s="9">
        <f t="shared" si="352"/>
        <v>2478049.6980871004</v>
      </c>
      <c r="DL280" s="9">
        <f t="shared" si="352"/>
        <v>29792301.842547297</v>
      </c>
      <c r="DM280" s="9">
        <f t="shared" si="352"/>
        <v>1914781.2032293929</v>
      </c>
      <c r="DN280" s="9">
        <f t="shared" si="352"/>
        <v>5201459.3770412188</v>
      </c>
      <c r="DO280" s="9">
        <f t="shared" si="352"/>
        <v>14823707.578505583</v>
      </c>
      <c r="DP280" s="9">
        <f t="shared" si="352"/>
        <v>1792257.5407959544</v>
      </c>
      <c r="DQ280" s="9">
        <f t="shared" si="352"/>
        <v>1520213.1983651416</v>
      </c>
      <c r="DR280" s="9">
        <f t="shared" si="352"/>
        <v>8112394.8248735489</v>
      </c>
      <c r="DS280" s="9">
        <f t="shared" si="352"/>
        <v>5117951.3108266061</v>
      </c>
      <c r="DT280" s="9">
        <f t="shared" si="352"/>
        <v>1633197.9455618912</v>
      </c>
      <c r="DU280" s="9">
        <f t="shared" si="352"/>
        <v>2673990.9828837099</v>
      </c>
      <c r="DV280" s="9">
        <f t="shared" si="352"/>
        <v>2168258.8986449419</v>
      </c>
      <c r="DW280" s="9">
        <f t="shared" si="352"/>
        <v>2600342.5543405097</v>
      </c>
      <c r="DX280" s="9">
        <f t="shared" si="352"/>
        <v>1323575.4493510884</v>
      </c>
      <c r="DY280" s="9">
        <f t="shared" si="352"/>
        <v>1817772.8830690917</v>
      </c>
      <c r="DZ280" s="9">
        <f t="shared" si="352"/>
        <v>5332262.9162480962</v>
      </c>
      <c r="EA280" s="9">
        <f t="shared" si="352"/>
        <v>402172.23654984887</v>
      </c>
      <c r="EB280" s="9">
        <f t="shared" ref="EB280:FY280" si="353">EB277-EB278-EB279</f>
        <v>2311479.3804032831</v>
      </c>
      <c r="EC280" s="9">
        <f t="shared" si="353"/>
        <v>1833278.5373792287</v>
      </c>
      <c r="ED280" s="9">
        <f t="shared" si="353"/>
        <v>3875508.4771596068</v>
      </c>
      <c r="EE280" s="9">
        <f t="shared" si="353"/>
        <v>1863298.5055118238</v>
      </c>
      <c r="EF280" s="9">
        <f t="shared" si="353"/>
        <v>9011963.6837873235</v>
      </c>
      <c r="EG280" s="9">
        <f t="shared" si="353"/>
        <v>1925143.8229501992</v>
      </c>
      <c r="EH280" s="9">
        <f t="shared" si="353"/>
        <v>1940737.3093982234</v>
      </c>
      <c r="EI280" s="9">
        <f t="shared" si="353"/>
        <v>89275384.268160284</v>
      </c>
      <c r="EJ280" s="9">
        <f t="shared" si="353"/>
        <v>41098688.511987537</v>
      </c>
      <c r="EK280" s="9">
        <f t="shared" si="353"/>
        <v>-2.9103830456733704E-10</v>
      </c>
      <c r="EL280" s="9">
        <f t="shared" si="353"/>
        <v>2729872.7588398289</v>
      </c>
      <c r="EM280" s="9">
        <f t="shared" si="353"/>
        <v>2238387.7943615657</v>
      </c>
      <c r="EN280" s="9">
        <f t="shared" si="353"/>
        <v>6307882.1616131291</v>
      </c>
      <c r="EO280" s="9">
        <f t="shared" si="353"/>
        <v>2405644.6090367991</v>
      </c>
      <c r="EP280" s="9">
        <f t="shared" si="353"/>
        <v>996023.40184464422</v>
      </c>
      <c r="EQ280" s="9">
        <f t="shared" si="353"/>
        <v>8163078.0306377374</v>
      </c>
      <c r="ER280" s="9">
        <f t="shared" si="353"/>
        <v>930799.81658896967</v>
      </c>
      <c r="ES280" s="9">
        <f t="shared" si="353"/>
        <v>1135505.4362284683</v>
      </c>
      <c r="ET280" s="9">
        <f t="shared" si="353"/>
        <v>1614055.7224179683</v>
      </c>
      <c r="EU280" s="9">
        <f t="shared" si="353"/>
        <v>4267554.2559218658</v>
      </c>
      <c r="EV280" s="9">
        <f t="shared" si="353"/>
        <v>488249.08123942482</v>
      </c>
      <c r="EW280" s="9">
        <f t="shared" si="353"/>
        <v>3635043.9307738268</v>
      </c>
      <c r="EX280" s="9">
        <f t="shared" si="353"/>
        <v>2532670.0602901834</v>
      </c>
      <c r="EY280" s="9">
        <f t="shared" si="353"/>
        <v>5335459.4800042538</v>
      </c>
      <c r="EZ280" s="9">
        <f t="shared" si="353"/>
        <v>896135.97013435385</v>
      </c>
      <c r="FA280" s="9">
        <f t="shared" si="353"/>
        <v>5121492.6393744424</v>
      </c>
      <c r="FB280" s="9">
        <f t="shared" si="353"/>
        <v>0</v>
      </c>
      <c r="FC280" s="9">
        <f t="shared" si="353"/>
        <v>11148156.662778815</v>
      </c>
      <c r="FD280" s="9">
        <f t="shared" si="353"/>
        <v>1821144.770002848</v>
      </c>
      <c r="FE280" s="9">
        <f t="shared" si="353"/>
        <v>817911.37709644902</v>
      </c>
      <c r="FF280" s="9">
        <f t="shared" si="353"/>
        <v>1672137.0229226202</v>
      </c>
      <c r="FG280" s="9">
        <f t="shared" si="353"/>
        <v>1271166.7322914111</v>
      </c>
      <c r="FH280" s="9">
        <f t="shared" si="353"/>
        <v>541005.27390515432</v>
      </c>
      <c r="FI280" s="9">
        <f t="shared" si="353"/>
        <v>4658680.4039533129</v>
      </c>
      <c r="FJ280" s="9">
        <f t="shared" si="353"/>
        <v>3196021.2441288708</v>
      </c>
      <c r="FK280" s="9">
        <f t="shared" si="353"/>
        <v>5370783.5084464476</v>
      </c>
      <c r="FL280" s="9">
        <f t="shared" si="353"/>
        <v>16829241.846642721</v>
      </c>
      <c r="FM280" s="9">
        <f t="shared" si="353"/>
        <v>16511541.745749535</v>
      </c>
      <c r="FN280" s="9">
        <f t="shared" si="353"/>
        <v>112108878.43398987</v>
      </c>
      <c r="FO280" s="9">
        <f t="shared" si="353"/>
        <v>0</v>
      </c>
      <c r="FP280" s="9">
        <f t="shared" si="353"/>
        <v>8340460.6460895129</v>
      </c>
      <c r="FQ280" s="9">
        <f t="shared" si="353"/>
        <v>2868846.4090466406</v>
      </c>
      <c r="FR280" s="9">
        <f t="shared" si="353"/>
        <v>-1.8917489796876907E-10</v>
      </c>
      <c r="FS280" s="9">
        <f t="shared" si="353"/>
        <v>-1.3096723705530167E-10</v>
      </c>
      <c r="FT280" s="2">
        <f t="shared" si="353"/>
        <v>0</v>
      </c>
      <c r="FU280" s="9">
        <f t="shared" si="353"/>
        <v>3777384.5745043075</v>
      </c>
      <c r="FV280" s="9">
        <f t="shared" si="353"/>
        <v>3631230.1440071049</v>
      </c>
      <c r="FW280" s="9">
        <f t="shared" si="353"/>
        <v>1504221.1394975388</v>
      </c>
      <c r="FX280" s="9">
        <f t="shared" si="353"/>
        <v>552573.76222704293</v>
      </c>
      <c r="FY280" s="9">
        <f t="shared" si="353"/>
        <v>0</v>
      </c>
      <c r="FZ280" s="134">
        <f>SUM(C280:FX280)</f>
        <v>3953330646.77</v>
      </c>
      <c r="GA280" s="46" t="s">
        <v>635</v>
      </c>
      <c r="GB280" s="46"/>
      <c r="GC280" s="9"/>
      <c r="GD280" s="46"/>
      <c r="GE280" s="6"/>
      <c r="GF280" s="9"/>
      <c r="GG280" s="6"/>
      <c r="GH280" s="46"/>
      <c r="GI280" s="46"/>
      <c r="GJ280" s="46"/>
      <c r="GK280" s="46"/>
      <c r="GL280" s="46"/>
      <c r="GM280" s="46"/>
    </row>
    <row r="281" spans="1:195" x14ac:dyDescent="0.2">
      <c r="A281" s="3" t="s">
        <v>636</v>
      </c>
      <c r="B281" s="2" t="s">
        <v>637</v>
      </c>
      <c r="C281" s="46">
        <f t="shared" ref="C281:BN281" si="354">IF(MIN((((C264*-$GE$265)+C274)),(C56-C269))&lt;0,0,(MIN((((C264*-$GE$265)+C274)),(C56-C269))))</f>
        <v>0</v>
      </c>
      <c r="D281" s="46">
        <f t="shared" si="354"/>
        <v>0</v>
      </c>
      <c r="E281" s="46">
        <f t="shared" si="354"/>
        <v>0</v>
      </c>
      <c r="F281" s="46">
        <f t="shared" si="354"/>
        <v>0</v>
      </c>
      <c r="G281" s="46">
        <f t="shared" si="354"/>
        <v>0</v>
      </c>
      <c r="H281" s="46">
        <f t="shared" si="354"/>
        <v>0</v>
      </c>
      <c r="I281" s="46">
        <f t="shared" si="354"/>
        <v>0</v>
      </c>
      <c r="J281" s="46">
        <f t="shared" si="354"/>
        <v>0</v>
      </c>
      <c r="K281" s="46">
        <f t="shared" si="354"/>
        <v>0</v>
      </c>
      <c r="L281" s="46">
        <f t="shared" si="354"/>
        <v>0</v>
      </c>
      <c r="M281" s="46">
        <f t="shared" si="354"/>
        <v>0</v>
      </c>
      <c r="N281" s="46">
        <f t="shared" si="354"/>
        <v>0</v>
      </c>
      <c r="O281" s="46">
        <f t="shared" si="354"/>
        <v>0</v>
      </c>
      <c r="P281" s="46">
        <f t="shared" si="354"/>
        <v>0</v>
      </c>
      <c r="Q281" s="46">
        <f t="shared" si="354"/>
        <v>0</v>
      </c>
      <c r="R281" s="46">
        <f t="shared" si="354"/>
        <v>0</v>
      </c>
      <c r="S281" s="46">
        <f t="shared" si="354"/>
        <v>0</v>
      </c>
      <c r="T281" s="46">
        <f t="shared" si="354"/>
        <v>0</v>
      </c>
      <c r="U281" s="46">
        <f t="shared" si="354"/>
        <v>0</v>
      </c>
      <c r="V281" s="46">
        <f t="shared" si="354"/>
        <v>0</v>
      </c>
      <c r="W281" s="46">
        <f t="shared" si="354"/>
        <v>0</v>
      </c>
      <c r="X281" s="46">
        <f t="shared" si="354"/>
        <v>0</v>
      </c>
      <c r="Y281" s="46">
        <f t="shared" si="354"/>
        <v>0</v>
      </c>
      <c r="Z281" s="46">
        <f t="shared" si="354"/>
        <v>0</v>
      </c>
      <c r="AA281" s="46">
        <f t="shared" si="354"/>
        <v>0</v>
      </c>
      <c r="AB281" s="46">
        <f t="shared" si="354"/>
        <v>0</v>
      </c>
      <c r="AC281" s="46">
        <f t="shared" si="354"/>
        <v>0</v>
      </c>
      <c r="AD281" s="46">
        <f t="shared" si="354"/>
        <v>0</v>
      </c>
      <c r="AE281" s="46">
        <f t="shared" si="354"/>
        <v>0</v>
      </c>
      <c r="AF281" s="46">
        <f t="shared" si="354"/>
        <v>0</v>
      </c>
      <c r="AG281" s="46">
        <f t="shared" si="354"/>
        <v>183971.65</v>
      </c>
      <c r="AH281" s="46">
        <f t="shared" si="354"/>
        <v>0</v>
      </c>
      <c r="AI281" s="46">
        <f t="shared" si="354"/>
        <v>0</v>
      </c>
      <c r="AJ281" s="46">
        <f t="shared" si="354"/>
        <v>0</v>
      </c>
      <c r="AK281" s="46">
        <f t="shared" si="354"/>
        <v>0</v>
      </c>
      <c r="AL281" s="46">
        <f t="shared" si="354"/>
        <v>0</v>
      </c>
      <c r="AM281" s="46">
        <f t="shared" si="354"/>
        <v>0</v>
      </c>
      <c r="AN281" s="46">
        <f t="shared" si="354"/>
        <v>0</v>
      </c>
      <c r="AO281" s="46">
        <f t="shared" si="354"/>
        <v>0</v>
      </c>
      <c r="AP281" s="46">
        <f t="shared" si="354"/>
        <v>0</v>
      </c>
      <c r="AQ281" s="46">
        <f t="shared" si="354"/>
        <v>0</v>
      </c>
      <c r="AR281" s="46">
        <f t="shared" si="354"/>
        <v>0</v>
      </c>
      <c r="AS281" s="46">
        <f t="shared" si="354"/>
        <v>0</v>
      </c>
      <c r="AT281" s="46">
        <f t="shared" si="354"/>
        <v>0</v>
      </c>
      <c r="AU281" s="46">
        <f t="shared" si="354"/>
        <v>0</v>
      </c>
      <c r="AV281" s="46">
        <f t="shared" si="354"/>
        <v>0</v>
      </c>
      <c r="AW281" s="46">
        <f t="shared" si="354"/>
        <v>0</v>
      </c>
      <c r="AX281" s="46">
        <f t="shared" si="354"/>
        <v>0</v>
      </c>
      <c r="AY281" s="46">
        <f t="shared" si="354"/>
        <v>0</v>
      </c>
      <c r="AZ281" s="46">
        <f t="shared" si="354"/>
        <v>0</v>
      </c>
      <c r="BA281" s="46">
        <f t="shared" si="354"/>
        <v>0</v>
      </c>
      <c r="BB281" s="46">
        <f t="shared" si="354"/>
        <v>0</v>
      </c>
      <c r="BC281" s="46">
        <f t="shared" si="354"/>
        <v>0</v>
      </c>
      <c r="BD281" s="46">
        <f t="shared" si="354"/>
        <v>0</v>
      </c>
      <c r="BE281" s="46">
        <f t="shared" si="354"/>
        <v>0</v>
      </c>
      <c r="BF281" s="46">
        <f t="shared" si="354"/>
        <v>0</v>
      </c>
      <c r="BG281" s="46">
        <f t="shared" si="354"/>
        <v>0</v>
      </c>
      <c r="BH281" s="46">
        <f t="shared" si="354"/>
        <v>0</v>
      </c>
      <c r="BI281" s="46">
        <f t="shared" si="354"/>
        <v>0</v>
      </c>
      <c r="BJ281" s="46">
        <f t="shared" si="354"/>
        <v>0</v>
      </c>
      <c r="BK281" s="46">
        <f t="shared" si="354"/>
        <v>0</v>
      </c>
      <c r="BL281" s="46">
        <f t="shared" si="354"/>
        <v>0</v>
      </c>
      <c r="BM281" s="46">
        <f t="shared" si="354"/>
        <v>0</v>
      </c>
      <c r="BN281" s="46">
        <f t="shared" si="354"/>
        <v>0</v>
      </c>
      <c r="BO281" s="46">
        <f t="shared" ref="BO281:DZ281" si="355">IF(MIN((((BO264*-$GE$265)+BO274)),(BO56-BO269))&lt;0,0,(MIN((((BO264*-$GE$265)+BO274)),(BO56-BO269))))</f>
        <v>0</v>
      </c>
      <c r="BP281" s="46">
        <f t="shared" si="355"/>
        <v>0</v>
      </c>
      <c r="BQ281" s="46">
        <f t="shared" si="355"/>
        <v>0</v>
      </c>
      <c r="BR281" s="46">
        <f t="shared" si="355"/>
        <v>0</v>
      </c>
      <c r="BS281" s="46">
        <f t="shared" si="355"/>
        <v>0</v>
      </c>
      <c r="BT281" s="46">
        <f t="shared" si="355"/>
        <v>0</v>
      </c>
      <c r="BU281" s="46">
        <f t="shared" si="355"/>
        <v>0</v>
      </c>
      <c r="BV281" s="46">
        <f t="shared" si="355"/>
        <v>0</v>
      </c>
      <c r="BW281" s="46">
        <f t="shared" si="355"/>
        <v>0</v>
      </c>
      <c r="BX281" s="46">
        <f t="shared" si="355"/>
        <v>0</v>
      </c>
      <c r="BY281" s="46">
        <f t="shared" si="355"/>
        <v>0</v>
      </c>
      <c r="BZ281" s="46">
        <f t="shared" si="355"/>
        <v>0</v>
      </c>
      <c r="CA281" s="46">
        <f t="shared" si="355"/>
        <v>0</v>
      </c>
      <c r="CB281" s="46">
        <f t="shared" si="355"/>
        <v>0</v>
      </c>
      <c r="CC281" s="46">
        <f t="shared" si="355"/>
        <v>0</v>
      </c>
      <c r="CD281" s="46">
        <f t="shared" si="355"/>
        <v>0</v>
      </c>
      <c r="CE281" s="46">
        <f t="shared" si="355"/>
        <v>0</v>
      </c>
      <c r="CF281" s="46">
        <f t="shared" si="355"/>
        <v>0</v>
      </c>
      <c r="CG281" s="46">
        <f t="shared" si="355"/>
        <v>0</v>
      </c>
      <c r="CH281" s="46">
        <f t="shared" si="355"/>
        <v>0</v>
      </c>
      <c r="CI281" s="46">
        <f t="shared" si="355"/>
        <v>0</v>
      </c>
      <c r="CJ281" s="46">
        <f t="shared" si="355"/>
        <v>0</v>
      </c>
      <c r="CK281" s="46">
        <f t="shared" si="355"/>
        <v>0</v>
      </c>
      <c r="CL281" s="46">
        <f t="shared" si="355"/>
        <v>0</v>
      </c>
      <c r="CM281" s="46">
        <f t="shared" si="355"/>
        <v>0</v>
      </c>
      <c r="CN281" s="46">
        <f t="shared" si="355"/>
        <v>0</v>
      </c>
      <c r="CO281" s="46">
        <f t="shared" si="355"/>
        <v>0</v>
      </c>
      <c r="CP281" s="46">
        <f t="shared" si="355"/>
        <v>0</v>
      </c>
      <c r="CQ281" s="46">
        <f t="shared" si="355"/>
        <v>0</v>
      </c>
      <c r="CR281" s="46">
        <f t="shared" si="355"/>
        <v>0</v>
      </c>
      <c r="CS281" s="46">
        <f t="shared" si="355"/>
        <v>0</v>
      </c>
      <c r="CT281" s="46">
        <f t="shared" si="355"/>
        <v>0</v>
      </c>
      <c r="CU281" s="46">
        <f t="shared" si="355"/>
        <v>0</v>
      </c>
      <c r="CV281" s="46">
        <f t="shared" si="355"/>
        <v>0</v>
      </c>
      <c r="CW281" s="46">
        <f t="shared" si="355"/>
        <v>0</v>
      </c>
      <c r="CX281" s="46">
        <f t="shared" si="355"/>
        <v>0</v>
      </c>
      <c r="CY281" s="46">
        <f t="shared" si="355"/>
        <v>0</v>
      </c>
      <c r="CZ281" s="46">
        <f t="shared" si="355"/>
        <v>0</v>
      </c>
      <c r="DA281" s="46">
        <f t="shared" si="355"/>
        <v>0</v>
      </c>
      <c r="DB281" s="46">
        <f t="shared" si="355"/>
        <v>0</v>
      </c>
      <c r="DC281" s="46">
        <f t="shared" si="355"/>
        <v>0</v>
      </c>
      <c r="DD281" s="46">
        <f t="shared" si="355"/>
        <v>0</v>
      </c>
      <c r="DE281" s="46">
        <f t="shared" si="355"/>
        <v>0</v>
      </c>
      <c r="DF281" s="46">
        <f t="shared" si="355"/>
        <v>0</v>
      </c>
      <c r="DG281" s="46">
        <f t="shared" si="355"/>
        <v>0</v>
      </c>
      <c r="DH281" s="46">
        <f t="shared" si="355"/>
        <v>0</v>
      </c>
      <c r="DI281" s="46">
        <f t="shared" si="355"/>
        <v>0</v>
      </c>
      <c r="DJ281" s="46">
        <f t="shared" si="355"/>
        <v>0</v>
      </c>
      <c r="DK281" s="46">
        <f t="shared" si="355"/>
        <v>0</v>
      </c>
      <c r="DL281" s="46">
        <f t="shared" si="355"/>
        <v>0</v>
      </c>
      <c r="DM281" s="46">
        <f t="shared" si="355"/>
        <v>0</v>
      </c>
      <c r="DN281" s="46">
        <f t="shared" si="355"/>
        <v>0</v>
      </c>
      <c r="DO281" s="46">
        <f t="shared" si="355"/>
        <v>0</v>
      </c>
      <c r="DP281" s="46">
        <f t="shared" si="355"/>
        <v>0</v>
      </c>
      <c r="DQ281" s="46">
        <f t="shared" si="355"/>
        <v>0</v>
      </c>
      <c r="DR281" s="46">
        <f t="shared" si="355"/>
        <v>0</v>
      </c>
      <c r="DS281" s="46">
        <f t="shared" si="355"/>
        <v>0</v>
      </c>
      <c r="DT281" s="46">
        <f t="shared" si="355"/>
        <v>0</v>
      </c>
      <c r="DU281" s="46">
        <f t="shared" si="355"/>
        <v>0</v>
      </c>
      <c r="DV281" s="46">
        <f t="shared" si="355"/>
        <v>0</v>
      </c>
      <c r="DW281" s="46">
        <f t="shared" si="355"/>
        <v>0</v>
      </c>
      <c r="DX281" s="46">
        <f t="shared" si="355"/>
        <v>0</v>
      </c>
      <c r="DY281" s="46">
        <f t="shared" si="355"/>
        <v>0</v>
      </c>
      <c r="DZ281" s="46">
        <f t="shared" si="355"/>
        <v>0</v>
      </c>
      <c r="EA281" s="46">
        <f t="shared" ref="EA281:FX281" si="356">IF(MIN((((EA264*-$GE$265)+EA274)),(EA56-EA269))&lt;0,0,(MIN((((EA264*-$GE$265)+EA274)),(EA56-EA269))))</f>
        <v>0</v>
      </c>
      <c r="EB281" s="46">
        <f t="shared" si="356"/>
        <v>0</v>
      </c>
      <c r="EC281" s="46">
        <f t="shared" si="356"/>
        <v>0</v>
      </c>
      <c r="ED281" s="46">
        <f t="shared" si="356"/>
        <v>0</v>
      </c>
      <c r="EE281" s="46">
        <f t="shared" si="356"/>
        <v>0</v>
      </c>
      <c r="EF281" s="46">
        <f t="shared" si="356"/>
        <v>0</v>
      </c>
      <c r="EG281" s="46">
        <f t="shared" si="356"/>
        <v>0</v>
      </c>
      <c r="EH281" s="46">
        <f t="shared" si="356"/>
        <v>0</v>
      </c>
      <c r="EI281" s="46">
        <f t="shared" si="356"/>
        <v>0</v>
      </c>
      <c r="EJ281" s="46">
        <f t="shared" si="356"/>
        <v>0</v>
      </c>
      <c r="EK281" s="46">
        <f t="shared" si="356"/>
        <v>174789.18379625061</v>
      </c>
      <c r="EL281" s="46">
        <f t="shared" si="356"/>
        <v>0</v>
      </c>
      <c r="EM281" s="46">
        <f t="shared" si="356"/>
        <v>0</v>
      </c>
      <c r="EN281" s="46">
        <f t="shared" si="356"/>
        <v>0</v>
      </c>
      <c r="EO281" s="46">
        <f t="shared" si="356"/>
        <v>0</v>
      </c>
      <c r="EP281" s="46">
        <f t="shared" si="356"/>
        <v>0</v>
      </c>
      <c r="EQ281" s="46">
        <f t="shared" si="356"/>
        <v>0</v>
      </c>
      <c r="ER281" s="46">
        <f t="shared" si="356"/>
        <v>0</v>
      </c>
      <c r="ES281" s="46">
        <f t="shared" si="356"/>
        <v>0</v>
      </c>
      <c r="ET281" s="46">
        <f t="shared" si="356"/>
        <v>0</v>
      </c>
      <c r="EU281" s="46">
        <f t="shared" si="356"/>
        <v>0</v>
      </c>
      <c r="EV281" s="46">
        <f t="shared" si="356"/>
        <v>0</v>
      </c>
      <c r="EW281" s="46">
        <f t="shared" si="356"/>
        <v>0</v>
      </c>
      <c r="EX281" s="46">
        <f t="shared" si="356"/>
        <v>0</v>
      </c>
      <c r="EY281" s="46">
        <f t="shared" si="356"/>
        <v>0</v>
      </c>
      <c r="EZ281" s="46">
        <f t="shared" si="356"/>
        <v>0</v>
      </c>
      <c r="FA281" s="46">
        <f t="shared" si="356"/>
        <v>0</v>
      </c>
      <c r="FB281" s="46">
        <f t="shared" si="356"/>
        <v>136.31000000002678</v>
      </c>
      <c r="FC281" s="46">
        <f t="shared" si="356"/>
        <v>0</v>
      </c>
      <c r="FD281" s="46">
        <f t="shared" si="356"/>
        <v>0</v>
      </c>
      <c r="FE281" s="46">
        <f t="shared" si="356"/>
        <v>0</v>
      </c>
      <c r="FF281" s="46">
        <f t="shared" si="356"/>
        <v>0</v>
      </c>
      <c r="FG281" s="46">
        <f t="shared" si="356"/>
        <v>0</v>
      </c>
      <c r="FH281" s="46">
        <f t="shared" si="356"/>
        <v>0</v>
      </c>
      <c r="FI281" s="46">
        <f t="shared" si="356"/>
        <v>0</v>
      </c>
      <c r="FJ281" s="46">
        <f t="shared" si="356"/>
        <v>0</v>
      </c>
      <c r="FK281" s="46">
        <f t="shared" si="356"/>
        <v>0</v>
      </c>
      <c r="FL281" s="46">
        <f t="shared" si="356"/>
        <v>0</v>
      </c>
      <c r="FM281" s="46">
        <f t="shared" si="356"/>
        <v>0</v>
      </c>
      <c r="FN281" s="46">
        <f t="shared" si="356"/>
        <v>0</v>
      </c>
      <c r="FO281" s="46">
        <f t="shared" si="356"/>
        <v>542.25</v>
      </c>
      <c r="FP281" s="46">
        <f t="shared" si="356"/>
        <v>0</v>
      </c>
      <c r="FQ281" s="46">
        <f t="shared" si="356"/>
        <v>0</v>
      </c>
      <c r="FR281" s="46">
        <f t="shared" si="356"/>
        <v>42049.520000000004</v>
      </c>
      <c r="FS281" s="46">
        <f t="shared" si="356"/>
        <v>61944.249999999993</v>
      </c>
      <c r="FT281" s="47">
        <f t="shared" si="356"/>
        <v>50137.960000000006</v>
      </c>
      <c r="FU281" s="46">
        <f t="shared" si="356"/>
        <v>0</v>
      </c>
      <c r="FV281" s="46">
        <f t="shared" si="356"/>
        <v>0</v>
      </c>
      <c r="FW281" s="46">
        <f t="shared" si="356"/>
        <v>0</v>
      </c>
      <c r="FX281" s="46">
        <f t="shared" si="356"/>
        <v>0</v>
      </c>
      <c r="FY281" s="46">
        <f>IF(MIN((((FY266*-$GE$265)+FY275)),(FY56-FY271))&lt;0,0,(MIN((((FY266*-$GE$265)+FY275)),(FY56-FY271))))</f>
        <v>0</v>
      </c>
      <c r="FZ281" s="134">
        <f>SUM(C281:FX281)</f>
        <v>513571.12379625073</v>
      </c>
      <c r="GA281" s="46" t="s">
        <v>638</v>
      </c>
      <c r="GB281" s="46"/>
      <c r="GC281" s="9"/>
      <c r="GD281" s="46"/>
      <c r="GE281" s="6"/>
      <c r="GF281" s="9"/>
      <c r="GG281" s="6"/>
      <c r="GH281" s="46"/>
      <c r="GI281" s="46"/>
      <c r="GJ281" s="46"/>
      <c r="GK281" s="46"/>
      <c r="GL281" s="46"/>
      <c r="GM281" s="46"/>
    </row>
    <row r="282" spans="1:195" x14ac:dyDescent="0.2">
      <c r="A282" s="6"/>
      <c r="B282" s="2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2"/>
      <c r="FU282" s="9" t="s">
        <v>64</v>
      </c>
      <c r="FV282" s="9"/>
      <c r="FW282" s="9"/>
      <c r="FX282" s="9"/>
      <c r="FY282" s="9"/>
      <c r="FZ282" s="134"/>
      <c r="GA282" s="46"/>
      <c r="GB282" s="46"/>
      <c r="GC282" s="9"/>
      <c r="GD282" s="46"/>
      <c r="GE282" s="6"/>
      <c r="GF282" s="9"/>
      <c r="GG282" s="6"/>
      <c r="GH282" s="46"/>
      <c r="GI282" s="46"/>
      <c r="GJ282" s="46"/>
      <c r="GK282" s="46"/>
      <c r="GL282" s="46"/>
      <c r="GM282" s="46"/>
    </row>
    <row r="283" spans="1:195" x14ac:dyDescent="0.2">
      <c r="A283" s="3" t="s">
        <v>639</v>
      </c>
      <c r="B283" s="2" t="s">
        <v>640</v>
      </c>
      <c r="C283" s="9">
        <f t="shared" ref="C283:BN283" si="357">(C277-C281)/C96</f>
        <v>7033.2283508336814</v>
      </c>
      <c r="D283" s="9">
        <f t="shared" si="357"/>
        <v>6839.4137386655466</v>
      </c>
      <c r="E283" s="9">
        <f t="shared" si="357"/>
        <v>7407.3379184832847</v>
      </c>
      <c r="F283" s="9">
        <f t="shared" si="357"/>
        <v>6768.4654443319005</v>
      </c>
      <c r="G283" s="9">
        <f t="shared" si="357"/>
        <v>7330.7374233517648</v>
      </c>
      <c r="H283" s="9">
        <f t="shared" si="357"/>
        <v>7145.9013434991421</v>
      </c>
      <c r="I283" s="9">
        <f t="shared" si="357"/>
        <v>7288.6030766236263</v>
      </c>
      <c r="J283" s="9">
        <f t="shared" si="357"/>
        <v>6876.0856447709102</v>
      </c>
      <c r="K283" s="9">
        <f t="shared" si="357"/>
        <v>9067.6583491783476</v>
      </c>
      <c r="L283" s="9">
        <f t="shared" si="357"/>
        <v>7238.8936685413182</v>
      </c>
      <c r="M283" s="9">
        <f t="shared" si="357"/>
        <v>8176.7496596303881</v>
      </c>
      <c r="N283" s="9">
        <f t="shared" si="357"/>
        <v>6946.6551235480611</v>
      </c>
      <c r="O283" s="9">
        <f t="shared" si="357"/>
        <v>6758.0971995988684</v>
      </c>
      <c r="P283" s="9">
        <f t="shared" si="357"/>
        <v>13040.806968790284</v>
      </c>
      <c r="Q283" s="9">
        <f t="shared" si="357"/>
        <v>7304.3388943181799</v>
      </c>
      <c r="R283" s="9">
        <f t="shared" si="357"/>
        <v>7651.9577615186099</v>
      </c>
      <c r="S283" s="9">
        <f t="shared" si="357"/>
        <v>7099.7309170860699</v>
      </c>
      <c r="T283" s="9">
        <f t="shared" si="357"/>
        <v>12145.215881951073</v>
      </c>
      <c r="U283" s="9">
        <f t="shared" si="357"/>
        <v>14072.223412319603</v>
      </c>
      <c r="V283" s="9">
        <f t="shared" si="357"/>
        <v>9461.9194578563274</v>
      </c>
      <c r="W283" s="9">
        <f t="shared" si="357"/>
        <v>9556.5551008104976</v>
      </c>
      <c r="X283" s="9">
        <f t="shared" si="357"/>
        <v>14061.828632769068</v>
      </c>
      <c r="Y283" s="9">
        <f t="shared" si="357"/>
        <v>7503.1454151319731</v>
      </c>
      <c r="Z283" s="9">
        <f t="shared" si="357"/>
        <v>9491.2677096322659</v>
      </c>
      <c r="AA283" s="9">
        <f t="shared" si="357"/>
        <v>6897.3187864801257</v>
      </c>
      <c r="AB283" s="9">
        <f t="shared" si="357"/>
        <v>6924.0525729999317</v>
      </c>
      <c r="AC283" s="9">
        <f t="shared" si="357"/>
        <v>7220.0131799609653</v>
      </c>
      <c r="AD283" s="9">
        <f t="shared" si="357"/>
        <v>6962.2647583092576</v>
      </c>
      <c r="AE283" s="9">
        <f t="shared" si="357"/>
        <v>12574.842812872976</v>
      </c>
      <c r="AF283" s="9">
        <f t="shared" si="357"/>
        <v>11887.320186902351</v>
      </c>
      <c r="AG283" s="9">
        <f t="shared" si="357"/>
        <v>8352.0405981436907</v>
      </c>
      <c r="AH283" s="9">
        <f t="shared" si="357"/>
        <v>6914.4811828247048</v>
      </c>
      <c r="AI283" s="9">
        <f t="shared" si="357"/>
        <v>8232.2416474357524</v>
      </c>
      <c r="AJ283" s="9">
        <f t="shared" si="357"/>
        <v>10958.326806988329</v>
      </c>
      <c r="AK283" s="9">
        <f t="shared" si="357"/>
        <v>11076.881710961885</v>
      </c>
      <c r="AL283" s="9">
        <f t="shared" si="357"/>
        <v>9883.8276346863768</v>
      </c>
      <c r="AM283" s="9">
        <f t="shared" si="357"/>
        <v>7669.6266574950987</v>
      </c>
      <c r="AN283" s="9">
        <f t="shared" si="357"/>
        <v>8370.0318996389069</v>
      </c>
      <c r="AO283" s="9">
        <f t="shared" si="357"/>
        <v>6692.9765718253429</v>
      </c>
      <c r="AP283" s="9">
        <f t="shared" si="357"/>
        <v>7398.641804333266</v>
      </c>
      <c r="AQ283" s="9">
        <f t="shared" si="357"/>
        <v>9880.0254088710353</v>
      </c>
      <c r="AR283" s="9">
        <f t="shared" si="357"/>
        <v>6751.7177753162332</v>
      </c>
      <c r="AS283" s="9">
        <f t="shared" si="357"/>
        <v>7284.3812727638506</v>
      </c>
      <c r="AT283" s="9">
        <f t="shared" si="357"/>
        <v>6889.1700592579527</v>
      </c>
      <c r="AU283" s="9">
        <f t="shared" si="357"/>
        <v>9363.1307619039508</v>
      </c>
      <c r="AV283" s="9">
        <f t="shared" si="357"/>
        <v>9697.5987024975293</v>
      </c>
      <c r="AW283" s="9">
        <f t="shared" si="357"/>
        <v>11689.424658792286</v>
      </c>
      <c r="AX283" s="9">
        <f t="shared" si="357"/>
        <v>14883.073578761499</v>
      </c>
      <c r="AY283" s="9">
        <f t="shared" si="357"/>
        <v>7931.4219161439978</v>
      </c>
      <c r="AZ283" s="9">
        <f t="shared" si="357"/>
        <v>7112.2154466929687</v>
      </c>
      <c r="BA283" s="9">
        <f t="shared" si="357"/>
        <v>6660.3670300116273</v>
      </c>
      <c r="BB283" s="9">
        <f t="shared" si="357"/>
        <v>6660.6818742709156</v>
      </c>
      <c r="BC283" s="9">
        <f t="shared" si="357"/>
        <v>6882.7697525109734</v>
      </c>
      <c r="BD283" s="9">
        <f t="shared" si="357"/>
        <v>6660.6818744940865</v>
      </c>
      <c r="BE283" s="9">
        <f t="shared" si="357"/>
        <v>7102.0415706585363</v>
      </c>
      <c r="BF283" s="9">
        <f t="shared" si="357"/>
        <v>6657.4758255358765</v>
      </c>
      <c r="BG283" s="9">
        <f t="shared" si="357"/>
        <v>7546.329347731119</v>
      </c>
      <c r="BH283" s="9">
        <f t="shared" si="357"/>
        <v>7699.7220506752892</v>
      </c>
      <c r="BI283" s="9">
        <f t="shared" si="357"/>
        <v>11129.811506267803</v>
      </c>
      <c r="BJ283" s="9">
        <f t="shared" si="357"/>
        <v>6660.6818747841708</v>
      </c>
      <c r="BK283" s="9">
        <f t="shared" si="357"/>
        <v>6651.594793425108</v>
      </c>
      <c r="BL283" s="9">
        <f t="shared" si="357"/>
        <v>11397.987685544198</v>
      </c>
      <c r="BM283" s="9">
        <f t="shared" si="357"/>
        <v>9830.7612614503414</v>
      </c>
      <c r="BN283" s="9">
        <f t="shared" si="357"/>
        <v>6660.6818744940856</v>
      </c>
      <c r="BO283" s="9">
        <f t="shared" ref="BO283:DZ283" si="358">(BO277-BO281)/BO96</f>
        <v>6825.3102377437081</v>
      </c>
      <c r="BP283" s="9">
        <f t="shared" si="358"/>
        <v>11108.941176551118</v>
      </c>
      <c r="BQ283" s="9">
        <f t="shared" si="358"/>
        <v>7242.5314053444981</v>
      </c>
      <c r="BR283" s="9">
        <f t="shared" si="358"/>
        <v>6784.7446222881317</v>
      </c>
      <c r="BS283" s="9">
        <f t="shared" si="358"/>
        <v>7346.6633339194614</v>
      </c>
      <c r="BT283" s="9">
        <f t="shared" si="358"/>
        <v>8968.667089541148</v>
      </c>
      <c r="BU283" s="9">
        <f t="shared" si="358"/>
        <v>8255.1121916803513</v>
      </c>
      <c r="BV283" s="9">
        <f t="shared" si="358"/>
        <v>7078.5834635204437</v>
      </c>
      <c r="BW283" s="9">
        <f t="shared" si="358"/>
        <v>6990.3019469808969</v>
      </c>
      <c r="BX283" s="9">
        <f t="shared" si="358"/>
        <v>14652.601402410968</v>
      </c>
      <c r="BY283" s="9">
        <f t="shared" si="358"/>
        <v>7643.9975640343009</v>
      </c>
      <c r="BZ283" s="9">
        <f t="shared" si="358"/>
        <v>10784.520755886315</v>
      </c>
      <c r="CA283" s="9">
        <f t="shared" si="358"/>
        <v>11593.084922088066</v>
      </c>
      <c r="CB283" s="9">
        <f t="shared" si="358"/>
        <v>6842.2730952087295</v>
      </c>
      <c r="CC283" s="9">
        <f t="shared" si="358"/>
        <v>11429.346767329391</v>
      </c>
      <c r="CD283" s="9">
        <f t="shared" si="358"/>
        <v>13162.268219286447</v>
      </c>
      <c r="CE283" s="9">
        <f t="shared" si="358"/>
        <v>11558.288790113358</v>
      </c>
      <c r="CF283" s="9">
        <f t="shared" si="358"/>
        <v>12201.174677584468</v>
      </c>
      <c r="CG283" s="9">
        <f t="shared" si="358"/>
        <v>11560.901610274896</v>
      </c>
      <c r="CH283" s="9">
        <f t="shared" si="358"/>
        <v>12686.1237065636</v>
      </c>
      <c r="CI283" s="9">
        <f t="shared" si="358"/>
        <v>6985.3490551038985</v>
      </c>
      <c r="CJ283" s="9">
        <f t="shared" si="358"/>
        <v>7489.814383246392</v>
      </c>
      <c r="CK283" s="9">
        <f t="shared" si="358"/>
        <v>6897.6145235294198</v>
      </c>
      <c r="CL283" s="9">
        <f t="shared" si="358"/>
        <v>7219.633585150109</v>
      </c>
      <c r="CM283" s="9">
        <f t="shared" si="358"/>
        <v>7773.9903288256155</v>
      </c>
      <c r="CN283" s="9">
        <f t="shared" si="358"/>
        <v>6654.7654508560963</v>
      </c>
      <c r="CO283" s="9">
        <f t="shared" si="358"/>
        <v>6659.2724077745979</v>
      </c>
      <c r="CP283" s="9">
        <f t="shared" si="358"/>
        <v>7378.0452241733274</v>
      </c>
      <c r="CQ283" s="9">
        <f t="shared" si="358"/>
        <v>7182.2422624646242</v>
      </c>
      <c r="CR283" s="9">
        <f t="shared" si="358"/>
        <v>11450.397181825374</v>
      </c>
      <c r="CS283" s="9">
        <f t="shared" si="358"/>
        <v>8534.9333622680952</v>
      </c>
      <c r="CT283" s="9">
        <f t="shared" si="358"/>
        <v>12889.376399509536</v>
      </c>
      <c r="CU283" s="9">
        <f t="shared" si="358"/>
        <v>6557.3634199172566</v>
      </c>
      <c r="CV283" s="9">
        <f t="shared" si="358"/>
        <v>13403.067358312204</v>
      </c>
      <c r="CW283" s="9">
        <f t="shared" si="358"/>
        <v>11914.208672940222</v>
      </c>
      <c r="CX283" s="9">
        <f t="shared" si="358"/>
        <v>7657.6653637640829</v>
      </c>
      <c r="CY283" s="9">
        <f t="shared" si="358"/>
        <v>8899.1187503814381</v>
      </c>
      <c r="CZ283" s="9">
        <f t="shared" si="358"/>
        <v>6727.0435872054122</v>
      </c>
      <c r="DA283" s="9">
        <f t="shared" si="358"/>
        <v>11166.138152164873</v>
      </c>
      <c r="DB283" s="9">
        <f t="shared" si="358"/>
        <v>9031.6536432569064</v>
      </c>
      <c r="DC283" s="9">
        <f t="shared" si="358"/>
        <v>11431.492085498245</v>
      </c>
      <c r="DD283" s="9">
        <f t="shared" si="358"/>
        <v>12662.688604838737</v>
      </c>
      <c r="DE283" s="9">
        <f t="shared" si="358"/>
        <v>7774.4055058240556</v>
      </c>
      <c r="DF283" s="9">
        <f t="shared" si="358"/>
        <v>6660.4397863166951</v>
      </c>
      <c r="DG283" s="9">
        <f t="shared" si="358"/>
        <v>14159.591771265452</v>
      </c>
      <c r="DH283" s="9">
        <f t="shared" si="358"/>
        <v>6660.6818744940865</v>
      </c>
      <c r="DI283" s="9">
        <f t="shared" si="358"/>
        <v>6731.0795341461499</v>
      </c>
      <c r="DJ283" s="9">
        <f t="shared" si="358"/>
        <v>7392.4814425615941</v>
      </c>
      <c r="DK283" s="9">
        <f t="shared" si="358"/>
        <v>8448.1969142159196</v>
      </c>
      <c r="DL283" s="9">
        <f t="shared" si="358"/>
        <v>6958.4248150328958</v>
      </c>
      <c r="DM283" s="9">
        <f t="shared" si="358"/>
        <v>10602.839509890709</v>
      </c>
      <c r="DN283" s="9">
        <f t="shared" si="358"/>
        <v>7106.3148419518311</v>
      </c>
      <c r="DO283" s="9">
        <f t="shared" si="358"/>
        <v>7043.8002818411414</v>
      </c>
      <c r="DP283" s="9">
        <f t="shared" si="358"/>
        <v>11373.966621348865</v>
      </c>
      <c r="DQ283" s="9">
        <f t="shared" si="358"/>
        <v>7792.1865722092843</v>
      </c>
      <c r="DR283" s="9">
        <f t="shared" si="358"/>
        <v>7315.4010552457867</v>
      </c>
      <c r="DS283" s="9">
        <f t="shared" si="358"/>
        <v>7661.4694468307953</v>
      </c>
      <c r="DT283" s="9">
        <f t="shared" si="358"/>
        <v>12833.872753397705</v>
      </c>
      <c r="DU283" s="9">
        <f t="shared" si="358"/>
        <v>8041.9111965062266</v>
      </c>
      <c r="DV283" s="9">
        <f t="shared" si="358"/>
        <v>10925.013232363792</v>
      </c>
      <c r="DW283" s="9">
        <f t="shared" si="358"/>
        <v>8817.8559916193135</v>
      </c>
      <c r="DX283" s="9">
        <f t="shared" si="358"/>
        <v>12880.68888535451</v>
      </c>
      <c r="DY283" s="9">
        <f t="shared" si="358"/>
        <v>9869.2444022028303</v>
      </c>
      <c r="DZ283" s="9">
        <f t="shared" si="358"/>
        <v>7385.7437979170536</v>
      </c>
      <c r="EA283" s="9">
        <f t="shared" ref="EA283:FX283" si="359">(EA277-EA281)/EA96</f>
        <v>7991.6498101832085</v>
      </c>
      <c r="EB283" s="9">
        <f t="shared" si="359"/>
        <v>7360.0712378063281</v>
      </c>
      <c r="EC283" s="9">
        <f t="shared" si="359"/>
        <v>8861.9793072794146</v>
      </c>
      <c r="ED283" s="9">
        <f t="shared" si="359"/>
        <v>9077.6563039570974</v>
      </c>
      <c r="EE283" s="9">
        <f t="shared" si="359"/>
        <v>10382.085647519925</v>
      </c>
      <c r="EF283" s="9">
        <f t="shared" si="359"/>
        <v>6984.579542794334</v>
      </c>
      <c r="EG283" s="9">
        <f t="shared" si="359"/>
        <v>9031.3344250457631</v>
      </c>
      <c r="EH283" s="9">
        <f t="shared" si="359"/>
        <v>10311.069630267079</v>
      </c>
      <c r="EI283" s="9">
        <f t="shared" si="359"/>
        <v>6932.7532283300461</v>
      </c>
      <c r="EJ283" s="9">
        <f t="shared" si="359"/>
        <v>6660.6818742999067</v>
      </c>
      <c r="EK283" s="9">
        <f t="shared" si="359"/>
        <v>7268.1819218470037</v>
      </c>
      <c r="EL283" s="9">
        <f t="shared" si="359"/>
        <v>7314.6601806679173</v>
      </c>
      <c r="EM283" s="9">
        <f t="shared" si="359"/>
        <v>7698.3739458910723</v>
      </c>
      <c r="EN283" s="9">
        <f t="shared" si="359"/>
        <v>7146.6898601442081</v>
      </c>
      <c r="EO283" s="9">
        <f t="shared" si="359"/>
        <v>7415.9482775191627</v>
      </c>
      <c r="EP283" s="9">
        <f t="shared" si="359"/>
        <v>9123.6552491183484</v>
      </c>
      <c r="EQ283" s="9">
        <f t="shared" si="359"/>
        <v>7001.0348065960543</v>
      </c>
      <c r="ER283" s="9">
        <f t="shared" si="359"/>
        <v>9141.1086583821525</v>
      </c>
      <c r="ES283" s="9">
        <f t="shared" si="359"/>
        <v>12935.169985526702</v>
      </c>
      <c r="ET283" s="9">
        <f t="shared" si="359"/>
        <v>12780.980827534662</v>
      </c>
      <c r="EU283" s="9">
        <f t="shared" si="359"/>
        <v>8017.9339272187053</v>
      </c>
      <c r="EV283" s="9">
        <f t="shared" si="359"/>
        <v>14741.685985811297</v>
      </c>
      <c r="EW283" s="9">
        <f t="shared" si="359"/>
        <v>9449.0450229259259</v>
      </c>
      <c r="EX283" s="9">
        <f t="shared" si="359"/>
        <v>10563.116826016647</v>
      </c>
      <c r="EY283" s="9">
        <f t="shared" si="359"/>
        <v>6839.395103294627</v>
      </c>
      <c r="EZ283" s="9">
        <f t="shared" si="359"/>
        <v>12785.014840349166</v>
      </c>
      <c r="FA283" s="9">
        <f t="shared" si="359"/>
        <v>7315.0094844207069</v>
      </c>
      <c r="FB283" s="9">
        <f t="shared" si="359"/>
        <v>10262.365886664787</v>
      </c>
      <c r="FC283" s="9">
        <f t="shared" si="359"/>
        <v>6742.4225658035857</v>
      </c>
      <c r="FD283" s="9">
        <f t="shared" si="359"/>
        <v>8785.7229432295717</v>
      </c>
      <c r="FE283" s="9">
        <f t="shared" si="359"/>
        <v>13159.819372463107</v>
      </c>
      <c r="FF283" s="9">
        <f t="shared" si="359"/>
        <v>11301.358719806321</v>
      </c>
      <c r="FG283" s="9">
        <f t="shared" si="359"/>
        <v>13242.594923474615</v>
      </c>
      <c r="FH283" s="9">
        <f t="shared" si="359"/>
        <v>13396.26663496159</v>
      </c>
      <c r="FI283" s="9">
        <f t="shared" si="359"/>
        <v>6961.0715720774169</v>
      </c>
      <c r="FJ283" s="9">
        <f t="shared" si="359"/>
        <v>6751.1603243005711</v>
      </c>
      <c r="FK283" s="9">
        <f t="shared" si="359"/>
        <v>6828.8509717080269</v>
      </c>
      <c r="FL283" s="9">
        <f t="shared" si="359"/>
        <v>6660.681874123351</v>
      </c>
      <c r="FM283" s="9">
        <f t="shared" si="359"/>
        <v>6660.6818744940856</v>
      </c>
      <c r="FN283" s="9">
        <f t="shared" si="359"/>
        <v>6914.2203195662323</v>
      </c>
      <c r="FO283" s="9">
        <f t="shared" si="359"/>
        <v>8156.331337624546</v>
      </c>
      <c r="FP283" s="9">
        <f t="shared" si="359"/>
        <v>7139.3962680160685</v>
      </c>
      <c r="FQ283" s="9">
        <f t="shared" si="359"/>
        <v>7457.3215233975652</v>
      </c>
      <c r="FR283" s="9">
        <f t="shared" si="359"/>
        <v>13880.390903141362</v>
      </c>
      <c r="FS283" s="9">
        <f t="shared" si="359"/>
        <v>12649.848802554548</v>
      </c>
      <c r="FT283" s="2">
        <f t="shared" si="359"/>
        <v>15566.609796893665</v>
      </c>
      <c r="FU283" s="9">
        <f t="shared" si="359"/>
        <v>7832.4510344214095</v>
      </c>
      <c r="FV283" s="9">
        <f t="shared" si="359"/>
        <v>7495.2794862815254</v>
      </c>
      <c r="FW283" s="9">
        <f t="shared" si="359"/>
        <v>12438.93591084931</v>
      </c>
      <c r="FX283" s="9">
        <f t="shared" si="359"/>
        <v>14484.90530237953</v>
      </c>
      <c r="FY283" s="9"/>
      <c r="FZ283" s="9">
        <f>(FZ277-FZ281)/FZ96</f>
        <v>7019.9717168552788</v>
      </c>
      <c r="GA283" s="46"/>
      <c r="GB283" s="46"/>
      <c r="GC283" s="9"/>
      <c r="GD283" s="46"/>
      <c r="GE283" s="6"/>
      <c r="GF283" s="9"/>
      <c r="GG283" s="6"/>
      <c r="GH283" s="46"/>
      <c r="GI283" s="46"/>
      <c r="GJ283" s="46"/>
      <c r="GK283" s="46"/>
      <c r="GL283" s="46"/>
      <c r="GM283" s="46"/>
    </row>
    <row r="284" spans="1:195" x14ac:dyDescent="0.2">
      <c r="A284" s="9"/>
      <c r="B284" s="2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 t="s">
        <v>64</v>
      </c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7"/>
      <c r="FU284" s="46"/>
      <c r="FV284" s="46"/>
      <c r="FW284" s="46"/>
      <c r="FX284" s="46"/>
      <c r="FY284" s="46"/>
      <c r="FZ284" s="46">
        <f>FZ277/FZ96</f>
        <v>7020.5793955292402</v>
      </c>
      <c r="GA284" s="9"/>
      <c r="GB284" s="46"/>
      <c r="GC284" s="9"/>
      <c r="GD284" s="46"/>
      <c r="GE284" s="6"/>
      <c r="GF284" s="9"/>
      <c r="GG284" s="6"/>
      <c r="GH284" s="46"/>
      <c r="GI284" s="46"/>
      <c r="GJ284" s="46"/>
      <c r="GK284" s="46"/>
      <c r="GL284" s="46"/>
      <c r="GM284" s="46"/>
    </row>
    <row r="285" spans="1:195" ht="15.75" x14ac:dyDescent="0.25">
      <c r="A285" s="9"/>
      <c r="B285" s="44" t="s">
        <v>641</v>
      </c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7"/>
      <c r="FU285" s="46"/>
      <c r="FV285" s="46"/>
      <c r="FW285" s="46"/>
      <c r="FX285" s="46"/>
      <c r="FY285" s="46"/>
      <c r="FZ285" s="9"/>
      <c r="GA285" s="46"/>
      <c r="GB285" s="46"/>
      <c r="GC285" s="9"/>
      <c r="GD285" s="46"/>
      <c r="GE285" s="6"/>
      <c r="GF285" s="9"/>
      <c r="GG285" s="6"/>
      <c r="GH285" s="46"/>
      <c r="GI285" s="46"/>
      <c r="GJ285" s="46"/>
      <c r="GK285" s="46"/>
      <c r="GL285" s="46"/>
      <c r="GM285" s="46"/>
    </row>
    <row r="286" spans="1:195" x14ac:dyDescent="0.2">
      <c r="A286" s="3" t="s">
        <v>642</v>
      </c>
      <c r="B286" s="2" t="s">
        <v>643</v>
      </c>
      <c r="C286" s="111">
        <f t="shared" ref="C286:BN286" si="360">ROUND(((C277-C281)-((C159+C163)*C287))/C91,2)</f>
        <v>7242.32</v>
      </c>
      <c r="D286" s="111">
        <f t="shared" si="360"/>
        <v>6866.32</v>
      </c>
      <c r="E286" s="111">
        <f t="shared" si="360"/>
        <v>7408.33</v>
      </c>
      <c r="F286" s="111">
        <f t="shared" si="360"/>
        <v>6768.47</v>
      </c>
      <c r="G286" s="111">
        <f t="shared" si="360"/>
        <v>7330.74</v>
      </c>
      <c r="H286" s="111">
        <f t="shared" si="360"/>
        <v>7153.88</v>
      </c>
      <c r="I286" s="111">
        <f t="shared" si="360"/>
        <v>7288.77</v>
      </c>
      <c r="J286" s="111">
        <f t="shared" si="360"/>
        <v>6876.09</v>
      </c>
      <c r="K286" s="111">
        <f t="shared" si="360"/>
        <v>9067.66</v>
      </c>
      <c r="L286" s="111">
        <f t="shared" si="360"/>
        <v>7238.89</v>
      </c>
      <c r="M286" s="111">
        <f t="shared" si="360"/>
        <v>8179.15</v>
      </c>
      <c r="N286" s="111">
        <f t="shared" si="360"/>
        <v>6946.83</v>
      </c>
      <c r="O286" s="111">
        <f t="shared" si="360"/>
        <v>6758.1</v>
      </c>
      <c r="P286" s="111">
        <f t="shared" si="360"/>
        <v>13040.81</v>
      </c>
      <c r="Q286" s="111">
        <f t="shared" si="360"/>
        <v>7308.1</v>
      </c>
      <c r="R286" s="111">
        <f t="shared" si="360"/>
        <v>8005.77</v>
      </c>
      <c r="S286" s="111">
        <f t="shared" si="360"/>
        <v>7101.24</v>
      </c>
      <c r="T286" s="111">
        <f t="shared" si="360"/>
        <v>12145.22</v>
      </c>
      <c r="U286" s="111">
        <f t="shared" si="360"/>
        <v>14072.22</v>
      </c>
      <c r="V286" s="111">
        <f t="shared" si="360"/>
        <v>9461.92</v>
      </c>
      <c r="W286" s="111">
        <f t="shared" si="360"/>
        <v>13716.42</v>
      </c>
      <c r="X286" s="111">
        <f t="shared" si="360"/>
        <v>14061.83</v>
      </c>
      <c r="Y286" s="111">
        <f t="shared" si="360"/>
        <v>7503.15</v>
      </c>
      <c r="Z286" s="111">
        <f t="shared" si="360"/>
        <v>9491.27</v>
      </c>
      <c r="AA286" s="111">
        <f t="shared" si="360"/>
        <v>6897.32</v>
      </c>
      <c r="AB286" s="111">
        <f t="shared" si="360"/>
        <v>6926.2</v>
      </c>
      <c r="AC286" s="111">
        <f t="shared" si="360"/>
        <v>7229.84</v>
      </c>
      <c r="AD286" s="111">
        <f t="shared" si="360"/>
        <v>6962.26</v>
      </c>
      <c r="AE286" s="111">
        <f t="shared" si="360"/>
        <v>12574.84</v>
      </c>
      <c r="AF286" s="111">
        <f t="shared" si="360"/>
        <v>11887.32</v>
      </c>
      <c r="AG286" s="111">
        <f t="shared" si="360"/>
        <v>8352.0400000000009</v>
      </c>
      <c r="AH286" s="111">
        <f t="shared" si="360"/>
        <v>6914.48</v>
      </c>
      <c r="AI286" s="111">
        <f t="shared" si="360"/>
        <v>8232.24</v>
      </c>
      <c r="AJ286" s="111">
        <f t="shared" si="360"/>
        <v>10958.33</v>
      </c>
      <c r="AK286" s="111">
        <f t="shared" si="360"/>
        <v>11076.88</v>
      </c>
      <c r="AL286" s="111">
        <f t="shared" si="360"/>
        <v>9883.83</v>
      </c>
      <c r="AM286" s="111">
        <f t="shared" si="360"/>
        <v>7669.63</v>
      </c>
      <c r="AN286" s="111">
        <f t="shared" si="360"/>
        <v>8370.0300000000007</v>
      </c>
      <c r="AO286" s="111">
        <f t="shared" si="360"/>
        <v>6694.07</v>
      </c>
      <c r="AP286" s="111">
        <f t="shared" si="360"/>
        <v>7401.84</v>
      </c>
      <c r="AQ286" s="111">
        <f t="shared" si="360"/>
        <v>9906.24</v>
      </c>
      <c r="AR286" s="111">
        <f t="shared" si="360"/>
        <v>6769.37</v>
      </c>
      <c r="AS286" s="111">
        <f t="shared" si="360"/>
        <v>7286.47</v>
      </c>
      <c r="AT286" s="111">
        <f t="shared" si="360"/>
        <v>6891.12</v>
      </c>
      <c r="AU286" s="111">
        <f t="shared" si="360"/>
        <v>9363.1299999999992</v>
      </c>
      <c r="AV286" s="111">
        <f t="shared" si="360"/>
        <v>9697.6</v>
      </c>
      <c r="AW286" s="111">
        <f t="shared" si="360"/>
        <v>11689.42</v>
      </c>
      <c r="AX286" s="111">
        <f t="shared" si="360"/>
        <v>14883.07</v>
      </c>
      <c r="AY286" s="111">
        <f t="shared" si="360"/>
        <v>7931.42</v>
      </c>
      <c r="AZ286" s="111">
        <f t="shared" si="360"/>
        <v>7112.47</v>
      </c>
      <c r="BA286" s="111">
        <f t="shared" si="360"/>
        <v>6660.68</v>
      </c>
      <c r="BB286" s="111">
        <f t="shared" si="360"/>
        <v>6660.68</v>
      </c>
      <c r="BC286" s="111">
        <f t="shared" si="360"/>
        <v>6886.74</v>
      </c>
      <c r="BD286" s="111">
        <f t="shared" si="360"/>
        <v>6660.68</v>
      </c>
      <c r="BE286" s="111">
        <f t="shared" si="360"/>
        <v>7102.04</v>
      </c>
      <c r="BF286" s="111">
        <f t="shared" si="360"/>
        <v>6660.68</v>
      </c>
      <c r="BG286" s="111">
        <f t="shared" si="360"/>
        <v>7546.33</v>
      </c>
      <c r="BH286" s="111">
        <f t="shared" si="360"/>
        <v>7699.72</v>
      </c>
      <c r="BI286" s="111">
        <f t="shared" si="360"/>
        <v>11129.81</v>
      </c>
      <c r="BJ286" s="111">
        <f t="shared" si="360"/>
        <v>6660.68</v>
      </c>
      <c r="BK286" s="111">
        <f t="shared" si="360"/>
        <v>6723.54</v>
      </c>
      <c r="BL286" s="111">
        <f t="shared" si="360"/>
        <v>11801.34</v>
      </c>
      <c r="BM286" s="111">
        <f t="shared" si="360"/>
        <v>9830.76</v>
      </c>
      <c r="BN286" s="111">
        <f t="shared" si="360"/>
        <v>6660.68</v>
      </c>
      <c r="BO286" s="111">
        <f t="shared" ref="BO286:DZ286" si="361">ROUND(((BO277-BO281)-((BO159+BO163)*BO287))/BO91,2)</f>
        <v>6825.31</v>
      </c>
      <c r="BP286" s="111">
        <f t="shared" si="361"/>
        <v>11108.94</v>
      </c>
      <c r="BQ286" s="111">
        <f t="shared" si="361"/>
        <v>7242.53</v>
      </c>
      <c r="BR286" s="111">
        <f t="shared" si="361"/>
        <v>6784.74</v>
      </c>
      <c r="BS286" s="111">
        <f t="shared" si="361"/>
        <v>7346.66</v>
      </c>
      <c r="BT286" s="111">
        <f t="shared" si="361"/>
        <v>8982.3799999999992</v>
      </c>
      <c r="BU286" s="111">
        <f t="shared" si="361"/>
        <v>8255.11</v>
      </c>
      <c r="BV286" s="111">
        <f t="shared" si="361"/>
        <v>7078.58</v>
      </c>
      <c r="BW286" s="111">
        <f t="shared" si="361"/>
        <v>6990.3</v>
      </c>
      <c r="BX286" s="111">
        <f t="shared" si="361"/>
        <v>14652.6</v>
      </c>
      <c r="BY286" s="111">
        <f t="shared" si="361"/>
        <v>7644</v>
      </c>
      <c r="BZ286" s="111">
        <f t="shared" si="361"/>
        <v>10784.52</v>
      </c>
      <c r="CA286" s="111">
        <f t="shared" si="361"/>
        <v>11593.08</v>
      </c>
      <c r="CB286" s="111">
        <f t="shared" si="361"/>
        <v>6844.17</v>
      </c>
      <c r="CC286" s="111">
        <f t="shared" si="361"/>
        <v>11429.35</v>
      </c>
      <c r="CD286" s="111">
        <f t="shared" si="361"/>
        <v>13162.27</v>
      </c>
      <c r="CE286" s="111">
        <f t="shared" si="361"/>
        <v>11558.29</v>
      </c>
      <c r="CF286" s="111">
        <f t="shared" si="361"/>
        <v>12201.17</v>
      </c>
      <c r="CG286" s="111">
        <f t="shared" si="361"/>
        <v>11560.9</v>
      </c>
      <c r="CH286" s="111">
        <f t="shared" si="361"/>
        <v>12686.12</v>
      </c>
      <c r="CI286" s="111">
        <f t="shared" si="361"/>
        <v>6985.35</v>
      </c>
      <c r="CJ286" s="111">
        <f t="shared" si="361"/>
        <v>7491.88</v>
      </c>
      <c r="CK286" s="111">
        <f t="shared" si="361"/>
        <v>6898.77</v>
      </c>
      <c r="CL286" s="111">
        <f t="shared" si="361"/>
        <v>7220.87</v>
      </c>
      <c r="CM286" s="111">
        <f t="shared" si="361"/>
        <v>7779.52</v>
      </c>
      <c r="CN286" s="111">
        <f t="shared" si="361"/>
        <v>6660.68</v>
      </c>
      <c r="CO286" s="111">
        <f t="shared" si="361"/>
        <v>6660.68</v>
      </c>
      <c r="CP286" s="111">
        <f t="shared" si="361"/>
        <v>7378.05</v>
      </c>
      <c r="CQ286" s="111">
        <f t="shared" si="361"/>
        <v>7182.24</v>
      </c>
      <c r="CR286" s="111">
        <f t="shared" si="361"/>
        <v>11450.4</v>
      </c>
      <c r="CS286" s="111">
        <f t="shared" si="361"/>
        <v>8534.93</v>
      </c>
      <c r="CT286" s="111">
        <f t="shared" si="361"/>
        <v>12889.38</v>
      </c>
      <c r="CU286" s="111">
        <f t="shared" si="361"/>
        <v>8070.32</v>
      </c>
      <c r="CV286" s="111">
        <f t="shared" si="361"/>
        <v>13403.07</v>
      </c>
      <c r="CW286" s="111">
        <f t="shared" si="361"/>
        <v>11914.21</v>
      </c>
      <c r="CX286" s="111">
        <f t="shared" si="361"/>
        <v>7657.67</v>
      </c>
      <c r="CY286" s="111">
        <f t="shared" si="361"/>
        <v>13766.97</v>
      </c>
      <c r="CZ286" s="111">
        <f t="shared" si="361"/>
        <v>6727.04</v>
      </c>
      <c r="DA286" s="111">
        <f t="shared" si="361"/>
        <v>11166.14</v>
      </c>
      <c r="DB286" s="111">
        <f t="shared" si="361"/>
        <v>9031.65</v>
      </c>
      <c r="DC286" s="111">
        <f t="shared" si="361"/>
        <v>11431.49</v>
      </c>
      <c r="DD286" s="111">
        <f t="shared" si="361"/>
        <v>12662.69</v>
      </c>
      <c r="DE286" s="111">
        <f t="shared" si="361"/>
        <v>7774.41</v>
      </c>
      <c r="DF286" s="111">
        <f t="shared" si="361"/>
        <v>6660.68</v>
      </c>
      <c r="DG286" s="111">
        <f t="shared" si="361"/>
        <v>14159.59</v>
      </c>
      <c r="DH286" s="111">
        <f t="shared" si="361"/>
        <v>6660.68</v>
      </c>
      <c r="DI286" s="111">
        <f t="shared" si="361"/>
        <v>6732.2</v>
      </c>
      <c r="DJ286" s="111">
        <f t="shared" si="361"/>
        <v>7408.98</v>
      </c>
      <c r="DK286" s="111">
        <f t="shared" si="361"/>
        <v>8458.7199999999993</v>
      </c>
      <c r="DL286" s="111">
        <f t="shared" si="361"/>
        <v>6958.61</v>
      </c>
      <c r="DM286" s="111">
        <f t="shared" si="361"/>
        <v>10602.84</v>
      </c>
      <c r="DN286" s="111">
        <f t="shared" si="361"/>
        <v>7106.31</v>
      </c>
      <c r="DO286" s="111">
        <f t="shared" si="361"/>
        <v>7043.8</v>
      </c>
      <c r="DP286" s="111">
        <f t="shared" si="361"/>
        <v>11373.97</v>
      </c>
      <c r="DQ286" s="111">
        <f t="shared" si="361"/>
        <v>7792.19</v>
      </c>
      <c r="DR286" s="111">
        <f t="shared" si="361"/>
        <v>7315.4</v>
      </c>
      <c r="DS286" s="111">
        <f t="shared" si="361"/>
        <v>7661.47</v>
      </c>
      <c r="DT286" s="111">
        <f t="shared" si="361"/>
        <v>12833.87</v>
      </c>
      <c r="DU286" s="111">
        <f t="shared" si="361"/>
        <v>8041.91</v>
      </c>
      <c r="DV286" s="111">
        <f t="shared" si="361"/>
        <v>10925.01</v>
      </c>
      <c r="DW286" s="111">
        <f t="shared" si="361"/>
        <v>8817.86</v>
      </c>
      <c r="DX286" s="111">
        <f t="shared" si="361"/>
        <v>12880.69</v>
      </c>
      <c r="DY286" s="111">
        <f t="shared" si="361"/>
        <v>9869.24</v>
      </c>
      <c r="DZ286" s="111">
        <f t="shared" si="361"/>
        <v>7394.56</v>
      </c>
      <c r="EA286" s="111">
        <f t="shared" ref="EA286:FX286" si="362">ROUND(((EA277-EA281)-((EA159+EA163)*EA287))/EA91,2)</f>
        <v>7997.47</v>
      </c>
      <c r="EB286" s="111">
        <f t="shared" si="362"/>
        <v>7360.07</v>
      </c>
      <c r="EC286" s="111">
        <f t="shared" si="362"/>
        <v>8861.98</v>
      </c>
      <c r="ED286" s="111">
        <f t="shared" si="362"/>
        <v>9077.66</v>
      </c>
      <c r="EE286" s="111">
        <f t="shared" si="362"/>
        <v>10573.96</v>
      </c>
      <c r="EF286" s="111">
        <f t="shared" si="362"/>
        <v>6987.16</v>
      </c>
      <c r="EG286" s="111">
        <f t="shared" si="362"/>
        <v>9031.33</v>
      </c>
      <c r="EH286" s="111">
        <f t="shared" si="362"/>
        <v>10383.98</v>
      </c>
      <c r="EI286" s="111">
        <f t="shared" si="362"/>
        <v>6933</v>
      </c>
      <c r="EJ286" s="111">
        <f t="shared" si="362"/>
        <v>6660.68</v>
      </c>
      <c r="EK286" s="111">
        <f t="shared" si="362"/>
        <v>7268.18</v>
      </c>
      <c r="EL286" s="111">
        <f t="shared" si="362"/>
        <v>7314.66</v>
      </c>
      <c r="EM286" s="111">
        <f t="shared" si="362"/>
        <v>7698.37</v>
      </c>
      <c r="EN286" s="111">
        <f t="shared" si="362"/>
        <v>7201.13</v>
      </c>
      <c r="EO286" s="111">
        <f t="shared" si="362"/>
        <v>7415.95</v>
      </c>
      <c r="EP286" s="111">
        <f t="shared" si="362"/>
        <v>9123.66</v>
      </c>
      <c r="EQ286" s="111">
        <f t="shared" si="362"/>
        <v>7001.03</v>
      </c>
      <c r="ER286" s="111">
        <f t="shared" si="362"/>
        <v>9141.11</v>
      </c>
      <c r="ES286" s="111">
        <f t="shared" si="362"/>
        <v>12935.17</v>
      </c>
      <c r="ET286" s="111">
        <f t="shared" si="362"/>
        <v>12780.98</v>
      </c>
      <c r="EU286" s="111">
        <f t="shared" si="362"/>
        <v>8017.93</v>
      </c>
      <c r="EV286" s="111">
        <f t="shared" si="362"/>
        <v>14741.69</v>
      </c>
      <c r="EW286" s="111">
        <f t="shared" si="362"/>
        <v>9449.0499999999993</v>
      </c>
      <c r="EX286" s="111">
        <f t="shared" si="362"/>
        <v>10594.9</v>
      </c>
      <c r="EY286" s="111">
        <f t="shared" si="362"/>
        <v>8006.83</v>
      </c>
      <c r="EZ286" s="111">
        <f t="shared" si="362"/>
        <v>12785.01</v>
      </c>
      <c r="FA286" s="111">
        <f t="shared" si="362"/>
        <v>7315.01</v>
      </c>
      <c r="FB286" s="111">
        <f t="shared" si="362"/>
        <v>10262.370000000001</v>
      </c>
      <c r="FC286" s="111">
        <f t="shared" si="362"/>
        <v>6742.42</v>
      </c>
      <c r="FD286" s="111">
        <f t="shared" si="362"/>
        <v>8785.7199999999993</v>
      </c>
      <c r="FE286" s="111">
        <f t="shared" si="362"/>
        <v>13159.82</v>
      </c>
      <c r="FF286" s="111">
        <f t="shared" si="362"/>
        <v>11301.36</v>
      </c>
      <c r="FG286" s="111">
        <f t="shared" si="362"/>
        <v>13242.59</v>
      </c>
      <c r="FH286" s="111">
        <f t="shared" si="362"/>
        <v>13396.27</v>
      </c>
      <c r="FI286" s="111">
        <f t="shared" si="362"/>
        <v>6961.68</v>
      </c>
      <c r="FJ286" s="111">
        <f t="shared" si="362"/>
        <v>6751.16</v>
      </c>
      <c r="FK286" s="111">
        <f t="shared" si="362"/>
        <v>6828.85</v>
      </c>
      <c r="FL286" s="111">
        <f t="shared" si="362"/>
        <v>6660.68</v>
      </c>
      <c r="FM286" s="111">
        <f t="shared" si="362"/>
        <v>6660.68</v>
      </c>
      <c r="FN286" s="111">
        <f t="shared" si="362"/>
        <v>6916.82</v>
      </c>
      <c r="FO286" s="111">
        <f t="shared" si="362"/>
        <v>8156.33</v>
      </c>
      <c r="FP286" s="111">
        <f t="shared" si="362"/>
        <v>7139.4</v>
      </c>
      <c r="FQ286" s="111">
        <f t="shared" si="362"/>
        <v>7457.32</v>
      </c>
      <c r="FR286" s="111">
        <f t="shared" si="362"/>
        <v>13880.39</v>
      </c>
      <c r="FS286" s="111">
        <f t="shared" si="362"/>
        <v>12649.85</v>
      </c>
      <c r="FT286" s="137">
        <f t="shared" si="362"/>
        <v>15566.61</v>
      </c>
      <c r="FU286" s="111">
        <f t="shared" si="362"/>
        <v>7832.45</v>
      </c>
      <c r="FV286" s="111">
        <f t="shared" si="362"/>
        <v>7495.28</v>
      </c>
      <c r="FW286" s="111">
        <f t="shared" si="362"/>
        <v>12438.94</v>
      </c>
      <c r="FX286" s="111">
        <f t="shared" si="362"/>
        <v>14484.91</v>
      </c>
      <c r="FY286" s="46"/>
      <c r="FZ286" s="122"/>
      <c r="GA286" s="9"/>
      <c r="GB286" s="46"/>
      <c r="GC286" s="9"/>
      <c r="GD286" s="46"/>
      <c r="GE286" s="6"/>
      <c r="GF286" s="9"/>
      <c r="GG286" s="6"/>
      <c r="GH286" s="46"/>
      <c r="GI286" s="46"/>
      <c r="GJ286" s="46"/>
      <c r="GK286" s="46"/>
      <c r="GL286" s="46"/>
      <c r="GM286" s="46"/>
    </row>
    <row r="287" spans="1:195" x14ac:dyDescent="0.2">
      <c r="A287" s="3" t="s">
        <v>644</v>
      </c>
      <c r="B287" s="2" t="s">
        <v>645</v>
      </c>
      <c r="C287" s="111">
        <f t="shared" ref="C287:H287" si="363">(C160+(C160*$GE$265))</f>
        <v>6410.2889198168868</v>
      </c>
      <c r="D287" s="111">
        <f t="shared" si="363"/>
        <v>6410.2889198168868</v>
      </c>
      <c r="E287" s="111">
        <f t="shared" si="363"/>
        <v>6410.2889198168868</v>
      </c>
      <c r="F287" s="111">
        <f t="shared" si="363"/>
        <v>6410.2889198168868</v>
      </c>
      <c r="G287" s="111">
        <f t="shared" si="363"/>
        <v>6410.2889198168868</v>
      </c>
      <c r="H287" s="111">
        <f t="shared" si="363"/>
        <v>6410.2889198168868</v>
      </c>
      <c r="I287" s="111">
        <f>ROUND((I160+(I160*$GE$265)),2)</f>
        <v>6410.29</v>
      </c>
      <c r="J287" s="111">
        <f t="shared" ref="J287:BU287" si="364">(J160+(J160*$GE$265))</f>
        <v>6410.2889198168868</v>
      </c>
      <c r="K287" s="111">
        <f t="shared" si="364"/>
        <v>6410.2889198168868</v>
      </c>
      <c r="L287" s="111">
        <f t="shared" si="364"/>
        <v>6410.2889198168868</v>
      </c>
      <c r="M287" s="111">
        <f t="shared" si="364"/>
        <v>6410.2889198168868</v>
      </c>
      <c r="N287" s="111">
        <f t="shared" si="364"/>
        <v>6410.2889198168868</v>
      </c>
      <c r="O287" s="111">
        <f t="shared" si="364"/>
        <v>6410.2889198168868</v>
      </c>
      <c r="P287" s="111">
        <f t="shared" si="364"/>
        <v>6410.2889198168868</v>
      </c>
      <c r="Q287" s="111">
        <f t="shared" si="364"/>
        <v>6410.2889198168868</v>
      </c>
      <c r="R287" s="111">
        <f t="shared" si="364"/>
        <v>6410.2889198168868</v>
      </c>
      <c r="S287" s="111">
        <f t="shared" si="364"/>
        <v>6410.2889198168868</v>
      </c>
      <c r="T287" s="111">
        <f t="shared" si="364"/>
        <v>6410.2889198168868</v>
      </c>
      <c r="U287" s="111">
        <f t="shared" si="364"/>
        <v>6410.2889198168868</v>
      </c>
      <c r="V287" s="111">
        <f t="shared" si="364"/>
        <v>6410.2889198168868</v>
      </c>
      <c r="W287" s="111">
        <f t="shared" si="364"/>
        <v>6410.2889198168868</v>
      </c>
      <c r="X287" s="111">
        <f t="shared" si="364"/>
        <v>6410.2889198168868</v>
      </c>
      <c r="Y287" s="111">
        <f t="shared" si="364"/>
        <v>6410.2889198168868</v>
      </c>
      <c r="Z287" s="111">
        <f t="shared" si="364"/>
        <v>6410.2889198168868</v>
      </c>
      <c r="AA287" s="111">
        <f t="shared" si="364"/>
        <v>6410.2889198168868</v>
      </c>
      <c r="AB287" s="111">
        <f t="shared" si="364"/>
        <v>6410.2889198168868</v>
      </c>
      <c r="AC287" s="111">
        <f t="shared" si="364"/>
        <v>6410.2889198168868</v>
      </c>
      <c r="AD287" s="111">
        <f t="shared" si="364"/>
        <v>6410.2889198168868</v>
      </c>
      <c r="AE287" s="111">
        <f t="shared" si="364"/>
        <v>6410.2889198168868</v>
      </c>
      <c r="AF287" s="111">
        <f t="shared" si="364"/>
        <v>6410.2889198168868</v>
      </c>
      <c r="AG287" s="111">
        <f t="shared" si="364"/>
        <v>6410.2889198168868</v>
      </c>
      <c r="AH287" s="111">
        <f t="shared" si="364"/>
        <v>6410.2889198168868</v>
      </c>
      <c r="AI287" s="111">
        <f t="shared" si="364"/>
        <v>6410.2889198168868</v>
      </c>
      <c r="AJ287" s="111">
        <f t="shared" si="364"/>
        <v>6410.2889198168868</v>
      </c>
      <c r="AK287" s="111">
        <f t="shared" si="364"/>
        <v>6410.2889198168868</v>
      </c>
      <c r="AL287" s="111">
        <f t="shared" si="364"/>
        <v>6410.2889198168868</v>
      </c>
      <c r="AM287" s="111">
        <f t="shared" si="364"/>
        <v>6410.2889198168868</v>
      </c>
      <c r="AN287" s="111">
        <f t="shared" si="364"/>
        <v>6410.2889198168868</v>
      </c>
      <c r="AO287" s="111">
        <f t="shared" si="364"/>
        <v>6410.2889198168868</v>
      </c>
      <c r="AP287" s="111">
        <f t="shared" si="364"/>
        <v>6410.2889198168868</v>
      </c>
      <c r="AQ287" s="111">
        <f t="shared" si="364"/>
        <v>6410.2889198168868</v>
      </c>
      <c r="AR287" s="111">
        <f t="shared" si="364"/>
        <v>6410.2889198168868</v>
      </c>
      <c r="AS287" s="111">
        <f t="shared" si="364"/>
        <v>6410.2889198168868</v>
      </c>
      <c r="AT287" s="111">
        <f t="shared" si="364"/>
        <v>6410.2889198168868</v>
      </c>
      <c r="AU287" s="111">
        <f t="shared" si="364"/>
        <v>6410.2889198168868</v>
      </c>
      <c r="AV287" s="111">
        <f t="shared" si="364"/>
        <v>6410.2889198168868</v>
      </c>
      <c r="AW287" s="111">
        <f t="shared" si="364"/>
        <v>6410.2889198168868</v>
      </c>
      <c r="AX287" s="111">
        <f t="shared" si="364"/>
        <v>6410.2889198168868</v>
      </c>
      <c r="AY287" s="111">
        <f t="shared" si="364"/>
        <v>6410.2889198168868</v>
      </c>
      <c r="AZ287" s="111">
        <f t="shared" si="364"/>
        <v>6410.2889198168868</v>
      </c>
      <c r="BA287" s="111">
        <f t="shared" si="364"/>
        <v>6410.2889198168868</v>
      </c>
      <c r="BB287" s="111">
        <f t="shared" si="364"/>
        <v>6410.2889198168868</v>
      </c>
      <c r="BC287" s="111">
        <f t="shared" si="364"/>
        <v>6410.2889198168868</v>
      </c>
      <c r="BD287" s="111">
        <f t="shared" si="364"/>
        <v>6410.2889198168868</v>
      </c>
      <c r="BE287" s="111">
        <f t="shared" si="364"/>
        <v>6410.2889198168868</v>
      </c>
      <c r="BF287" s="111">
        <f t="shared" si="364"/>
        <v>6410.2889198168868</v>
      </c>
      <c r="BG287" s="111">
        <f t="shared" si="364"/>
        <v>6410.2889198168868</v>
      </c>
      <c r="BH287" s="111">
        <f t="shared" si="364"/>
        <v>6410.2889198168868</v>
      </c>
      <c r="BI287" s="111">
        <f t="shared" si="364"/>
        <v>6410.2889198168868</v>
      </c>
      <c r="BJ287" s="111">
        <f t="shared" si="364"/>
        <v>6410.2889198168868</v>
      </c>
      <c r="BK287" s="111">
        <f t="shared" si="364"/>
        <v>6410.2889198168868</v>
      </c>
      <c r="BL287" s="111">
        <f t="shared" si="364"/>
        <v>6410.2889198168868</v>
      </c>
      <c r="BM287" s="111">
        <f t="shared" si="364"/>
        <v>6410.2889198168868</v>
      </c>
      <c r="BN287" s="111">
        <f t="shared" si="364"/>
        <v>6410.2889198168868</v>
      </c>
      <c r="BO287" s="111">
        <f t="shared" si="364"/>
        <v>6410.2889198168868</v>
      </c>
      <c r="BP287" s="111">
        <f t="shared" si="364"/>
        <v>6410.2889198168868</v>
      </c>
      <c r="BQ287" s="111">
        <f t="shared" si="364"/>
        <v>6410.2889198168868</v>
      </c>
      <c r="BR287" s="111">
        <f t="shared" si="364"/>
        <v>6410.2889198168868</v>
      </c>
      <c r="BS287" s="111">
        <f t="shared" si="364"/>
        <v>6410.2889198168868</v>
      </c>
      <c r="BT287" s="111">
        <f t="shared" si="364"/>
        <v>6410.2889198168868</v>
      </c>
      <c r="BU287" s="111">
        <f t="shared" si="364"/>
        <v>6410.2889198168868</v>
      </c>
      <c r="BV287" s="111">
        <f t="shared" ref="BV287:CM287" si="365">(BV160+(BV160*$GE$265))</f>
        <v>6410.2889198168868</v>
      </c>
      <c r="BW287" s="111">
        <f t="shared" si="365"/>
        <v>6410.2889198168868</v>
      </c>
      <c r="BX287" s="111">
        <f t="shared" si="365"/>
        <v>6410.2889198168868</v>
      </c>
      <c r="BY287" s="111">
        <f t="shared" si="365"/>
        <v>6410.2889198168868</v>
      </c>
      <c r="BZ287" s="111">
        <f t="shared" si="365"/>
        <v>6410.2889198168868</v>
      </c>
      <c r="CA287" s="111">
        <f t="shared" si="365"/>
        <v>6410.2889198168868</v>
      </c>
      <c r="CB287" s="111">
        <f t="shared" si="365"/>
        <v>6410.2889198168868</v>
      </c>
      <c r="CC287" s="111">
        <f t="shared" si="365"/>
        <v>6410.2889198168868</v>
      </c>
      <c r="CD287" s="111">
        <f t="shared" si="365"/>
        <v>6410.2889198168868</v>
      </c>
      <c r="CE287" s="111">
        <f t="shared" si="365"/>
        <v>6410.2889198168868</v>
      </c>
      <c r="CF287" s="111">
        <f t="shared" si="365"/>
        <v>6410.2889198168868</v>
      </c>
      <c r="CG287" s="111">
        <f t="shared" si="365"/>
        <v>6410.2889198168868</v>
      </c>
      <c r="CH287" s="111">
        <f t="shared" si="365"/>
        <v>6410.2889198168868</v>
      </c>
      <c r="CI287" s="111">
        <f t="shared" si="365"/>
        <v>6410.2889198168868</v>
      </c>
      <c r="CJ287" s="111">
        <f t="shared" si="365"/>
        <v>6410.2889198168868</v>
      </c>
      <c r="CK287" s="111">
        <f t="shared" si="365"/>
        <v>6410.2889198168868</v>
      </c>
      <c r="CL287" s="111">
        <f t="shared" si="365"/>
        <v>6410.2889198168868</v>
      </c>
      <c r="CM287" s="111">
        <f t="shared" si="365"/>
        <v>6410.2889198168868</v>
      </c>
      <c r="CN287" s="111">
        <f>ROUND((CN160+(CN160*$GE$265)),2)</f>
        <v>6410.29</v>
      </c>
      <c r="CO287" s="111">
        <f t="shared" ref="CO287:EZ287" si="366">ROUND((CO160+(CO160*$GE$265)),2)</f>
        <v>6410.29</v>
      </c>
      <c r="CP287" s="111">
        <f t="shared" si="366"/>
        <v>6410.29</v>
      </c>
      <c r="CQ287" s="111">
        <f t="shared" si="366"/>
        <v>6410.29</v>
      </c>
      <c r="CR287" s="111">
        <f t="shared" si="366"/>
        <v>6410.29</v>
      </c>
      <c r="CS287" s="111">
        <f t="shared" si="366"/>
        <v>6410.29</v>
      </c>
      <c r="CT287" s="111">
        <f t="shared" si="366"/>
        <v>6410.29</v>
      </c>
      <c r="CU287" s="111">
        <f t="shared" si="366"/>
        <v>6410.29</v>
      </c>
      <c r="CV287" s="111">
        <f t="shared" si="366"/>
        <v>6410.29</v>
      </c>
      <c r="CW287" s="111">
        <f t="shared" si="366"/>
        <v>6410.29</v>
      </c>
      <c r="CX287" s="111">
        <f t="shared" si="366"/>
        <v>6410.29</v>
      </c>
      <c r="CY287" s="111">
        <f t="shared" si="366"/>
        <v>6410.29</v>
      </c>
      <c r="CZ287" s="111">
        <f t="shared" si="366"/>
        <v>6410.29</v>
      </c>
      <c r="DA287" s="111">
        <f t="shared" si="366"/>
        <v>6410.29</v>
      </c>
      <c r="DB287" s="111">
        <f t="shared" si="366"/>
        <v>6410.29</v>
      </c>
      <c r="DC287" s="111">
        <f t="shared" si="366"/>
        <v>6410.29</v>
      </c>
      <c r="DD287" s="111">
        <f t="shared" si="366"/>
        <v>6410.29</v>
      </c>
      <c r="DE287" s="111">
        <f t="shared" si="366"/>
        <v>6410.29</v>
      </c>
      <c r="DF287" s="111">
        <f t="shared" si="366"/>
        <v>6410.29</v>
      </c>
      <c r="DG287" s="111">
        <f t="shared" si="366"/>
        <v>6410.29</v>
      </c>
      <c r="DH287" s="111">
        <f t="shared" si="366"/>
        <v>6410.29</v>
      </c>
      <c r="DI287" s="111">
        <f t="shared" si="366"/>
        <v>6410.29</v>
      </c>
      <c r="DJ287" s="111">
        <f t="shared" si="366"/>
        <v>6410.29</v>
      </c>
      <c r="DK287" s="111">
        <f t="shared" si="366"/>
        <v>6410.29</v>
      </c>
      <c r="DL287" s="111">
        <f t="shared" si="366"/>
        <v>6410.29</v>
      </c>
      <c r="DM287" s="111">
        <f t="shared" si="366"/>
        <v>6410.29</v>
      </c>
      <c r="DN287" s="111">
        <f t="shared" si="366"/>
        <v>6410.29</v>
      </c>
      <c r="DO287" s="111">
        <f t="shared" si="366"/>
        <v>6410.29</v>
      </c>
      <c r="DP287" s="111">
        <f t="shared" si="366"/>
        <v>6410.29</v>
      </c>
      <c r="DQ287" s="111">
        <f t="shared" si="366"/>
        <v>6410.29</v>
      </c>
      <c r="DR287" s="111">
        <f t="shared" si="366"/>
        <v>6410.29</v>
      </c>
      <c r="DS287" s="111">
        <f t="shared" si="366"/>
        <v>6410.29</v>
      </c>
      <c r="DT287" s="111">
        <f t="shared" si="366"/>
        <v>6410.29</v>
      </c>
      <c r="DU287" s="111">
        <f t="shared" si="366"/>
        <v>6410.29</v>
      </c>
      <c r="DV287" s="111">
        <f t="shared" si="366"/>
        <v>6410.29</v>
      </c>
      <c r="DW287" s="111">
        <f t="shared" si="366"/>
        <v>6410.29</v>
      </c>
      <c r="DX287" s="111">
        <f t="shared" si="366"/>
        <v>6410.29</v>
      </c>
      <c r="DY287" s="111">
        <f t="shared" si="366"/>
        <v>6410.29</v>
      </c>
      <c r="DZ287" s="111">
        <f t="shared" si="366"/>
        <v>6410.29</v>
      </c>
      <c r="EA287" s="111">
        <f t="shared" si="366"/>
        <v>6410.29</v>
      </c>
      <c r="EB287" s="111">
        <f t="shared" si="366"/>
        <v>6410.29</v>
      </c>
      <c r="EC287" s="111">
        <f t="shared" si="366"/>
        <v>6410.29</v>
      </c>
      <c r="ED287" s="111">
        <f t="shared" si="366"/>
        <v>6410.29</v>
      </c>
      <c r="EE287" s="111">
        <f t="shared" si="366"/>
        <v>6410.29</v>
      </c>
      <c r="EF287" s="111">
        <f t="shared" si="366"/>
        <v>6410.29</v>
      </c>
      <c r="EG287" s="111">
        <f t="shared" si="366"/>
        <v>6410.29</v>
      </c>
      <c r="EH287" s="111">
        <f t="shared" si="366"/>
        <v>6410.29</v>
      </c>
      <c r="EI287" s="111">
        <f t="shared" si="366"/>
        <v>6410.29</v>
      </c>
      <c r="EJ287" s="111">
        <f t="shared" si="366"/>
        <v>6410.29</v>
      </c>
      <c r="EK287" s="111">
        <f t="shared" si="366"/>
        <v>6410.29</v>
      </c>
      <c r="EL287" s="111">
        <f t="shared" si="366"/>
        <v>6410.29</v>
      </c>
      <c r="EM287" s="111">
        <f t="shared" si="366"/>
        <v>6410.29</v>
      </c>
      <c r="EN287" s="111">
        <f t="shared" si="366"/>
        <v>6410.29</v>
      </c>
      <c r="EO287" s="111">
        <f t="shared" si="366"/>
        <v>6410.29</v>
      </c>
      <c r="EP287" s="111">
        <f t="shared" si="366"/>
        <v>6410.29</v>
      </c>
      <c r="EQ287" s="111">
        <f t="shared" si="366"/>
        <v>6410.29</v>
      </c>
      <c r="ER287" s="111">
        <f t="shared" si="366"/>
        <v>6410.29</v>
      </c>
      <c r="ES287" s="111">
        <f t="shared" si="366"/>
        <v>6410.29</v>
      </c>
      <c r="ET287" s="111">
        <f t="shared" si="366"/>
        <v>6410.29</v>
      </c>
      <c r="EU287" s="111">
        <f t="shared" si="366"/>
        <v>6410.29</v>
      </c>
      <c r="EV287" s="111">
        <f t="shared" si="366"/>
        <v>6410.29</v>
      </c>
      <c r="EW287" s="111">
        <f t="shared" si="366"/>
        <v>6410.29</v>
      </c>
      <c r="EX287" s="111">
        <f t="shared" si="366"/>
        <v>6410.29</v>
      </c>
      <c r="EY287" s="111">
        <f t="shared" si="366"/>
        <v>6410.29</v>
      </c>
      <c r="EZ287" s="111">
        <f t="shared" si="366"/>
        <v>6410.29</v>
      </c>
      <c r="FA287" s="111">
        <f t="shared" ref="FA287:FX287" si="367">ROUND((FA160+(FA160*$GE$265)),2)</f>
        <v>6410.29</v>
      </c>
      <c r="FB287" s="111">
        <f t="shared" si="367"/>
        <v>6410.29</v>
      </c>
      <c r="FC287" s="111">
        <f t="shared" si="367"/>
        <v>6410.29</v>
      </c>
      <c r="FD287" s="111">
        <f t="shared" si="367"/>
        <v>6410.29</v>
      </c>
      <c r="FE287" s="111">
        <f t="shared" si="367"/>
        <v>6410.29</v>
      </c>
      <c r="FF287" s="111">
        <f t="shared" si="367"/>
        <v>6410.29</v>
      </c>
      <c r="FG287" s="111">
        <f t="shared" si="367"/>
        <v>6410.29</v>
      </c>
      <c r="FH287" s="111">
        <f t="shared" si="367"/>
        <v>6410.29</v>
      </c>
      <c r="FI287" s="111">
        <f t="shared" si="367"/>
        <v>6410.29</v>
      </c>
      <c r="FJ287" s="111">
        <f t="shared" si="367"/>
        <v>6410.29</v>
      </c>
      <c r="FK287" s="111">
        <f t="shared" si="367"/>
        <v>6410.29</v>
      </c>
      <c r="FL287" s="111">
        <f t="shared" si="367"/>
        <v>6410.29</v>
      </c>
      <c r="FM287" s="111">
        <f t="shared" si="367"/>
        <v>6410.29</v>
      </c>
      <c r="FN287" s="111">
        <f t="shared" si="367"/>
        <v>6410.29</v>
      </c>
      <c r="FO287" s="111">
        <f t="shared" si="367"/>
        <v>6410.29</v>
      </c>
      <c r="FP287" s="111">
        <f t="shared" si="367"/>
        <v>6410.29</v>
      </c>
      <c r="FQ287" s="111">
        <f t="shared" si="367"/>
        <v>6410.29</v>
      </c>
      <c r="FR287" s="111">
        <f t="shared" si="367"/>
        <v>6410.29</v>
      </c>
      <c r="FS287" s="111">
        <f t="shared" si="367"/>
        <v>6410.29</v>
      </c>
      <c r="FT287" s="111">
        <f t="shared" si="367"/>
        <v>6410.29</v>
      </c>
      <c r="FU287" s="111">
        <f t="shared" si="367"/>
        <v>6410.29</v>
      </c>
      <c r="FV287" s="111">
        <f t="shared" si="367"/>
        <v>6410.29</v>
      </c>
      <c r="FW287" s="111">
        <f t="shared" si="367"/>
        <v>6410.29</v>
      </c>
      <c r="FX287" s="111">
        <f t="shared" si="367"/>
        <v>6410.29</v>
      </c>
      <c r="FY287" s="46"/>
      <c r="FZ287" s="122"/>
      <c r="GA287" s="46"/>
      <c r="GB287" s="2"/>
      <c r="GC287" s="2"/>
      <c r="GD287" s="2"/>
      <c r="GE287" s="20"/>
      <c r="GF287" s="9"/>
      <c r="GG287" s="6"/>
      <c r="GH287" s="46"/>
      <c r="GI287" s="46"/>
      <c r="GJ287" s="46"/>
      <c r="GK287" s="46"/>
      <c r="GL287" s="46"/>
      <c r="GM287" s="46"/>
    </row>
    <row r="288" spans="1:195" x14ac:dyDescent="0.2">
      <c r="A288" s="3"/>
      <c r="B288" s="2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7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7"/>
      <c r="FU288" s="46"/>
      <c r="FV288" s="46"/>
      <c r="FW288" s="46"/>
      <c r="FX288" s="46"/>
      <c r="FY288" s="46"/>
      <c r="FZ288" s="122"/>
      <c r="GA288" s="9"/>
      <c r="GB288" s="2"/>
      <c r="GC288" s="2"/>
      <c r="GD288" s="2"/>
      <c r="GE288" s="20"/>
      <c r="GF288" s="6"/>
      <c r="GG288" s="138"/>
      <c r="GH288" s="6"/>
      <c r="GI288" s="6"/>
      <c r="GJ288" s="6"/>
      <c r="GK288" s="6"/>
      <c r="GL288" s="6"/>
      <c r="GM288" s="6"/>
    </row>
    <row r="289" spans="1:195" x14ac:dyDescent="0.2">
      <c r="A289" s="3" t="s">
        <v>646</v>
      </c>
      <c r="B289" s="2" t="s">
        <v>647</v>
      </c>
      <c r="C289" s="46">
        <f t="shared" ref="C289:BN289" si="368">((C286*(C88+C89+C90)+(C287*(C95+C93)))*-1)</f>
        <v>-2339269.36</v>
      </c>
      <c r="D289" s="46">
        <f t="shared" si="368"/>
        <v>-14325890.048</v>
      </c>
      <c r="E289" s="46">
        <f t="shared" si="368"/>
        <v>-6271892.1780000003</v>
      </c>
      <c r="F289" s="46">
        <f t="shared" si="368"/>
        <v>-4694610.7920000004</v>
      </c>
      <c r="G289" s="46">
        <f t="shared" si="368"/>
        <v>0</v>
      </c>
      <c r="H289" s="46">
        <f t="shared" si="368"/>
        <v>0</v>
      </c>
      <c r="I289" s="46">
        <f t="shared" si="368"/>
        <v>-5351414.9340000004</v>
      </c>
      <c r="J289" s="46">
        <f t="shared" si="368"/>
        <v>0</v>
      </c>
      <c r="K289" s="46">
        <f t="shared" si="368"/>
        <v>0</v>
      </c>
      <c r="L289" s="46">
        <f t="shared" si="368"/>
        <v>0</v>
      </c>
      <c r="M289" s="46">
        <f t="shared" si="368"/>
        <v>0</v>
      </c>
      <c r="N289" s="46">
        <f t="shared" si="368"/>
        <v>0</v>
      </c>
      <c r="O289" s="46">
        <f t="shared" si="368"/>
        <v>0</v>
      </c>
      <c r="P289" s="46">
        <f t="shared" si="368"/>
        <v>0</v>
      </c>
      <c r="Q289" s="46">
        <f t="shared" si="368"/>
        <v>-1337382.3</v>
      </c>
      <c r="R289" s="46">
        <f t="shared" si="368"/>
        <v>0</v>
      </c>
      <c r="S289" s="46">
        <f t="shared" si="368"/>
        <v>0</v>
      </c>
      <c r="T289" s="46">
        <f t="shared" si="368"/>
        <v>0</v>
      </c>
      <c r="U289" s="46">
        <f t="shared" si="368"/>
        <v>0</v>
      </c>
      <c r="V289" s="46">
        <f t="shared" si="368"/>
        <v>0</v>
      </c>
      <c r="W289" s="46">
        <f t="shared" si="368"/>
        <v>0</v>
      </c>
      <c r="X289" s="46">
        <f t="shared" si="368"/>
        <v>0</v>
      </c>
      <c r="Y289" s="46">
        <f t="shared" si="368"/>
        <v>0</v>
      </c>
      <c r="Z289" s="46">
        <f t="shared" si="368"/>
        <v>0</v>
      </c>
      <c r="AA289" s="46">
        <f t="shared" si="368"/>
        <v>0</v>
      </c>
      <c r="AB289" s="46">
        <f t="shared" si="368"/>
        <v>0</v>
      </c>
      <c r="AC289" s="46">
        <f t="shared" si="368"/>
        <v>0</v>
      </c>
      <c r="AD289" s="46">
        <f t="shared" si="368"/>
        <v>0</v>
      </c>
      <c r="AE289" s="46">
        <f t="shared" si="368"/>
        <v>0</v>
      </c>
      <c r="AF289" s="46">
        <f t="shared" si="368"/>
        <v>0</v>
      </c>
      <c r="AG289" s="46">
        <f t="shared" si="368"/>
        <v>0</v>
      </c>
      <c r="AH289" s="46">
        <f t="shared" si="368"/>
        <v>0</v>
      </c>
      <c r="AI289" s="46">
        <f t="shared" si="368"/>
        <v>0</v>
      </c>
      <c r="AJ289" s="46">
        <f t="shared" si="368"/>
        <v>0</v>
      </c>
      <c r="AK289" s="46">
        <f t="shared" si="368"/>
        <v>0</v>
      </c>
      <c r="AL289" s="46">
        <f t="shared" si="368"/>
        <v>0</v>
      </c>
      <c r="AM289" s="46">
        <f t="shared" si="368"/>
        <v>0</v>
      </c>
      <c r="AN289" s="46">
        <f t="shared" si="368"/>
        <v>0</v>
      </c>
      <c r="AO289" s="46">
        <f t="shared" si="368"/>
        <v>0</v>
      </c>
      <c r="AP289" s="46">
        <f t="shared" si="368"/>
        <v>0</v>
      </c>
      <c r="AQ289" s="46">
        <f t="shared" si="368"/>
        <v>0</v>
      </c>
      <c r="AR289" s="46">
        <f t="shared" si="368"/>
        <v>-2030811</v>
      </c>
      <c r="AS289" s="46">
        <f t="shared" si="368"/>
        <v>-2440967.4500000002</v>
      </c>
      <c r="AT289" s="46">
        <f t="shared" si="368"/>
        <v>0</v>
      </c>
      <c r="AU289" s="46">
        <f t="shared" si="368"/>
        <v>0</v>
      </c>
      <c r="AV289" s="46">
        <f t="shared" si="368"/>
        <v>0</v>
      </c>
      <c r="AW289" s="46">
        <f t="shared" si="368"/>
        <v>0</v>
      </c>
      <c r="AX289" s="46">
        <f t="shared" si="368"/>
        <v>0</v>
      </c>
      <c r="AY289" s="46">
        <f t="shared" si="368"/>
        <v>-433055.53200000001</v>
      </c>
      <c r="AZ289" s="46">
        <f t="shared" si="368"/>
        <v>0</v>
      </c>
      <c r="BA289" s="46">
        <f t="shared" si="368"/>
        <v>0</v>
      </c>
      <c r="BB289" s="46">
        <f t="shared" si="368"/>
        <v>0</v>
      </c>
      <c r="BC289" s="46">
        <f t="shared" si="368"/>
        <v>-18900657.93</v>
      </c>
      <c r="BD289" s="46">
        <f t="shared" si="368"/>
        <v>0</v>
      </c>
      <c r="BE289" s="46">
        <f t="shared" si="368"/>
        <v>0</v>
      </c>
      <c r="BF289" s="46">
        <f t="shared" si="368"/>
        <v>0</v>
      </c>
      <c r="BG289" s="46">
        <f t="shared" si="368"/>
        <v>0</v>
      </c>
      <c r="BH289" s="46">
        <f t="shared" si="368"/>
        <v>0</v>
      </c>
      <c r="BI289" s="46">
        <f t="shared" si="368"/>
        <v>0</v>
      </c>
      <c r="BJ289" s="46">
        <f t="shared" si="368"/>
        <v>0</v>
      </c>
      <c r="BK289" s="46">
        <f t="shared" si="368"/>
        <v>0</v>
      </c>
      <c r="BL289" s="46">
        <f t="shared" si="368"/>
        <v>0</v>
      </c>
      <c r="BM289" s="46">
        <f t="shared" si="368"/>
        <v>0</v>
      </c>
      <c r="BN289" s="46">
        <f t="shared" si="368"/>
        <v>0</v>
      </c>
      <c r="BO289" s="46">
        <f t="shared" ref="BO289:DZ289" si="369">((BO286*(BO88+BO89+BO90)+(BO287*(BO95+BO93)))*-1)</f>
        <v>0</v>
      </c>
      <c r="BP289" s="46">
        <f t="shared" si="369"/>
        <v>0</v>
      </c>
      <c r="BQ289" s="46">
        <f t="shared" si="369"/>
        <v>-2710878.9789999998</v>
      </c>
      <c r="BR289" s="46">
        <f t="shared" si="369"/>
        <v>0</v>
      </c>
      <c r="BS289" s="46">
        <f t="shared" si="369"/>
        <v>0</v>
      </c>
      <c r="BT289" s="46">
        <f t="shared" si="369"/>
        <v>0</v>
      </c>
      <c r="BU289" s="46">
        <f t="shared" si="369"/>
        <v>0</v>
      </c>
      <c r="BV289" s="46">
        <f t="shared" si="369"/>
        <v>0</v>
      </c>
      <c r="BW289" s="46">
        <f t="shared" si="369"/>
        <v>0</v>
      </c>
      <c r="BX289" s="46">
        <f t="shared" si="369"/>
        <v>0</v>
      </c>
      <c r="BY289" s="46">
        <f t="shared" si="369"/>
        <v>0</v>
      </c>
      <c r="BZ289" s="46">
        <f t="shared" si="369"/>
        <v>0</v>
      </c>
      <c r="CA289" s="46">
        <f t="shared" si="369"/>
        <v>0</v>
      </c>
      <c r="CB289" s="46">
        <f t="shared" si="369"/>
        <v>0</v>
      </c>
      <c r="CC289" s="46">
        <f t="shared" si="369"/>
        <v>0</v>
      </c>
      <c r="CD289" s="46">
        <f t="shared" si="369"/>
        <v>0</v>
      </c>
      <c r="CE289" s="46">
        <f t="shared" si="369"/>
        <v>0</v>
      </c>
      <c r="CF289" s="46">
        <f t="shared" si="369"/>
        <v>0</v>
      </c>
      <c r="CG289" s="46">
        <f t="shared" si="369"/>
        <v>0</v>
      </c>
      <c r="CH289" s="46">
        <f t="shared" si="369"/>
        <v>0</v>
      </c>
      <c r="CI289" s="46">
        <f t="shared" si="369"/>
        <v>0</v>
      </c>
      <c r="CJ289" s="46">
        <f t="shared" si="369"/>
        <v>0</v>
      </c>
      <c r="CK289" s="46">
        <f t="shared" si="369"/>
        <v>-3352802.22</v>
      </c>
      <c r="CL289" s="46">
        <f t="shared" si="369"/>
        <v>0</v>
      </c>
      <c r="CM289" s="46">
        <f t="shared" si="369"/>
        <v>0</v>
      </c>
      <c r="CN289" s="46">
        <f t="shared" si="369"/>
        <v>-5995944.1360000009</v>
      </c>
      <c r="CO289" s="46">
        <f t="shared" si="369"/>
        <v>0</v>
      </c>
      <c r="CP289" s="46">
        <f t="shared" si="369"/>
        <v>0</v>
      </c>
      <c r="CQ289" s="46">
        <f t="shared" si="369"/>
        <v>0</v>
      </c>
      <c r="CR289" s="46">
        <f t="shared" si="369"/>
        <v>0</v>
      </c>
      <c r="CS289" s="46">
        <f t="shared" si="369"/>
        <v>0</v>
      </c>
      <c r="CT289" s="46">
        <f t="shared" si="369"/>
        <v>0</v>
      </c>
      <c r="CU289" s="46">
        <f t="shared" si="369"/>
        <v>0</v>
      </c>
      <c r="CV289" s="46">
        <f t="shared" si="369"/>
        <v>0</v>
      </c>
      <c r="CW289" s="46">
        <f t="shared" si="369"/>
        <v>0</v>
      </c>
      <c r="CX289" s="46">
        <f t="shared" si="369"/>
        <v>0</v>
      </c>
      <c r="CY289" s="46">
        <f t="shared" si="369"/>
        <v>0</v>
      </c>
      <c r="CZ289" s="46">
        <f t="shared" si="369"/>
        <v>0</v>
      </c>
      <c r="DA289" s="46">
        <f t="shared" si="369"/>
        <v>0</v>
      </c>
      <c r="DB289" s="46">
        <f t="shared" si="369"/>
        <v>0</v>
      </c>
      <c r="DC289" s="46">
        <f t="shared" si="369"/>
        <v>0</v>
      </c>
      <c r="DD289" s="46">
        <f t="shared" si="369"/>
        <v>0</v>
      </c>
      <c r="DE289" s="46">
        <f t="shared" si="369"/>
        <v>0</v>
      </c>
      <c r="DF289" s="46">
        <f t="shared" si="369"/>
        <v>-4806346.6880000001</v>
      </c>
      <c r="DG289" s="46">
        <f t="shared" si="369"/>
        <v>0</v>
      </c>
      <c r="DH289" s="46">
        <f t="shared" si="369"/>
        <v>0</v>
      </c>
      <c r="DI289" s="46">
        <f t="shared" si="369"/>
        <v>0</v>
      </c>
      <c r="DJ289" s="46">
        <f t="shared" si="369"/>
        <v>0</v>
      </c>
      <c r="DK289" s="46">
        <f t="shared" si="369"/>
        <v>0</v>
      </c>
      <c r="DL289" s="46">
        <f t="shared" si="369"/>
        <v>0</v>
      </c>
      <c r="DM289" s="46">
        <f t="shared" si="369"/>
        <v>0</v>
      </c>
      <c r="DN289" s="46">
        <f t="shared" si="369"/>
        <v>0</v>
      </c>
      <c r="DO289" s="46">
        <f t="shared" si="369"/>
        <v>0</v>
      </c>
      <c r="DP289" s="46">
        <f t="shared" si="369"/>
        <v>0</v>
      </c>
      <c r="DQ289" s="46">
        <f t="shared" si="369"/>
        <v>0</v>
      </c>
      <c r="DR289" s="46">
        <f t="shared" si="369"/>
        <v>0</v>
      </c>
      <c r="DS289" s="46">
        <f t="shared" si="369"/>
        <v>0</v>
      </c>
      <c r="DT289" s="46">
        <f t="shared" si="369"/>
        <v>0</v>
      </c>
      <c r="DU289" s="46">
        <f t="shared" si="369"/>
        <v>0</v>
      </c>
      <c r="DV289" s="46">
        <f t="shared" si="369"/>
        <v>0</v>
      </c>
      <c r="DW289" s="46">
        <f t="shared" si="369"/>
        <v>0</v>
      </c>
      <c r="DX289" s="46">
        <f t="shared" si="369"/>
        <v>0</v>
      </c>
      <c r="DY289" s="46">
        <f t="shared" si="369"/>
        <v>0</v>
      </c>
      <c r="DZ289" s="46">
        <f t="shared" si="369"/>
        <v>0</v>
      </c>
      <c r="EA289" s="46">
        <f t="shared" ref="EA289:FX289" si="370">((EA286*(EA88+EA89+EA90)+(EA287*(EA95+EA93)))*-1)</f>
        <v>0</v>
      </c>
      <c r="EB289" s="46">
        <f t="shared" si="370"/>
        <v>0</v>
      </c>
      <c r="EC289" s="46">
        <f t="shared" si="370"/>
        <v>0</v>
      </c>
      <c r="ED289" s="46">
        <f t="shared" si="370"/>
        <v>0</v>
      </c>
      <c r="EE289" s="46">
        <f t="shared" si="370"/>
        <v>0</v>
      </c>
      <c r="EF289" s="46">
        <f t="shared" si="370"/>
        <v>0</v>
      </c>
      <c r="EG289" s="46">
        <f t="shared" si="370"/>
        <v>0</v>
      </c>
      <c r="EH289" s="46">
        <f t="shared" si="370"/>
        <v>0</v>
      </c>
      <c r="EI289" s="46">
        <f t="shared" si="370"/>
        <v>-1102347</v>
      </c>
      <c r="EJ289" s="46">
        <f t="shared" si="370"/>
        <v>0</v>
      </c>
      <c r="EK289" s="46">
        <f t="shared" si="370"/>
        <v>0</v>
      </c>
      <c r="EL289" s="46">
        <f t="shared" si="370"/>
        <v>0</v>
      </c>
      <c r="EM289" s="46">
        <f t="shared" si="370"/>
        <v>0</v>
      </c>
      <c r="EN289" s="46">
        <f t="shared" si="370"/>
        <v>0</v>
      </c>
      <c r="EO289" s="46">
        <f t="shared" si="370"/>
        <v>0</v>
      </c>
      <c r="EP289" s="46">
        <f t="shared" si="370"/>
        <v>0</v>
      </c>
      <c r="EQ289" s="46">
        <f t="shared" si="370"/>
        <v>0</v>
      </c>
      <c r="ER289" s="46">
        <f t="shared" si="370"/>
        <v>0</v>
      </c>
      <c r="ES289" s="46">
        <f t="shared" si="370"/>
        <v>0</v>
      </c>
      <c r="ET289" s="46">
        <f t="shared" si="370"/>
        <v>0</v>
      </c>
      <c r="EU289" s="46">
        <f t="shared" si="370"/>
        <v>0</v>
      </c>
      <c r="EV289" s="46">
        <f t="shared" si="370"/>
        <v>0</v>
      </c>
      <c r="EW289" s="46">
        <f t="shared" si="370"/>
        <v>0</v>
      </c>
      <c r="EX289" s="46">
        <f t="shared" si="370"/>
        <v>0</v>
      </c>
      <c r="EY289" s="46">
        <f t="shared" si="370"/>
        <v>0</v>
      </c>
      <c r="EZ289" s="46">
        <f t="shared" si="370"/>
        <v>0</v>
      </c>
      <c r="FA289" s="46">
        <f t="shared" si="370"/>
        <v>0</v>
      </c>
      <c r="FB289" s="46">
        <f t="shared" si="370"/>
        <v>0</v>
      </c>
      <c r="FC289" s="46">
        <f t="shared" si="370"/>
        <v>0</v>
      </c>
      <c r="FD289" s="46">
        <f t="shared" si="370"/>
        <v>0</v>
      </c>
      <c r="FE289" s="46">
        <f t="shared" si="370"/>
        <v>0</v>
      </c>
      <c r="FF289" s="46">
        <f t="shared" si="370"/>
        <v>0</v>
      </c>
      <c r="FG289" s="46">
        <f t="shared" si="370"/>
        <v>0</v>
      </c>
      <c r="FH289" s="46">
        <f t="shared" si="370"/>
        <v>0</v>
      </c>
      <c r="FI289" s="46">
        <f t="shared" si="370"/>
        <v>0</v>
      </c>
      <c r="FJ289" s="46">
        <f t="shared" si="370"/>
        <v>0</v>
      </c>
      <c r="FK289" s="46">
        <f t="shared" si="370"/>
        <v>0</v>
      </c>
      <c r="FL289" s="46">
        <f t="shared" si="370"/>
        <v>0</v>
      </c>
      <c r="FM289" s="46">
        <f t="shared" si="370"/>
        <v>0</v>
      </c>
      <c r="FN289" s="46">
        <f t="shared" si="370"/>
        <v>0</v>
      </c>
      <c r="FO289" s="46">
        <f t="shared" si="370"/>
        <v>0</v>
      </c>
      <c r="FP289" s="46">
        <f t="shared" si="370"/>
        <v>0</v>
      </c>
      <c r="FQ289" s="46">
        <f t="shared" si="370"/>
        <v>0</v>
      </c>
      <c r="FR289" s="46">
        <f t="shared" si="370"/>
        <v>0</v>
      </c>
      <c r="FS289" s="46">
        <f t="shared" si="370"/>
        <v>0</v>
      </c>
      <c r="FT289" s="47">
        <f t="shared" si="370"/>
        <v>0</v>
      </c>
      <c r="FU289" s="46">
        <f t="shared" si="370"/>
        <v>0</v>
      </c>
      <c r="FV289" s="46">
        <f t="shared" si="370"/>
        <v>0</v>
      </c>
      <c r="FW289" s="46">
        <f t="shared" si="370"/>
        <v>0</v>
      </c>
      <c r="FX289" s="46">
        <f t="shared" si="370"/>
        <v>0</v>
      </c>
      <c r="FY289" s="46">
        <f>SUM(C289:FX289)</f>
        <v>-76094270.546999991</v>
      </c>
      <c r="FZ289" s="46"/>
      <c r="GA289" s="9"/>
      <c r="GB289" s="2"/>
      <c r="GC289" s="2"/>
      <c r="GD289" s="2"/>
      <c r="GE289" s="20"/>
      <c r="GF289" s="6"/>
      <c r="GG289" s="138"/>
      <c r="GH289" s="6"/>
      <c r="GI289" s="6"/>
      <c r="GJ289" s="6"/>
      <c r="GK289" s="6"/>
      <c r="GL289" s="6"/>
      <c r="GM289" s="6"/>
    </row>
    <row r="290" spans="1:195" x14ac:dyDescent="0.2">
      <c r="A290" s="3"/>
      <c r="B290" s="2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7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7"/>
      <c r="FU290" s="46"/>
      <c r="FV290" s="46"/>
      <c r="FW290" s="46"/>
      <c r="FX290" s="46"/>
      <c r="FY290" s="46"/>
      <c r="FZ290" s="46"/>
      <c r="GB290" s="2"/>
      <c r="GC290" s="2"/>
      <c r="GD290" s="2"/>
      <c r="GE290" s="20"/>
      <c r="GF290" s="6"/>
      <c r="GG290" s="138"/>
      <c r="GH290" s="6"/>
      <c r="GI290" s="6"/>
      <c r="GJ290" s="6"/>
      <c r="GK290" s="6"/>
      <c r="GL290" s="6"/>
      <c r="GM290" s="6"/>
    </row>
    <row r="291" spans="1:195" x14ac:dyDescent="0.2">
      <c r="A291" s="3" t="s">
        <v>648</v>
      </c>
      <c r="B291" s="2" t="s">
        <v>649</v>
      </c>
      <c r="C291" s="46">
        <f t="shared" ref="C291:BN291" si="371">C277+C289</f>
        <v>58276609.181660093</v>
      </c>
      <c r="D291" s="46">
        <f t="shared" si="371"/>
        <v>282454738.48979253</v>
      </c>
      <c r="E291" s="46">
        <f t="shared" si="371"/>
        <v>53214216.443963714</v>
      </c>
      <c r="F291" s="46">
        <f t="shared" si="371"/>
        <v>112466849.20284078</v>
      </c>
      <c r="G291" s="46">
        <f t="shared" si="371"/>
        <v>7235437.8368481919</v>
      </c>
      <c r="H291" s="46">
        <f t="shared" si="371"/>
        <v>7325263.4672209714</v>
      </c>
      <c r="I291" s="46">
        <f t="shared" si="371"/>
        <v>70973378.763787284</v>
      </c>
      <c r="J291" s="46">
        <f t="shared" si="371"/>
        <v>14430153.334116235</v>
      </c>
      <c r="K291" s="46">
        <f t="shared" si="371"/>
        <v>2864473.2725054403</v>
      </c>
      <c r="L291" s="46">
        <f t="shared" si="371"/>
        <v>19677484.659195866</v>
      </c>
      <c r="M291" s="46">
        <f t="shared" si="371"/>
        <v>12046805.27353345</v>
      </c>
      <c r="N291" s="46">
        <f t="shared" si="371"/>
        <v>359929125.91293275</v>
      </c>
      <c r="O291" s="46">
        <f t="shared" si="371"/>
        <v>100410456.57220006</v>
      </c>
      <c r="P291" s="46">
        <f t="shared" si="371"/>
        <v>2119131.1324284212</v>
      </c>
      <c r="Q291" s="46">
        <f t="shared" si="371"/>
        <v>286568248.25677705</v>
      </c>
      <c r="R291" s="46">
        <f t="shared" si="371"/>
        <v>4382276.2100217082</v>
      </c>
      <c r="S291" s="46">
        <f t="shared" si="371"/>
        <v>9769229.7419104334</v>
      </c>
      <c r="T291" s="46">
        <f t="shared" si="371"/>
        <v>1678468.8348856382</v>
      </c>
      <c r="U291" s="46">
        <f t="shared" si="371"/>
        <v>754271.17490033072</v>
      </c>
      <c r="V291" s="46">
        <f t="shared" si="371"/>
        <v>2535794.4147054958</v>
      </c>
      <c r="W291" s="46">
        <f t="shared" si="371"/>
        <v>1191702.4210710688</v>
      </c>
      <c r="X291" s="46">
        <f t="shared" si="371"/>
        <v>703091.43163845339</v>
      </c>
      <c r="Y291" s="46">
        <f t="shared" si="371"/>
        <v>3678792.1970392065</v>
      </c>
      <c r="Z291" s="46">
        <f t="shared" si="371"/>
        <v>2454441.829710904</v>
      </c>
      <c r="AA291" s="46">
        <f t="shared" si="371"/>
        <v>198755897.07872587</v>
      </c>
      <c r="AB291" s="46">
        <f t="shared" si="371"/>
        <v>204434729.43359488</v>
      </c>
      <c r="AC291" s="46">
        <f t="shared" si="371"/>
        <v>6626528.0965681747</v>
      </c>
      <c r="AD291" s="46">
        <f t="shared" si="371"/>
        <v>7747608.2230465412</v>
      </c>
      <c r="AE291" s="46">
        <f t="shared" si="371"/>
        <v>1380717.7408534526</v>
      </c>
      <c r="AF291" s="46">
        <f t="shared" si="371"/>
        <v>2003013.451493046</v>
      </c>
      <c r="AG291" s="46">
        <f t="shared" si="371"/>
        <v>7472797.4799999995</v>
      </c>
      <c r="AH291" s="46">
        <f t="shared" si="371"/>
        <v>7072131.3537931079</v>
      </c>
      <c r="AI291" s="46">
        <f t="shared" si="371"/>
        <v>3145539.5334852012</v>
      </c>
      <c r="AJ291" s="46">
        <f t="shared" si="371"/>
        <v>2404256.9014532394</v>
      </c>
      <c r="AK291" s="46">
        <f t="shared" si="371"/>
        <v>2347191.2345528235</v>
      </c>
      <c r="AL291" s="46">
        <f t="shared" si="371"/>
        <v>2614272.4093745467</v>
      </c>
      <c r="AM291" s="46">
        <f t="shared" si="371"/>
        <v>3592453.1263707043</v>
      </c>
      <c r="AN291" s="46">
        <f t="shared" si="371"/>
        <v>3278541.49508856</v>
      </c>
      <c r="AO291" s="46">
        <f t="shared" si="371"/>
        <v>32923421.054466046</v>
      </c>
      <c r="AP291" s="46">
        <f t="shared" si="371"/>
        <v>620248858.65430987</v>
      </c>
      <c r="AQ291" s="46">
        <f t="shared" si="371"/>
        <v>2635002.776545905</v>
      </c>
      <c r="AR291" s="46">
        <f t="shared" si="371"/>
        <v>430436967.66233069</v>
      </c>
      <c r="AS291" s="46">
        <f t="shared" si="371"/>
        <v>46412463.993918031</v>
      </c>
      <c r="AT291" s="46">
        <f t="shared" si="371"/>
        <v>17025894.884450104</v>
      </c>
      <c r="AU291" s="46">
        <f t="shared" si="371"/>
        <v>3133839.8660092526</v>
      </c>
      <c r="AV291" s="46">
        <f t="shared" si="371"/>
        <v>2910249.370619508</v>
      </c>
      <c r="AW291" s="46">
        <f t="shared" si="371"/>
        <v>2266579.4413398243</v>
      </c>
      <c r="AX291" s="46">
        <f t="shared" si="371"/>
        <v>744153.67893807497</v>
      </c>
      <c r="AY291" s="46">
        <f t="shared" si="371"/>
        <v>3817393.472861568</v>
      </c>
      <c r="AZ291" s="46">
        <f t="shared" si="371"/>
        <v>78220145.482729271</v>
      </c>
      <c r="BA291" s="46">
        <f t="shared" si="371"/>
        <v>58266222.85194771</v>
      </c>
      <c r="BB291" s="46">
        <f t="shared" si="371"/>
        <v>51841419.163825393</v>
      </c>
      <c r="BC291" s="46">
        <f t="shared" si="371"/>
        <v>190113917.36030269</v>
      </c>
      <c r="BD291" s="46">
        <f t="shared" si="371"/>
        <v>32321624.864170007</v>
      </c>
      <c r="BE291" s="46">
        <f t="shared" si="371"/>
        <v>10187878.63310967</v>
      </c>
      <c r="BF291" s="46">
        <f t="shared" si="371"/>
        <v>157804812.48300707</v>
      </c>
      <c r="BG291" s="46">
        <f t="shared" si="371"/>
        <v>7027896.5215419913</v>
      </c>
      <c r="BH291" s="46">
        <f t="shared" si="371"/>
        <v>4756118.3107021265</v>
      </c>
      <c r="BI291" s="46">
        <f t="shared" si="371"/>
        <v>2570986.4579478623</v>
      </c>
      <c r="BJ291" s="46">
        <f t="shared" si="371"/>
        <v>39882830.92983266</v>
      </c>
      <c r="BK291" s="46">
        <f t="shared" si="371"/>
        <v>122693322.08108152</v>
      </c>
      <c r="BL291" s="46">
        <f t="shared" si="371"/>
        <v>2208930.0134584657</v>
      </c>
      <c r="BM291" s="46">
        <f t="shared" si="371"/>
        <v>2821428.4820362478</v>
      </c>
      <c r="BN291" s="46">
        <f t="shared" si="371"/>
        <v>24773074.095805854</v>
      </c>
      <c r="BO291" s="46">
        <f t="shared" ref="BO291:DZ291" si="372">BO277+BO289</f>
        <v>10446137.318866745</v>
      </c>
      <c r="BP291" s="46">
        <f t="shared" si="372"/>
        <v>2286220.0941342199</v>
      </c>
      <c r="BQ291" s="46">
        <f t="shared" si="372"/>
        <v>38970613.511898123</v>
      </c>
      <c r="BR291" s="46">
        <f t="shared" si="372"/>
        <v>31940542.258345835</v>
      </c>
      <c r="BS291" s="46">
        <f t="shared" si="372"/>
        <v>7572940.5646041809</v>
      </c>
      <c r="BT291" s="46">
        <f t="shared" si="372"/>
        <v>3363250.1585779302</v>
      </c>
      <c r="BU291" s="46">
        <f t="shared" si="372"/>
        <v>3676001.4589552609</v>
      </c>
      <c r="BV291" s="46">
        <f t="shared" si="372"/>
        <v>8536063.7986593042</v>
      </c>
      <c r="BW291" s="46">
        <f t="shared" si="372"/>
        <v>12642660.101309652</v>
      </c>
      <c r="BX291" s="46">
        <f t="shared" si="372"/>
        <v>1093084.0646198583</v>
      </c>
      <c r="BY291" s="46">
        <f t="shared" si="372"/>
        <v>3881621.963016618</v>
      </c>
      <c r="BZ291" s="46">
        <f t="shared" si="372"/>
        <v>2169845.5760843265</v>
      </c>
      <c r="CA291" s="46">
        <f t="shared" si="372"/>
        <v>2311661.1334643606</v>
      </c>
      <c r="CB291" s="46">
        <f t="shared" si="372"/>
        <v>553908007.6949085</v>
      </c>
      <c r="CC291" s="46">
        <f t="shared" si="372"/>
        <v>1877841.6738722189</v>
      </c>
      <c r="CD291" s="46">
        <f t="shared" si="372"/>
        <v>968742.94093948265</v>
      </c>
      <c r="CE291" s="46">
        <f t="shared" si="372"/>
        <v>1895559.3615785905</v>
      </c>
      <c r="CF291" s="46">
        <f t="shared" si="372"/>
        <v>1414116.1451320399</v>
      </c>
      <c r="CG291" s="46">
        <f t="shared" si="372"/>
        <v>1856680.798610148</v>
      </c>
      <c r="CH291" s="46">
        <f t="shared" si="372"/>
        <v>1613674.9354748898</v>
      </c>
      <c r="CI291" s="46">
        <f t="shared" si="372"/>
        <v>5133533.0205958551</v>
      </c>
      <c r="CJ291" s="46">
        <f t="shared" si="372"/>
        <v>7850074.4550805427</v>
      </c>
      <c r="CK291" s="46">
        <f t="shared" si="372"/>
        <v>30293761.425776511</v>
      </c>
      <c r="CL291" s="46">
        <f t="shared" si="372"/>
        <v>9431729.3156401012</v>
      </c>
      <c r="CM291" s="46">
        <f t="shared" si="372"/>
        <v>5775297.4152845498</v>
      </c>
      <c r="CN291" s="46">
        <f t="shared" si="372"/>
        <v>185660635.37211046</v>
      </c>
      <c r="CO291" s="46">
        <f t="shared" si="372"/>
        <v>102331707.23579068</v>
      </c>
      <c r="CP291" s="46">
        <f t="shared" si="372"/>
        <v>7947630.3154795086</v>
      </c>
      <c r="CQ291" s="46">
        <f t="shared" si="372"/>
        <v>8747971.0756819136</v>
      </c>
      <c r="CR291" s="46">
        <f t="shared" si="372"/>
        <v>2113743.3197649638</v>
      </c>
      <c r="CS291" s="46">
        <f t="shared" si="372"/>
        <v>3042703.7436485761</v>
      </c>
      <c r="CT291" s="46">
        <f t="shared" si="372"/>
        <v>1224490.7579534058</v>
      </c>
      <c r="CU291" s="46">
        <f t="shared" si="372"/>
        <v>3093764.0615169615</v>
      </c>
      <c r="CV291" s="46">
        <f t="shared" si="372"/>
        <v>670153.3679156102</v>
      </c>
      <c r="CW291" s="46">
        <f t="shared" si="372"/>
        <v>1947973.1180257262</v>
      </c>
      <c r="CX291" s="46">
        <f t="shared" si="372"/>
        <v>3581490.0906324619</v>
      </c>
      <c r="CY291" s="46">
        <f t="shared" si="372"/>
        <v>894361.43441333459</v>
      </c>
      <c r="CZ291" s="46">
        <f t="shared" si="372"/>
        <v>14779987.465449011</v>
      </c>
      <c r="DA291" s="46">
        <f t="shared" si="372"/>
        <v>2150598.2081069546</v>
      </c>
      <c r="DB291" s="46">
        <f t="shared" si="372"/>
        <v>2841358.236168623</v>
      </c>
      <c r="DC291" s="46">
        <f t="shared" si="372"/>
        <v>2086247.3056034301</v>
      </c>
      <c r="DD291" s="46">
        <f t="shared" si="372"/>
        <v>1690468.9287459713</v>
      </c>
      <c r="DE291" s="46">
        <f t="shared" si="372"/>
        <v>3431622.5902707381</v>
      </c>
      <c r="DF291" s="46">
        <f t="shared" si="372"/>
        <v>139861069.64671317</v>
      </c>
      <c r="DG291" s="46">
        <f t="shared" si="372"/>
        <v>1186573.7904320448</v>
      </c>
      <c r="DH291" s="46">
        <f t="shared" si="372"/>
        <v>14210564.779233133</v>
      </c>
      <c r="DI291" s="46">
        <f t="shared" si="372"/>
        <v>18348249.702128991</v>
      </c>
      <c r="DJ291" s="46">
        <f t="shared" si="372"/>
        <v>5371377.0161652546</v>
      </c>
      <c r="DK291" s="46">
        <f t="shared" si="372"/>
        <v>3290572.6980871004</v>
      </c>
      <c r="DL291" s="46">
        <f t="shared" si="372"/>
        <v>41097848.642547294</v>
      </c>
      <c r="DM291" s="46">
        <f t="shared" si="372"/>
        <v>2872309.2232293929</v>
      </c>
      <c r="DN291" s="46">
        <f t="shared" si="372"/>
        <v>10766777.617041219</v>
      </c>
      <c r="DO291" s="46">
        <f t="shared" si="372"/>
        <v>20956010.218505584</v>
      </c>
      <c r="DP291" s="46">
        <f t="shared" si="372"/>
        <v>2310052.6207959545</v>
      </c>
      <c r="DQ291" s="46">
        <f t="shared" si="372"/>
        <v>3929599.6883651419</v>
      </c>
      <c r="DR291" s="46">
        <f t="shared" si="372"/>
        <v>9808489.73487355</v>
      </c>
      <c r="DS291" s="46">
        <f t="shared" si="372"/>
        <v>6221113.190826606</v>
      </c>
      <c r="DT291" s="46">
        <f t="shared" si="372"/>
        <v>1839093.9655618912</v>
      </c>
      <c r="DU291" s="46">
        <f t="shared" si="372"/>
        <v>3306029.6928837099</v>
      </c>
      <c r="DV291" s="46">
        <f t="shared" si="372"/>
        <v>2310640.2986449418</v>
      </c>
      <c r="DW291" s="46">
        <f t="shared" si="372"/>
        <v>3008652.4643405098</v>
      </c>
      <c r="DX291" s="46">
        <f t="shared" si="372"/>
        <v>2364894.4793510884</v>
      </c>
      <c r="DY291" s="46">
        <f t="shared" si="372"/>
        <v>3176909.7730690916</v>
      </c>
      <c r="DZ291" s="46">
        <f t="shared" si="372"/>
        <v>7417502.4962480962</v>
      </c>
      <c r="EA291" s="46">
        <f t="shared" ref="EA291:FX291" si="373">EA277+EA289</f>
        <v>4355449.1465498488</v>
      </c>
      <c r="EB291" s="46">
        <f t="shared" si="373"/>
        <v>4283561.4604032831</v>
      </c>
      <c r="EC291" s="46">
        <f t="shared" si="373"/>
        <v>2592128.9473792287</v>
      </c>
      <c r="ED291" s="46">
        <f t="shared" si="373"/>
        <v>14979040.667159608</v>
      </c>
      <c r="EE291" s="46">
        <f t="shared" si="373"/>
        <v>2252912.5855118237</v>
      </c>
      <c r="EF291" s="46">
        <f t="shared" si="373"/>
        <v>10941343.853787323</v>
      </c>
      <c r="EG291" s="46">
        <f t="shared" si="373"/>
        <v>2506195.3029501992</v>
      </c>
      <c r="EH291" s="46">
        <f t="shared" si="373"/>
        <v>2247813.1793982233</v>
      </c>
      <c r="EI291" s="46">
        <f t="shared" si="373"/>
        <v>117466451.63816029</v>
      </c>
      <c r="EJ291" s="46">
        <f t="shared" si="373"/>
        <v>59581131.501987532</v>
      </c>
      <c r="EK291" s="46">
        <f t="shared" si="373"/>
        <v>4880210.16</v>
      </c>
      <c r="EL291" s="46">
        <f t="shared" si="373"/>
        <v>3677811.1388398288</v>
      </c>
      <c r="EM291" s="46">
        <f t="shared" si="373"/>
        <v>3875361.4443615656</v>
      </c>
      <c r="EN291" s="46">
        <f t="shared" si="373"/>
        <v>7787033.2716131285</v>
      </c>
      <c r="EO291" s="46">
        <f t="shared" si="373"/>
        <v>3405403.4490367994</v>
      </c>
      <c r="EP291" s="46">
        <f t="shared" si="373"/>
        <v>3418633.6218446442</v>
      </c>
      <c r="EQ291" s="46">
        <f t="shared" si="373"/>
        <v>16682765.840637738</v>
      </c>
      <c r="ER291" s="46">
        <f t="shared" si="373"/>
        <v>3395921.8665889697</v>
      </c>
      <c r="ES291" s="46">
        <f t="shared" si="373"/>
        <v>1583264.8062284682</v>
      </c>
      <c r="ET291" s="46">
        <f t="shared" si="373"/>
        <v>2384931.0224179681</v>
      </c>
      <c r="EU291" s="46">
        <f t="shared" si="373"/>
        <v>5120252.6059218654</v>
      </c>
      <c r="EV291" s="46">
        <f t="shared" si="373"/>
        <v>998012.14123942482</v>
      </c>
      <c r="EW291" s="46">
        <f t="shared" si="373"/>
        <v>7943812.150773827</v>
      </c>
      <c r="EX291" s="46">
        <f t="shared" si="373"/>
        <v>2781268.660290183</v>
      </c>
      <c r="EY291" s="46">
        <f t="shared" si="373"/>
        <v>6257362.5800042544</v>
      </c>
      <c r="EZ291" s="46">
        <f t="shared" si="373"/>
        <v>1550822.3001343538</v>
      </c>
      <c r="FA291" s="46">
        <f t="shared" si="373"/>
        <v>22667019.889374442</v>
      </c>
      <c r="FB291" s="46">
        <f t="shared" si="373"/>
        <v>3640197.49</v>
      </c>
      <c r="FC291" s="46">
        <f t="shared" si="373"/>
        <v>16909321.552778814</v>
      </c>
      <c r="FD291" s="46">
        <f t="shared" si="373"/>
        <v>3032831.560002848</v>
      </c>
      <c r="FE291" s="46">
        <f t="shared" si="373"/>
        <v>1444948.1670964491</v>
      </c>
      <c r="FF291" s="46">
        <f t="shared" si="373"/>
        <v>2181162.2329226201</v>
      </c>
      <c r="FG291" s="46">
        <f t="shared" si="373"/>
        <v>1507007.3022914112</v>
      </c>
      <c r="FH291" s="46">
        <f t="shared" si="373"/>
        <v>1166814.8239051544</v>
      </c>
      <c r="FI291" s="46">
        <f t="shared" si="373"/>
        <v>12526448.293953313</v>
      </c>
      <c r="FJ291" s="46">
        <f t="shared" si="373"/>
        <v>12534879.374128871</v>
      </c>
      <c r="FK291" s="46">
        <f t="shared" si="373"/>
        <v>15098589.498446448</v>
      </c>
      <c r="FL291" s="46">
        <f t="shared" si="373"/>
        <v>31206626.716642722</v>
      </c>
      <c r="FM291" s="46">
        <f t="shared" si="373"/>
        <v>23045959.285749536</v>
      </c>
      <c r="FN291" s="46">
        <f t="shared" si="373"/>
        <v>141198058.83398986</v>
      </c>
      <c r="FO291" s="46">
        <f t="shared" si="373"/>
        <v>9250637.6199999992</v>
      </c>
      <c r="FP291" s="46">
        <f t="shared" si="373"/>
        <v>16134321.626089513</v>
      </c>
      <c r="FQ291" s="46">
        <f t="shared" si="373"/>
        <v>5879352.2890466405</v>
      </c>
      <c r="FR291" s="46">
        <f t="shared" si="373"/>
        <v>2162973.25</v>
      </c>
      <c r="FS291" s="46">
        <f t="shared" si="373"/>
        <v>2438850.84</v>
      </c>
      <c r="FT291" s="47">
        <f t="shared" si="373"/>
        <v>1353063.2</v>
      </c>
      <c r="FU291" s="46">
        <f t="shared" si="373"/>
        <v>6053701.4045043075</v>
      </c>
      <c r="FV291" s="46">
        <f t="shared" si="373"/>
        <v>5077302.3240071051</v>
      </c>
      <c r="FW291" s="46">
        <f t="shared" si="373"/>
        <v>1911864.4494975389</v>
      </c>
      <c r="FX291" s="46">
        <f t="shared" si="373"/>
        <v>1016840.352227043</v>
      </c>
      <c r="FY291" s="46">
        <f>-(FY277+FY289)</f>
        <v>76094270.546999991</v>
      </c>
      <c r="FZ291" s="46">
        <f>SUM(C291:FY291)</f>
        <v>5933344388.0200005</v>
      </c>
      <c r="GB291" s="47"/>
      <c r="GC291" s="47"/>
      <c r="GD291" s="47"/>
      <c r="GE291" s="20"/>
      <c r="GF291" s="6"/>
      <c r="GG291" s="138"/>
      <c r="GH291" s="6"/>
      <c r="GI291" s="6"/>
      <c r="GJ291" s="6"/>
      <c r="GK291" s="6"/>
      <c r="GL291" s="6"/>
      <c r="GM291" s="6"/>
    </row>
    <row r="292" spans="1:195" x14ac:dyDescent="0.2">
      <c r="A292" s="3" t="s">
        <v>650</v>
      </c>
      <c r="B292" s="2" t="s">
        <v>651</v>
      </c>
      <c r="C292" s="46">
        <f>C278</f>
        <v>12147177.939999999</v>
      </c>
      <c r="D292" s="46">
        <f t="shared" ref="D292:BO293" si="374">D278</f>
        <v>48603885.100000001</v>
      </c>
      <c r="E292" s="46">
        <f t="shared" si="374"/>
        <v>15638990.960000001</v>
      </c>
      <c r="F292" s="46">
        <f t="shared" si="374"/>
        <v>22100262.969999999</v>
      </c>
      <c r="G292" s="46">
        <f t="shared" si="374"/>
        <v>2360609.86</v>
      </c>
      <c r="H292" s="46">
        <f t="shared" si="374"/>
        <v>2440590.42</v>
      </c>
      <c r="I292" s="46">
        <f t="shared" si="374"/>
        <v>14858512.289999999</v>
      </c>
      <c r="J292" s="46">
        <f t="shared" si="374"/>
        <v>3418200.59</v>
      </c>
      <c r="K292" s="46">
        <f t="shared" si="374"/>
        <v>874131.9</v>
      </c>
      <c r="L292" s="46">
        <f t="shared" si="374"/>
        <v>9022701.3499999996</v>
      </c>
      <c r="M292" s="46">
        <f t="shared" si="374"/>
        <v>3026755.78</v>
      </c>
      <c r="N292" s="46">
        <f t="shared" si="374"/>
        <v>114719752.91</v>
      </c>
      <c r="O292" s="46">
        <f t="shared" si="374"/>
        <v>33133099.140000001</v>
      </c>
      <c r="P292" s="46">
        <f t="shared" si="374"/>
        <v>864510.62</v>
      </c>
      <c r="Q292" s="46">
        <f t="shared" si="374"/>
        <v>47047641.119999997</v>
      </c>
      <c r="R292" s="46">
        <f t="shared" si="374"/>
        <v>1268755.57</v>
      </c>
      <c r="S292" s="46">
        <f t="shared" si="374"/>
        <v>5580445.9400000004</v>
      </c>
      <c r="T292" s="46">
        <f t="shared" si="374"/>
        <v>548461.18000000005</v>
      </c>
      <c r="U292" s="46">
        <f t="shared" si="374"/>
        <v>217982.38</v>
      </c>
      <c r="V292" s="46">
        <f t="shared" si="374"/>
        <v>647746.98</v>
      </c>
      <c r="W292" s="46">
        <f t="shared" si="374"/>
        <v>182217.31</v>
      </c>
      <c r="X292" s="46">
        <f t="shared" si="374"/>
        <v>140076.09</v>
      </c>
      <c r="Y292" s="46">
        <f t="shared" si="374"/>
        <v>1118415.06</v>
      </c>
      <c r="Z292" s="46">
        <f t="shared" si="374"/>
        <v>394445.61</v>
      </c>
      <c r="AA292" s="46">
        <f t="shared" si="374"/>
        <v>61897415.210000001</v>
      </c>
      <c r="AB292" s="46">
        <f t="shared" si="374"/>
        <v>124578504.38</v>
      </c>
      <c r="AC292" s="46">
        <f t="shared" si="374"/>
        <v>2700319.19</v>
      </c>
      <c r="AD292" s="46">
        <f t="shared" si="374"/>
        <v>2943880.41</v>
      </c>
      <c r="AE292" s="46">
        <f t="shared" si="374"/>
        <v>446404.37</v>
      </c>
      <c r="AF292" s="46">
        <f t="shared" si="374"/>
        <v>764813.86</v>
      </c>
      <c r="AG292" s="46">
        <f t="shared" si="374"/>
        <v>7214655.2199999997</v>
      </c>
      <c r="AH292" s="46">
        <f t="shared" si="374"/>
        <v>482152.86</v>
      </c>
      <c r="AI292" s="46">
        <f t="shared" si="374"/>
        <v>207140.24</v>
      </c>
      <c r="AJ292" s="46">
        <f t="shared" si="374"/>
        <v>522454</v>
      </c>
      <c r="AK292" s="46">
        <f t="shared" si="374"/>
        <v>934470.28</v>
      </c>
      <c r="AL292" s="46">
        <f t="shared" si="374"/>
        <v>1685929.01</v>
      </c>
      <c r="AM292" s="46">
        <f t="shared" si="374"/>
        <v>602071.39</v>
      </c>
      <c r="AN292" s="46">
        <f t="shared" si="374"/>
        <v>2240295.8199999998</v>
      </c>
      <c r="AO292" s="46">
        <f t="shared" si="374"/>
        <v>9410823.5700000003</v>
      </c>
      <c r="AP292" s="46">
        <f t="shared" si="374"/>
        <v>271904764.17000002</v>
      </c>
      <c r="AQ292" s="46">
        <f t="shared" si="374"/>
        <v>1832833.54</v>
      </c>
      <c r="AR292" s="46">
        <f t="shared" si="374"/>
        <v>122231067.56999999</v>
      </c>
      <c r="AS292" s="46">
        <f t="shared" si="374"/>
        <v>28504230.920000002</v>
      </c>
      <c r="AT292" s="46">
        <f t="shared" si="374"/>
        <v>4168074.7</v>
      </c>
      <c r="AU292" s="46">
        <f t="shared" si="374"/>
        <v>544206.97</v>
      </c>
      <c r="AV292" s="46">
        <f t="shared" si="374"/>
        <v>374424.34</v>
      </c>
      <c r="AW292" s="46">
        <f t="shared" si="374"/>
        <v>377835.42</v>
      </c>
      <c r="AX292" s="46">
        <f t="shared" si="374"/>
        <v>230796.09</v>
      </c>
      <c r="AY292" s="46">
        <f t="shared" si="374"/>
        <v>578814</v>
      </c>
      <c r="AZ292" s="46">
        <f t="shared" si="374"/>
        <v>10042393.4</v>
      </c>
      <c r="BA292" s="46">
        <f t="shared" si="374"/>
        <v>6752548.4299999997</v>
      </c>
      <c r="BB292" s="46">
        <f t="shared" si="374"/>
        <v>2646161.14</v>
      </c>
      <c r="BC292" s="46">
        <f t="shared" si="374"/>
        <v>56564182.030000001</v>
      </c>
      <c r="BD292" s="46">
        <f t="shared" si="374"/>
        <v>9916901.7699999996</v>
      </c>
      <c r="BE292" s="46">
        <f t="shared" si="374"/>
        <v>2548723.2799999998</v>
      </c>
      <c r="BF292" s="46">
        <f t="shared" si="374"/>
        <v>35202749.420000002</v>
      </c>
      <c r="BG292" s="46">
        <f t="shared" si="374"/>
        <v>746536.18</v>
      </c>
      <c r="BH292" s="46">
        <f t="shared" si="374"/>
        <v>815556.07</v>
      </c>
      <c r="BI292" s="46">
        <f t="shared" si="374"/>
        <v>280286.65000000002</v>
      </c>
      <c r="BJ292" s="46">
        <f t="shared" si="374"/>
        <v>10056960.949999999</v>
      </c>
      <c r="BK292" s="46">
        <f t="shared" si="374"/>
        <v>16666915.550000001</v>
      </c>
      <c r="BL292" s="46">
        <f t="shared" si="374"/>
        <v>88687</v>
      </c>
      <c r="BM292" s="46">
        <f t="shared" si="374"/>
        <v>308015.64</v>
      </c>
      <c r="BN292" s="46">
        <f t="shared" si="374"/>
        <v>6071227.25</v>
      </c>
      <c r="BO292" s="46">
        <f t="shared" si="374"/>
        <v>2454809.35</v>
      </c>
      <c r="BP292" s="46">
        <f t="shared" ref="BP292:EA293" si="375">BP278</f>
        <v>1167266.71</v>
      </c>
      <c r="BQ292" s="46">
        <f t="shared" si="375"/>
        <v>19076811.239999998</v>
      </c>
      <c r="BR292" s="46">
        <f t="shared" si="375"/>
        <v>5381030.3099999996</v>
      </c>
      <c r="BS292" s="46">
        <f t="shared" si="375"/>
        <v>2056770.88</v>
      </c>
      <c r="BT292" s="46">
        <f t="shared" si="375"/>
        <v>1203281.45</v>
      </c>
      <c r="BU292" s="46">
        <f t="shared" si="375"/>
        <v>2786178.76</v>
      </c>
      <c r="BV292" s="46">
        <f t="shared" si="375"/>
        <v>5948975.54</v>
      </c>
      <c r="BW292" s="46">
        <f t="shared" si="375"/>
        <v>7095871.0999999996</v>
      </c>
      <c r="BX292" s="46">
        <f t="shared" si="375"/>
        <v>944778.74</v>
      </c>
      <c r="BY292" s="46">
        <f t="shared" si="375"/>
        <v>2088446.5</v>
      </c>
      <c r="BZ292" s="46">
        <f t="shared" si="375"/>
        <v>993228.21</v>
      </c>
      <c r="CA292" s="46">
        <f t="shared" si="375"/>
        <v>1046195.42</v>
      </c>
      <c r="CB292" s="46">
        <f t="shared" si="375"/>
        <v>186336129.25</v>
      </c>
      <c r="CC292" s="46">
        <f t="shared" si="375"/>
        <v>505524.89</v>
      </c>
      <c r="CD292" s="46">
        <f t="shared" si="375"/>
        <v>396400.64000000001</v>
      </c>
      <c r="CE292" s="46">
        <f t="shared" si="375"/>
        <v>604670.86</v>
      </c>
      <c r="CF292" s="46">
        <f t="shared" si="375"/>
        <v>379006.48</v>
      </c>
      <c r="CG292" s="46">
        <f t="shared" si="375"/>
        <v>458180.18</v>
      </c>
      <c r="CH292" s="46">
        <f t="shared" si="375"/>
        <v>349812.58</v>
      </c>
      <c r="CI292" s="46">
        <f t="shared" si="375"/>
        <v>1897266.34</v>
      </c>
      <c r="CJ292" s="46">
        <f t="shared" si="375"/>
        <v>5588307.6299999999</v>
      </c>
      <c r="CK292" s="46">
        <f t="shared" si="375"/>
        <v>8585720.3100000005</v>
      </c>
      <c r="CL292" s="46">
        <f t="shared" si="375"/>
        <v>1980899.7</v>
      </c>
      <c r="CM292" s="46">
        <f t="shared" si="375"/>
        <v>818850.03</v>
      </c>
      <c r="CN292" s="46">
        <f t="shared" si="375"/>
        <v>66420978.079999998</v>
      </c>
      <c r="CO292" s="46">
        <f t="shared" si="375"/>
        <v>29740392.800000001</v>
      </c>
      <c r="CP292" s="46">
        <f t="shared" si="375"/>
        <v>7029288.75</v>
      </c>
      <c r="CQ292" s="46">
        <f t="shared" si="375"/>
        <v>1410831.43</v>
      </c>
      <c r="CR292" s="46">
        <f t="shared" si="375"/>
        <v>248470.16</v>
      </c>
      <c r="CS292" s="46">
        <f t="shared" si="375"/>
        <v>999771.57</v>
      </c>
      <c r="CT292" s="46">
        <f t="shared" si="375"/>
        <v>266563.76</v>
      </c>
      <c r="CU292" s="46">
        <f t="shared" si="375"/>
        <v>286631.98</v>
      </c>
      <c r="CV292" s="46">
        <f t="shared" si="375"/>
        <v>152170.51</v>
      </c>
      <c r="CW292" s="46">
        <f t="shared" si="375"/>
        <v>1457982.76</v>
      </c>
      <c r="CX292" s="46">
        <f t="shared" si="375"/>
        <v>1341093.1100000001</v>
      </c>
      <c r="CY292" s="46">
        <f t="shared" si="375"/>
        <v>199896.43</v>
      </c>
      <c r="CZ292" s="46">
        <f t="shared" si="375"/>
        <v>4844283.2300000004</v>
      </c>
      <c r="DA292" s="46">
        <f t="shared" si="375"/>
        <v>273733.62</v>
      </c>
      <c r="DB292" s="46">
        <f t="shared" si="375"/>
        <v>497220.88</v>
      </c>
      <c r="DC292" s="46">
        <f t="shared" si="375"/>
        <v>1022593.67</v>
      </c>
      <c r="DD292" s="46">
        <f t="shared" si="375"/>
        <v>1477084.51</v>
      </c>
      <c r="DE292" s="46">
        <f t="shared" si="375"/>
        <v>1705968.87</v>
      </c>
      <c r="DF292" s="46">
        <f t="shared" si="375"/>
        <v>39540446.43</v>
      </c>
      <c r="DG292" s="46">
        <f t="shared" si="375"/>
        <v>817872.96</v>
      </c>
      <c r="DH292" s="46">
        <f t="shared" si="375"/>
        <v>9589449.2799999993</v>
      </c>
      <c r="DI292" s="46">
        <f t="shared" si="375"/>
        <v>11298422.890000001</v>
      </c>
      <c r="DJ292" s="46">
        <f t="shared" si="375"/>
        <v>1149893.8600000001</v>
      </c>
      <c r="DK292" s="46">
        <f t="shared" si="375"/>
        <v>749424.79</v>
      </c>
      <c r="DL292" s="46">
        <f t="shared" si="375"/>
        <v>10099747.08</v>
      </c>
      <c r="DM292" s="46">
        <f t="shared" si="375"/>
        <v>862051.22</v>
      </c>
      <c r="DN292" s="46">
        <f t="shared" si="375"/>
        <v>5016847.33</v>
      </c>
      <c r="DO292" s="46">
        <f t="shared" si="375"/>
        <v>5539336.6399999997</v>
      </c>
      <c r="DP292" s="46">
        <f t="shared" si="375"/>
        <v>476362.76</v>
      </c>
      <c r="DQ292" s="46">
        <f t="shared" si="375"/>
        <v>2290197.9700000002</v>
      </c>
      <c r="DR292" s="46">
        <f t="shared" si="375"/>
        <v>1412852.72</v>
      </c>
      <c r="DS292" s="46">
        <f t="shared" si="375"/>
        <v>965656.16</v>
      </c>
      <c r="DT292" s="46">
        <f t="shared" si="375"/>
        <v>176966.65</v>
      </c>
      <c r="DU292" s="46">
        <f t="shared" si="375"/>
        <v>555697.39</v>
      </c>
      <c r="DV292" s="46">
        <f t="shared" si="375"/>
        <v>120662.82</v>
      </c>
      <c r="DW292" s="46">
        <f t="shared" si="375"/>
        <v>343109.17</v>
      </c>
      <c r="DX292" s="46">
        <f t="shared" si="375"/>
        <v>986168.67</v>
      </c>
      <c r="DY292" s="46">
        <f t="shared" si="375"/>
        <v>1253828.46</v>
      </c>
      <c r="DZ292" s="46">
        <f t="shared" si="375"/>
        <v>1891762.67</v>
      </c>
      <c r="EA292" s="46">
        <f t="shared" si="375"/>
        <v>3533082.96</v>
      </c>
      <c r="EB292" s="46">
        <f t="shared" ref="EB292:FY293" si="376">EB278</f>
        <v>1786790.75</v>
      </c>
      <c r="EC292" s="46">
        <f t="shared" si="376"/>
        <v>682877.17</v>
      </c>
      <c r="ED292" s="46">
        <f t="shared" si="376"/>
        <v>10746800.300000001</v>
      </c>
      <c r="EE292" s="46">
        <f t="shared" si="376"/>
        <v>348545.93</v>
      </c>
      <c r="EF292" s="46">
        <f t="shared" si="376"/>
        <v>1693548.5</v>
      </c>
      <c r="EG292" s="46">
        <f t="shared" si="376"/>
        <v>516815.86</v>
      </c>
      <c r="EH292" s="46">
        <f t="shared" si="376"/>
        <v>270433.86</v>
      </c>
      <c r="EI292" s="46">
        <f t="shared" si="376"/>
        <v>27297599.219999999</v>
      </c>
      <c r="EJ292" s="46">
        <f t="shared" si="376"/>
        <v>17158497.579999998</v>
      </c>
      <c r="EK292" s="46">
        <f t="shared" si="376"/>
        <v>4741957.2300000004</v>
      </c>
      <c r="EL292" s="46">
        <f t="shared" si="376"/>
        <v>897894.96</v>
      </c>
      <c r="EM292" s="46">
        <f t="shared" si="376"/>
        <v>1487459.59</v>
      </c>
      <c r="EN292" s="46">
        <f t="shared" si="376"/>
        <v>1319821.01</v>
      </c>
      <c r="EO292" s="46">
        <f t="shared" si="376"/>
        <v>897338.6</v>
      </c>
      <c r="EP292" s="46">
        <f t="shared" si="376"/>
        <v>2285064.75</v>
      </c>
      <c r="EQ292" s="46">
        <f t="shared" si="376"/>
        <v>7949595.8300000001</v>
      </c>
      <c r="ER292" s="46">
        <f t="shared" si="376"/>
        <v>2294133.08</v>
      </c>
      <c r="ES292" s="46">
        <f t="shared" si="376"/>
        <v>412557.88</v>
      </c>
      <c r="ET292" s="46">
        <f t="shared" si="376"/>
        <v>714231.65</v>
      </c>
      <c r="EU292" s="46">
        <f t="shared" si="376"/>
        <v>778765.55</v>
      </c>
      <c r="EV292" s="46">
        <f t="shared" si="376"/>
        <v>480279.85</v>
      </c>
      <c r="EW292" s="46">
        <f t="shared" si="376"/>
        <v>4145355.64</v>
      </c>
      <c r="EX292" s="46">
        <f t="shared" si="376"/>
        <v>238847.82</v>
      </c>
      <c r="EY292" s="46">
        <f t="shared" si="376"/>
        <v>846117.53</v>
      </c>
      <c r="EZ292" s="46">
        <f t="shared" si="376"/>
        <v>602646.21</v>
      </c>
      <c r="FA292" s="46">
        <f t="shared" si="376"/>
        <v>16638604.83</v>
      </c>
      <c r="FB292" s="46">
        <f t="shared" si="376"/>
        <v>3490283.41</v>
      </c>
      <c r="FC292" s="46">
        <f t="shared" si="376"/>
        <v>5275868.5999999996</v>
      </c>
      <c r="FD292" s="46">
        <f t="shared" si="376"/>
        <v>1106511.74</v>
      </c>
      <c r="FE292" s="46">
        <f t="shared" si="376"/>
        <v>571933.61</v>
      </c>
      <c r="FF292" s="46">
        <f t="shared" si="376"/>
        <v>471698.15</v>
      </c>
      <c r="FG292" s="46">
        <f t="shared" si="376"/>
        <v>216473.11</v>
      </c>
      <c r="FH292" s="46">
        <f t="shared" si="376"/>
        <v>564318.11</v>
      </c>
      <c r="FI292" s="46">
        <f t="shared" si="376"/>
        <v>7440017.2599999998</v>
      </c>
      <c r="FJ292" s="46">
        <f t="shared" si="376"/>
        <v>8867917.3499999996</v>
      </c>
      <c r="FK292" s="46">
        <f t="shared" si="376"/>
        <v>9315187.1600000001</v>
      </c>
      <c r="FL292" s="46">
        <f t="shared" si="376"/>
        <v>13329616.380000001</v>
      </c>
      <c r="FM292" s="46">
        <f t="shared" si="376"/>
        <v>6110181.7999999998</v>
      </c>
      <c r="FN292" s="46">
        <f t="shared" si="376"/>
        <v>27024022.02</v>
      </c>
      <c r="FO292" s="46">
        <f t="shared" si="376"/>
        <v>8809604.5199999996</v>
      </c>
      <c r="FP292" s="46">
        <f t="shared" si="376"/>
        <v>7398164.9100000001</v>
      </c>
      <c r="FQ292" s="46">
        <f t="shared" si="376"/>
        <v>2800289.58</v>
      </c>
      <c r="FR292" s="46">
        <f t="shared" si="376"/>
        <v>2126702.4500000002</v>
      </c>
      <c r="FS292" s="46">
        <f t="shared" si="376"/>
        <v>2391487.98</v>
      </c>
      <c r="FT292" s="47">
        <f t="shared" si="376"/>
        <v>1255333.75</v>
      </c>
      <c r="FU292" s="46">
        <f t="shared" si="376"/>
        <v>2056899.24</v>
      </c>
      <c r="FV292" s="46">
        <f t="shared" si="376"/>
        <v>1290163.1599999999</v>
      </c>
      <c r="FW292" s="46">
        <f t="shared" si="376"/>
        <v>367776.77</v>
      </c>
      <c r="FX292" s="46">
        <f t="shared" si="376"/>
        <v>425106.42</v>
      </c>
      <c r="FY292" s="46">
        <f t="shared" si="376"/>
        <v>0</v>
      </c>
      <c r="FZ292" s="46">
        <f>SUM(C292:FY292)</f>
        <v>1844568940.1200006</v>
      </c>
      <c r="GB292" s="47"/>
      <c r="GC292" s="47"/>
      <c r="GD292" s="47"/>
      <c r="GE292" s="20"/>
      <c r="GF292" s="6"/>
      <c r="GG292" s="138"/>
      <c r="GH292" s="6"/>
      <c r="GI292" s="6"/>
      <c r="GJ292" s="6"/>
      <c r="GK292" s="6"/>
      <c r="GL292" s="6"/>
      <c r="GM292" s="6"/>
    </row>
    <row r="293" spans="1:195" x14ac:dyDescent="0.2">
      <c r="A293" s="3" t="s">
        <v>652</v>
      </c>
      <c r="B293" s="2" t="s">
        <v>653</v>
      </c>
      <c r="C293" s="46">
        <f>C279</f>
        <v>899735.52</v>
      </c>
      <c r="D293" s="46">
        <f t="shared" si="374"/>
        <v>3479704.26</v>
      </c>
      <c r="E293" s="46">
        <f t="shared" si="374"/>
        <v>1032704.27</v>
      </c>
      <c r="F293" s="46">
        <f t="shared" si="374"/>
        <v>1619991.97</v>
      </c>
      <c r="G293" s="46">
        <f t="shared" si="374"/>
        <v>142747.29999999999</v>
      </c>
      <c r="H293" s="46">
        <f t="shared" si="374"/>
        <v>153971.17000000001</v>
      </c>
      <c r="I293" s="46">
        <f t="shared" si="374"/>
        <v>1113325.73</v>
      </c>
      <c r="J293" s="46">
        <f t="shared" si="374"/>
        <v>353628.14</v>
      </c>
      <c r="K293" s="46">
        <f t="shared" si="374"/>
        <v>47055.11</v>
      </c>
      <c r="L293" s="46">
        <f t="shared" si="374"/>
        <v>616288.86</v>
      </c>
      <c r="M293" s="46">
        <f t="shared" si="374"/>
        <v>241850.21</v>
      </c>
      <c r="N293" s="46">
        <f t="shared" si="374"/>
        <v>8202655.6900000004</v>
      </c>
      <c r="O293" s="46">
        <f t="shared" si="374"/>
        <v>2490755.1</v>
      </c>
      <c r="P293" s="46">
        <f t="shared" si="374"/>
        <v>44768.34</v>
      </c>
      <c r="Q293" s="46">
        <f t="shared" si="374"/>
        <v>3151732.23</v>
      </c>
      <c r="R293" s="46">
        <f t="shared" si="374"/>
        <v>71586.990000000005</v>
      </c>
      <c r="S293" s="46">
        <f t="shared" si="374"/>
        <v>493095.5</v>
      </c>
      <c r="T293" s="46">
        <f t="shared" si="374"/>
        <v>66190.2</v>
      </c>
      <c r="U293" s="46">
        <f t="shared" si="374"/>
        <v>26247.98</v>
      </c>
      <c r="V293" s="46">
        <f t="shared" si="374"/>
        <v>77205.95</v>
      </c>
      <c r="W293" s="46">
        <f t="shared" si="374"/>
        <v>18471.310000000001</v>
      </c>
      <c r="X293" s="46">
        <f t="shared" si="374"/>
        <v>17345.87</v>
      </c>
      <c r="Y293" s="46">
        <f t="shared" si="374"/>
        <v>83607.66</v>
      </c>
      <c r="Z293" s="46">
        <f t="shared" si="374"/>
        <v>39923.480000000003</v>
      </c>
      <c r="AA293" s="46">
        <f t="shared" si="374"/>
        <v>3471425.64</v>
      </c>
      <c r="AB293" s="46">
        <f t="shared" si="374"/>
        <v>6402707.9299999997</v>
      </c>
      <c r="AC293" s="46">
        <f t="shared" si="374"/>
        <v>278395.83</v>
      </c>
      <c r="AD293" s="46">
        <f t="shared" si="374"/>
        <v>262402.71999999997</v>
      </c>
      <c r="AE293" s="46">
        <f t="shared" si="374"/>
        <v>51273.51</v>
      </c>
      <c r="AF293" s="46">
        <f t="shared" si="374"/>
        <v>66613.45</v>
      </c>
      <c r="AG293" s="46">
        <f t="shared" si="374"/>
        <v>258142.26</v>
      </c>
      <c r="AH293" s="46">
        <f t="shared" si="374"/>
        <v>98257.07</v>
      </c>
      <c r="AI293" s="46">
        <f t="shared" si="374"/>
        <v>34262.74</v>
      </c>
      <c r="AJ293" s="46">
        <f t="shared" si="374"/>
        <v>93338.83</v>
      </c>
      <c r="AK293" s="46">
        <f t="shared" si="374"/>
        <v>53165.09</v>
      </c>
      <c r="AL293" s="46">
        <f t="shared" si="374"/>
        <v>78707.64</v>
      </c>
      <c r="AM293" s="46">
        <f t="shared" si="374"/>
        <v>69276.37</v>
      </c>
      <c r="AN293" s="46">
        <f t="shared" si="374"/>
        <v>251693.58</v>
      </c>
      <c r="AO293" s="46">
        <f t="shared" si="374"/>
        <v>1135612.44</v>
      </c>
      <c r="AP293" s="46">
        <f t="shared" si="374"/>
        <v>16539238.16</v>
      </c>
      <c r="AQ293" s="46">
        <f t="shared" si="374"/>
        <v>79098.92</v>
      </c>
      <c r="AR293" s="46">
        <f t="shared" si="374"/>
        <v>10008439.720000001</v>
      </c>
      <c r="AS293" s="46">
        <f t="shared" si="374"/>
        <v>1401648.05</v>
      </c>
      <c r="AT293" s="46">
        <f t="shared" si="374"/>
        <v>624624.56000000006</v>
      </c>
      <c r="AU293" s="46">
        <f t="shared" si="374"/>
        <v>81320.2</v>
      </c>
      <c r="AV293" s="46">
        <f t="shared" si="374"/>
        <v>45993.72</v>
      </c>
      <c r="AW293" s="46">
        <f t="shared" si="374"/>
        <v>41270.74</v>
      </c>
      <c r="AX293" s="46">
        <f t="shared" si="374"/>
        <v>31835.77</v>
      </c>
      <c r="AY293" s="46">
        <f t="shared" si="374"/>
        <v>60137.88</v>
      </c>
      <c r="AZ293" s="46">
        <f t="shared" si="374"/>
        <v>1021325.03</v>
      </c>
      <c r="BA293" s="46">
        <f t="shared" si="374"/>
        <v>568537.26</v>
      </c>
      <c r="BB293" s="46">
        <f t="shared" si="374"/>
        <v>250626</v>
      </c>
      <c r="BC293" s="46">
        <f t="shared" si="374"/>
        <v>5767689.54</v>
      </c>
      <c r="BD293" s="46">
        <f t="shared" si="374"/>
        <v>1000862.23</v>
      </c>
      <c r="BE293" s="46">
        <f t="shared" si="374"/>
        <v>251809.5</v>
      </c>
      <c r="BF293" s="46">
        <f t="shared" si="374"/>
        <v>3578215.26</v>
      </c>
      <c r="BG293" s="46">
        <f t="shared" si="374"/>
        <v>73104.570000000007</v>
      </c>
      <c r="BH293" s="46">
        <f t="shared" si="374"/>
        <v>82503.009999999995</v>
      </c>
      <c r="BI293" s="46">
        <f t="shared" si="374"/>
        <v>32695.82</v>
      </c>
      <c r="BJ293" s="46">
        <f t="shared" si="374"/>
        <v>1075385.49</v>
      </c>
      <c r="BK293" s="46">
        <f t="shared" si="374"/>
        <v>879797.95</v>
      </c>
      <c r="BL293" s="46">
        <f t="shared" si="374"/>
        <v>6189.3</v>
      </c>
      <c r="BM293" s="46">
        <f t="shared" si="374"/>
        <v>34511</v>
      </c>
      <c r="BN293" s="46">
        <f t="shared" si="374"/>
        <v>762241.01</v>
      </c>
      <c r="BO293" s="46">
        <f t="shared" si="374"/>
        <v>312975.74</v>
      </c>
      <c r="BP293" s="46">
        <f t="shared" si="375"/>
        <v>152623.35</v>
      </c>
      <c r="BQ293" s="46">
        <f t="shared" si="375"/>
        <v>960501.75</v>
      </c>
      <c r="BR293" s="46">
        <f t="shared" si="375"/>
        <v>346436.22</v>
      </c>
      <c r="BS293" s="46">
        <f t="shared" si="375"/>
        <v>142200.91</v>
      </c>
      <c r="BT293" s="46">
        <f t="shared" si="375"/>
        <v>74281.77</v>
      </c>
      <c r="BU293" s="46">
        <f t="shared" si="375"/>
        <v>152760.56</v>
      </c>
      <c r="BV293" s="46">
        <f t="shared" si="375"/>
        <v>338241.75</v>
      </c>
      <c r="BW293" s="46">
        <f t="shared" si="375"/>
        <v>440119.44</v>
      </c>
      <c r="BX293" s="46">
        <f t="shared" si="375"/>
        <v>56803.59</v>
      </c>
      <c r="BY293" s="46">
        <f t="shared" si="375"/>
        <v>160256.75</v>
      </c>
      <c r="BZ293" s="46">
        <f t="shared" si="375"/>
        <v>92081.279999999999</v>
      </c>
      <c r="CA293" s="46">
        <f t="shared" si="375"/>
        <v>209391.03</v>
      </c>
      <c r="CB293" s="46">
        <f t="shared" si="375"/>
        <v>13717723.02</v>
      </c>
      <c r="CC293" s="46">
        <f t="shared" si="375"/>
        <v>60285</v>
      </c>
      <c r="CD293" s="46">
        <f t="shared" si="375"/>
        <v>52050.15</v>
      </c>
      <c r="CE293" s="46">
        <f t="shared" si="375"/>
        <v>63894.400000000001</v>
      </c>
      <c r="CF293" s="46">
        <f t="shared" si="375"/>
        <v>49348.76</v>
      </c>
      <c r="CG293" s="46">
        <f t="shared" si="375"/>
        <v>47262.74</v>
      </c>
      <c r="CH293" s="46">
        <f t="shared" si="375"/>
        <v>42074.18</v>
      </c>
      <c r="CI293" s="46">
        <f t="shared" si="375"/>
        <v>292086.63</v>
      </c>
      <c r="CJ293" s="46">
        <f t="shared" si="375"/>
        <v>198583.94</v>
      </c>
      <c r="CK293" s="46">
        <f t="shared" si="375"/>
        <v>1000813.62</v>
      </c>
      <c r="CL293" s="46">
        <f t="shared" si="375"/>
        <v>161222.85</v>
      </c>
      <c r="CM293" s="46">
        <f t="shared" si="375"/>
        <v>98530.91</v>
      </c>
      <c r="CN293" s="46">
        <f t="shared" si="375"/>
        <v>4636164.28</v>
      </c>
      <c r="CO293" s="46">
        <f t="shared" si="375"/>
        <v>2315270.83</v>
      </c>
      <c r="CP293" s="46">
        <f t="shared" si="375"/>
        <v>530938.07999999996</v>
      </c>
      <c r="CQ293" s="46">
        <f t="shared" si="375"/>
        <v>209545.5</v>
      </c>
      <c r="CR293" s="46">
        <f t="shared" si="375"/>
        <v>77266.080000000002</v>
      </c>
      <c r="CS293" s="46">
        <f t="shared" si="375"/>
        <v>141189</v>
      </c>
      <c r="CT293" s="46">
        <f t="shared" si="375"/>
        <v>54513.15</v>
      </c>
      <c r="CU293" s="46">
        <f t="shared" si="375"/>
        <v>31606.41</v>
      </c>
      <c r="CV293" s="46">
        <f t="shared" si="375"/>
        <v>16976.3</v>
      </c>
      <c r="CW293" s="46">
        <f t="shared" si="375"/>
        <v>95559.08</v>
      </c>
      <c r="CX293" s="46">
        <f t="shared" si="375"/>
        <v>99505.87</v>
      </c>
      <c r="CY293" s="46">
        <f t="shared" si="375"/>
        <v>19168.32</v>
      </c>
      <c r="CZ293" s="46">
        <f t="shared" si="375"/>
        <v>495569.54</v>
      </c>
      <c r="DA293" s="46">
        <f t="shared" si="375"/>
        <v>27159.33</v>
      </c>
      <c r="DB293" s="46">
        <f t="shared" si="375"/>
        <v>45103.89</v>
      </c>
      <c r="DC293" s="46">
        <f t="shared" si="375"/>
        <v>116655.36</v>
      </c>
      <c r="DD293" s="46">
        <f t="shared" si="375"/>
        <v>92962.04</v>
      </c>
      <c r="DE293" s="46">
        <f t="shared" si="375"/>
        <v>300303.95</v>
      </c>
      <c r="DF293" s="46">
        <f t="shared" si="375"/>
        <v>5204269.53</v>
      </c>
      <c r="DG293" s="46">
        <f t="shared" si="375"/>
        <v>79220.72</v>
      </c>
      <c r="DH293" s="46">
        <f t="shared" si="375"/>
        <v>673755.39</v>
      </c>
      <c r="DI293" s="46">
        <f t="shared" si="375"/>
        <v>772334.83</v>
      </c>
      <c r="DJ293" s="46">
        <f t="shared" si="375"/>
        <v>103045.06</v>
      </c>
      <c r="DK293" s="46">
        <f t="shared" si="375"/>
        <v>63098.21</v>
      </c>
      <c r="DL293" s="46">
        <f t="shared" si="375"/>
        <v>1205799.72</v>
      </c>
      <c r="DM293" s="46">
        <f t="shared" si="375"/>
        <v>95476.800000000003</v>
      </c>
      <c r="DN293" s="46">
        <f t="shared" si="375"/>
        <v>548470.91</v>
      </c>
      <c r="DO293" s="46">
        <f t="shared" si="375"/>
        <v>592966</v>
      </c>
      <c r="DP293" s="46">
        <f t="shared" si="375"/>
        <v>41432.32</v>
      </c>
      <c r="DQ293" s="46">
        <f t="shared" si="375"/>
        <v>119188.52</v>
      </c>
      <c r="DR293" s="46">
        <f t="shared" si="375"/>
        <v>283242.19</v>
      </c>
      <c r="DS293" s="46">
        <f t="shared" si="375"/>
        <v>137505.72</v>
      </c>
      <c r="DT293" s="46">
        <f t="shared" si="375"/>
        <v>28929.37</v>
      </c>
      <c r="DU293" s="46">
        <f t="shared" si="375"/>
        <v>76341.320000000007</v>
      </c>
      <c r="DV293" s="46">
        <f t="shared" si="375"/>
        <v>21718.58</v>
      </c>
      <c r="DW293" s="46">
        <f t="shared" si="375"/>
        <v>65200.74</v>
      </c>
      <c r="DX293" s="46">
        <f t="shared" si="375"/>
        <v>55150.36</v>
      </c>
      <c r="DY293" s="46">
        <f t="shared" si="375"/>
        <v>105308.43</v>
      </c>
      <c r="DZ293" s="46">
        <f t="shared" si="375"/>
        <v>193476.91</v>
      </c>
      <c r="EA293" s="46">
        <f t="shared" si="375"/>
        <v>420193.95</v>
      </c>
      <c r="EB293" s="46">
        <f t="shared" si="376"/>
        <v>185291.33</v>
      </c>
      <c r="EC293" s="46">
        <f t="shared" si="376"/>
        <v>75973.240000000005</v>
      </c>
      <c r="ED293" s="46">
        <f t="shared" si="376"/>
        <v>356731.89</v>
      </c>
      <c r="EE293" s="46">
        <f t="shared" si="376"/>
        <v>41068.15</v>
      </c>
      <c r="EF293" s="46">
        <f t="shared" si="376"/>
        <v>235831.67</v>
      </c>
      <c r="EG293" s="46">
        <f t="shared" si="376"/>
        <v>64235.62</v>
      </c>
      <c r="EH293" s="46">
        <f t="shared" si="376"/>
        <v>36642.01</v>
      </c>
      <c r="EI293" s="46">
        <f t="shared" si="376"/>
        <v>1995815.15</v>
      </c>
      <c r="EJ293" s="46">
        <f t="shared" si="376"/>
        <v>1323945.4099999999</v>
      </c>
      <c r="EK293" s="46">
        <f t="shared" si="376"/>
        <v>138252.93</v>
      </c>
      <c r="EL293" s="46">
        <f t="shared" si="376"/>
        <v>50043.42</v>
      </c>
      <c r="EM293" s="46">
        <f t="shared" si="376"/>
        <v>149514.06</v>
      </c>
      <c r="EN293" s="46">
        <f t="shared" si="376"/>
        <v>159330.1</v>
      </c>
      <c r="EO293" s="46">
        <f t="shared" si="376"/>
        <v>102420.24</v>
      </c>
      <c r="EP293" s="46">
        <f t="shared" si="376"/>
        <v>137545.47</v>
      </c>
      <c r="EQ293" s="46">
        <f t="shared" si="376"/>
        <v>570091.98</v>
      </c>
      <c r="ER293" s="46">
        <f t="shared" si="376"/>
        <v>170988.97</v>
      </c>
      <c r="ES293" s="46">
        <f t="shared" si="376"/>
        <v>35201.49</v>
      </c>
      <c r="ET293" s="46">
        <f t="shared" si="376"/>
        <v>56643.65</v>
      </c>
      <c r="EU293" s="46">
        <f t="shared" si="376"/>
        <v>73932.800000000003</v>
      </c>
      <c r="EV293" s="46">
        <f t="shared" si="376"/>
        <v>29483.21</v>
      </c>
      <c r="EW293" s="46">
        <f t="shared" si="376"/>
        <v>163412.57999999999</v>
      </c>
      <c r="EX293" s="46">
        <f t="shared" si="376"/>
        <v>9750.7800000000007</v>
      </c>
      <c r="EY293" s="46">
        <f t="shared" si="376"/>
        <v>75785.570000000007</v>
      </c>
      <c r="EZ293" s="46">
        <f t="shared" si="376"/>
        <v>52040.12</v>
      </c>
      <c r="FA293" s="46">
        <f t="shared" si="376"/>
        <v>906922.42</v>
      </c>
      <c r="FB293" s="46">
        <f t="shared" si="376"/>
        <v>149914.07999999999</v>
      </c>
      <c r="FC293" s="46">
        <f t="shared" si="376"/>
        <v>485296.29</v>
      </c>
      <c r="FD293" s="46">
        <f t="shared" si="376"/>
        <v>105175.05</v>
      </c>
      <c r="FE293" s="46">
        <f t="shared" si="376"/>
        <v>55103.18</v>
      </c>
      <c r="FF293" s="46">
        <f t="shared" si="376"/>
        <v>37327.06</v>
      </c>
      <c r="FG293" s="46">
        <f t="shared" si="376"/>
        <v>19367.46</v>
      </c>
      <c r="FH293" s="46">
        <f t="shared" si="376"/>
        <v>61491.44</v>
      </c>
      <c r="FI293" s="46">
        <f t="shared" si="376"/>
        <v>427750.63</v>
      </c>
      <c r="FJ293" s="46">
        <f t="shared" si="376"/>
        <v>470940.78</v>
      </c>
      <c r="FK293" s="46">
        <f t="shared" si="376"/>
        <v>412618.83</v>
      </c>
      <c r="FL293" s="46">
        <f t="shared" si="376"/>
        <v>1047768.49</v>
      </c>
      <c r="FM293" s="46">
        <f t="shared" si="376"/>
        <v>424235.74</v>
      </c>
      <c r="FN293" s="46">
        <f t="shared" si="376"/>
        <v>2065158.38</v>
      </c>
      <c r="FO293" s="46">
        <f t="shared" si="376"/>
        <v>441033.1</v>
      </c>
      <c r="FP293" s="46">
        <f t="shared" si="376"/>
        <v>395696.07</v>
      </c>
      <c r="FQ293" s="46">
        <f t="shared" si="376"/>
        <v>210216.3</v>
      </c>
      <c r="FR293" s="46">
        <f t="shared" si="376"/>
        <v>36270.800000000003</v>
      </c>
      <c r="FS293" s="46">
        <f t="shared" si="376"/>
        <v>47362.86</v>
      </c>
      <c r="FT293" s="47">
        <f t="shared" si="376"/>
        <v>97729.45</v>
      </c>
      <c r="FU293" s="46">
        <f t="shared" si="376"/>
        <v>219417.59</v>
      </c>
      <c r="FV293" s="46">
        <f t="shared" si="376"/>
        <v>155909.01999999999</v>
      </c>
      <c r="FW293" s="46">
        <f t="shared" si="376"/>
        <v>39866.54</v>
      </c>
      <c r="FX293" s="46">
        <f t="shared" si="376"/>
        <v>39160.17</v>
      </c>
      <c r="FY293" s="46">
        <f t="shared" si="376"/>
        <v>0</v>
      </c>
      <c r="FZ293" s="46">
        <f>SUM(C293:FY293)</f>
        <v>135444801.12999997</v>
      </c>
      <c r="GA293" s="47"/>
      <c r="GB293" s="47"/>
      <c r="GC293" s="47"/>
      <c r="GD293" s="47"/>
      <c r="GE293" s="135"/>
      <c r="GF293" s="139"/>
      <c r="GG293" s="140"/>
      <c r="GH293" s="6"/>
      <c r="GI293" s="6"/>
      <c r="GJ293" s="6"/>
      <c r="GK293" s="6"/>
      <c r="GL293" s="6"/>
      <c r="GM293" s="6"/>
    </row>
    <row r="294" spans="1:195" x14ac:dyDescent="0.2">
      <c r="A294" s="3" t="s">
        <v>654</v>
      </c>
      <c r="B294" s="2" t="s">
        <v>655</v>
      </c>
      <c r="C294" s="46">
        <f t="shared" ref="C294:BN294" si="377">C280+C289</f>
        <v>45229695.721660092</v>
      </c>
      <c r="D294" s="46">
        <f t="shared" si="377"/>
        <v>230371149.12979251</v>
      </c>
      <c r="E294" s="46">
        <f t="shared" si="377"/>
        <v>36542521.21396371</v>
      </c>
      <c r="F294" s="46">
        <f t="shared" si="377"/>
        <v>88746594.262840778</v>
      </c>
      <c r="G294" s="46">
        <f t="shared" si="377"/>
        <v>4732080.6768481927</v>
      </c>
      <c r="H294" s="46">
        <f t="shared" si="377"/>
        <v>4730701.8772209715</v>
      </c>
      <c r="I294" s="46">
        <f t="shared" si="377"/>
        <v>55001540.743787289</v>
      </c>
      <c r="J294" s="46">
        <f t="shared" si="377"/>
        <v>10658324.604116235</v>
      </c>
      <c r="K294" s="46">
        <f t="shared" si="377"/>
        <v>1943286.2625054403</v>
      </c>
      <c r="L294" s="46">
        <f t="shared" si="377"/>
        <v>10038494.449195867</v>
      </c>
      <c r="M294" s="46">
        <f t="shared" si="377"/>
        <v>8778199.2835334502</v>
      </c>
      <c r="N294" s="46">
        <f t="shared" si="377"/>
        <v>237006717.31293276</v>
      </c>
      <c r="O294" s="46">
        <f t="shared" si="377"/>
        <v>64786602.332200058</v>
      </c>
      <c r="P294" s="46">
        <f t="shared" si="377"/>
        <v>1209852.172428421</v>
      </c>
      <c r="Q294" s="46">
        <f t="shared" si="377"/>
        <v>236368874.90677705</v>
      </c>
      <c r="R294" s="46">
        <f t="shared" si="377"/>
        <v>3041933.6500217076</v>
      </c>
      <c r="S294" s="46">
        <f t="shared" si="377"/>
        <v>3695688.301910433</v>
      </c>
      <c r="T294" s="46">
        <f t="shared" si="377"/>
        <v>1063817.4548856381</v>
      </c>
      <c r="U294" s="46">
        <f t="shared" si="377"/>
        <v>510040.81490033073</v>
      </c>
      <c r="V294" s="46">
        <f t="shared" si="377"/>
        <v>1810841.4847054959</v>
      </c>
      <c r="W294" s="46">
        <f t="shared" si="377"/>
        <v>991013.80107106874</v>
      </c>
      <c r="X294" s="46">
        <f t="shared" si="377"/>
        <v>545669.47163845343</v>
      </c>
      <c r="Y294" s="46">
        <f t="shared" si="377"/>
        <v>2476769.4770392063</v>
      </c>
      <c r="Z294" s="46">
        <f t="shared" si="377"/>
        <v>2020072.7397109042</v>
      </c>
      <c r="AA294" s="46">
        <f t="shared" si="377"/>
        <v>133387056.22872587</v>
      </c>
      <c r="AB294" s="46">
        <f t="shared" si="377"/>
        <v>73453517.12359488</v>
      </c>
      <c r="AC294" s="46">
        <f t="shared" si="377"/>
        <v>3647813.0765681746</v>
      </c>
      <c r="AD294" s="46">
        <f t="shared" si="377"/>
        <v>4541325.0930465413</v>
      </c>
      <c r="AE294" s="46">
        <f t="shared" si="377"/>
        <v>883039.86085345258</v>
      </c>
      <c r="AF294" s="46">
        <f t="shared" si="377"/>
        <v>1171586.141493046</v>
      </c>
      <c r="AG294" s="46">
        <f t="shared" si="377"/>
        <v>-2.3283064365386963E-10</v>
      </c>
      <c r="AH294" s="46">
        <f t="shared" si="377"/>
        <v>6491721.4237931073</v>
      </c>
      <c r="AI294" s="46">
        <f t="shared" si="377"/>
        <v>2904136.5534852007</v>
      </c>
      <c r="AJ294" s="46">
        <f t="shared" si="377"/>
        <v>1788464.0714532393</v>
      </c>
      <c r="AK294" s="46">
        <f t="shared" si="377"/>
        <v>1359555.8645528234</v>
      </c>
      <c r="AL294" s="46">
        <f t="shared" si="377"/>
        <v>849635.7593745467</v>
      </c>
      <c r="AM294" s="46">
        <f t="shared" si="377"/>
        <v>2921105.366370704</v>
      </c>
      <c r="AN294" s="46">
        <f t="shared" si="377"/>
        <v>786552.09508856025</v>
      </c>
      <c r="AO294" s="46">
        <f t="shared" si="377"/>
        <v>22376985.044466045</v>
      </c>
      <c r="AP294" s="46">
        <f t="shared" si="377"/>
        <v>331804856.32430983</v>
      </c>
      <c r="AQ294" s="46">
        <f t="shared" si="377"/>
        <v>723070.31654590496</v>
      </c>
      <c r="AR294" s="46">
        <f t="shared" si="377"/>
        <v>298197460.37233067</v>
      </c>
      <c r="AS294" s="46">
        <f t="shared" si="377"/>
        <v>16506585.023918033</v>
      </c>
      <c r="AT294" s="46">
        <f t="shared" si="377"/>
        <v>12233195.624450104</v>
      </c>
      <c r="AU294" s="46">
        <f t="shared" si="377"/>
        <v>2508312.6960092522</v>
      </c>
      <c r="AV294" s="46">
        <f t="shared" si="377"/>
        <v>2489831.3106195079</v>
      </c>
      <c r="AW294" s="46">
        <f t="shared" si="377"/>
        <v>1847473.2813398244</v>
      </c>
      <c r="AX294" s="46">
        <f t="shared" si="377"/>
        <v>481521.81893807498</v>
      </c>
      <c r="AY294" s="46">
        <f t="shared" si="377"/>
        <v>3178441.5928615681</v>
      </c>
      <c r="AZ294" s="46">
        <f t="shared" si="377"/>
        <v>67156427.052729264</v>
      </c>
      <c r="BA294" s="46">
        <f t="shared" si="377"/>
        <v>50945137.161947712</v>
      </c>
      <c r="BB294" s="46">
        <f t="shared" si="377"/>
        <v>48944632.023825392</v>
      </c>
      <c r="BC294" s="46">
        <f t="shared" si="377"/>
        <v>127782045.79030269</v>
      </c>
      <c r="BD294" s="46">
        <f t="shared" si="377"/>
        <v>21403860.864170007</v>
      </c>
      <c r="BE294" s="46">
        <f t="shared" si="377"/>
        <v>7387345.8531096708</v>
      </c>
      <c r="BF294" s="46">
        <f t="shared" si="377"/>
        <v>119023847.80300707</v>
      </c>
      <c r="BG294" s="46">
        <f t="shared" si="377"/>
        <v>6208255.7715419913</v>
      </c>
      <c r="BH294" s="46">
        <f t="shared" si="377"/>
        <v>3858059.2307021269</v>
      </c>
      <c r="BI294" s="46">
        <f t="shared" si="377"/>
        <v>2258003.9879478626</v>
      </c>
      <c r="BJ294" s="46">
        <f t="shared" si="377"/>
        <v>28750484.489832662</v>
      </c>
      <c r="BK294" s="46">
        <f t="shared" si="377"/>
        <v>105146608.58108152</v>
      </c>
      <c r="BL294" s="46">
        <f t="shared" si="377"/>
        <v>2114053.7134584659</v>
      </c>
      <c r="BM294" s="46">
        <f t="shared" si="377"/>
        <v>2478901.8420362477</v>
      </c>
      <c r="BN294" s="46">
        <f t="shared" si="377"/>
        <v>17939605.835805852</v>
      </c>
      <c r="BO294" s="46">
        <f t="shared" ref="BO294:DZ294" si="378">BO280+BO289</f>
        <v>7678352.2288667448</v>
      </c>
      <c r="BP294" s="46">
        <f t="shared" si="378"/>
        <v>966330.03413421998</v>
      </c>
      <c r="BQ294" s="46">
        <f t="shared" si="378"/>
        <v>18933300.521898128</v>
      </c>
      <c r="BR294" s="46">
        <f t="shared" si="378"/>
        <v>26213075.728345837</v>
      </c>
      <c r="BS294" s="46">
        <f t="shared" si="378"/>
        <v>5373968.7746041808</v>
      </c>
      <c r="BT294" s="46">
        <f t="shared" si="378"/>
        <v>2085686.93857793</v>
      </c>
      <c r="BU294" s="46">
        <f t="shared" si="378"/>
        <v>737062.13895526109</v>
      </c>
      <c r="BV294" s="46">
        <f t="shared" si="378"/>
        <v>2248846.5086593041</v>
      </c>
      <c r="BW294" s="46">
        <f t="shared" si="378"/>
        <v>5106669.5613096515</v>
      </c>
      <c r="BX294" s="46">
        <f t="shared" si="378"/>
        <v>91501.734619858296</v>
      </c>
      <c r="BY294" s="46">
        <f t="shared" si="378"/>
        <v>1632918.713016618</v>
      </c>
      <c r="BZ294" s="46">
        <f t="shared" si="378"/>
        <v>1084536.0860843265</v>
      </c>
      <c r="CA294" s="46">
        <f t="shared" si="378"/>
        <v>1056074.6834643607</v>
      </c>
      <c r="CB294" s="46">
        <f t="shared" si="378"/>
        <v>353854155.42490852</v>
      </c>
      <c r="CC294" s="46">
        <f t="shared" si="378"/>
        <v>1312031.7838722188</v>
      </c>
      <c r="CD294" s="46">
        <f t="shared" si="378"/>
        <v>520292.15093948261</v>
      </c>
      <c r="CE294" s="46">
        <f t="shared" si="378"/>
        <v>1226994.1015785905</v>
      </c>
      <c r="CF294" s="46">
        <f t="shared" si="378"/>
        <v>985760.90513203992</v>
      </c>
      <c r="CG294" s="46">
        <f t="shared" si="378"/>
        <v>1351237.8786101481</v>
      </c>
      <c r="CH294" s="46">
        <f t="shared" si="378"/>
        <v>1221788.1754748898</v>
      </c>
      <c r="CI294" s="46">
        <f t="shared" si="378"/>
        <v>2944180.0505958553</v>
      </c>
      <c r="CJ294" s="46">
        <f t="shared" si="378"/>
        <v>2063182.8850805429</v>
      </c>
      <c r="CK294" s="46">
        <f t="shared" si="378"/>
        <v>20707227.495776508</v>
      </c>
      <c r="CL294" s="46">
        <f t="shared" si="378"/>
        <v>7289606.7656401014</v>
      </c>
      <c r="CM294" s="46">
        <f t="shared" si="378"/>
        <v>4857916.4752845494</v>
      </c>
      <c r="CN294" s="46">
        <f t="shared" si="378"/>
        <v>114603493.01211046</v>
      </c>
      <c r="CO294" s="46">
        <f t="shared" si="378"/>
        <v>70276043.60579069</v>
      </c>
      <c r="CP294" s="46">
        <f t="shared" si="378"/>
        <v>387403.48547950864</v>
      </c>
      <c r="CQ294" s="46">
        <f t="shared" si="378"/>
        <v>7127594.1456819139</v>
      </c>
      <c r="CR294" s="46">
        <f t="shared" si="378"/>
        <v>1788007.0797649638</v>
      </c>
      <c r="CS294" s="46">
        <f t="shared" si="378"/>
        <v>1901743.1736485763</v>
      </c>
      <c r="CT294" s="46">
        <f t="shared" si="378"/>
        <v>903413.84795340581</v>
      </c>
      <c r="CU294" s="46">
        <f t="shared" si="378"/>
        <v>2775525.6715169614</v>
      </c>
      <c r="CV294" s="46">
        <f t="shared" si="378"/>
        <v>501006.5579156102</v>
      </c>
      <c r="CW294" s="46">
        <f t="shared" si="378"/>
        <v>394431.27802572615</v>
      </c>
      <c r="CX294" s="46">
        <f t="shared" si="378"/>
        <v>2140891.1106324615</v>
      </c>
      <c r="CY294" s="46">
        <f t="shared" si="378"/>
        <v>675296.6844133347</v>
      </c>
      <c r="CZ294" s="46">
        <f t="shared" si="378"/>
        <v>9440134.6954490114</v>
      </c>
      <c r="DA294" s="46">
        <f t="shared" si="378"/>
        <v>1849705.2581069544</v>
      </c>
      <c r="DB294" s="46">
        <f t="shared" si="378"/>
        <v>2299033.466168623</v>
      </c>
      <c r="DC294" s="46">
        <f t="shared" si="378"/>
        <v>946998.27560343023</v>
      </c>
      <c r="DD294" s="46">
        <f t="shared" si="378"/>
        <v>120422.37874597129</v>
      </c>
      <c r="DE294" s="46">
        <f t="shared" si="378"/>
        <v>1425349.7702707381</v>
      </c>
      <c r="DF294" s="46">
        <f t="shared" si="378"/>
        <v>95116353.686713159</v>
      </c>
      <c r="DG294" s="46">
        <f t="shared" si="378"/>
        <v>289480.11043204484</v>
      </c>
      <c r="DH294" s="46">
        <f t="shared" si="378"/>
        <v>3947360.109233134</v>
      </c>
      <c r="DI294" s="46">
        <f t="shared" si="378"/>
        <v>6277491.9821289908</v>
      </c>
      <c r="DJ294" s="46">
        <f t="shared" si="378"/>
        <v>4118438.0961652542</v>
      </c>
      <c r="DK294" s="46">
        <f t="shared" si="378"/>
        <v>2478049.6980871004</v>
      </c>
      <c r="DL294" s="46">
        <f t="shared" si="378"/>
        <v>29792301.842547297</v>
      </c>
      <c r="DM294" s="46">
        <f t="shared" si="378"/>
        <v>1914781.2032293929</v>
      </c>
      <c r="DN294" s="46">
        <f t="shared" si="378"/>
        <v>5201459.3770412188</v>
      </c>
      <c r="DO294" s="46">
        <f t="shared" si="378"/>
        <v>14823707.578505583</v>
      </c>
      <c r="DP294" s="46">
        <f t="shared" si="378"/>
        <v>1792257.5407959544</v>
      </c>
      <c r="DQ294" s="46">
        <f t="shared" si="378"/>
        <v>1520213.1983651416</v>
      </c>
      <c r="DR294" s="46">
        <f t="shared" si="378"/>
        <v>8112394.8248735489</v>
      </c>
      <c r="DS294" s="46">
        <f t="shared" si="378"/>
        <v>5117951.3108266061</v>
      </c>
      <c r="DT294" s="46">
        <f t="shared" si="378"/>
        <v>1633197.9455618912</v>
      </c>
      <c r="DU294" s="46">
        <f t="shared" si="378"/>
        <v>2673990.9828837099</v>
      </c>
      <c r="DV294" s="46">
        <f t="shared" si="378"/>
        <v>2168258.8986449419</v>
      </c>
      <c r="DW294" s="46">
        <f t="shared" si="378"/>
        <v>2600342.5543405097</v>
      </c>
      <c r="DX294" s="46">
        <f t="shared" si="378"/>
        <v>1323575.4493510884</v>
      </c>
      <c r="DY294" s="46">
        <f t="shared" si="378"/>
        <v>1817772.8830690917</v>
      </c>
      <c r="DZ294" s="46">
        <f t="shared" si="378"/>
        <v>5332262.9162480962</v>
      </c>
      <c r="EA294" s="46">
        <f t="shared" ref="EA294:FX294" si="379">EA280+EA289</f>
        <v>402172.23654984887</v>
      </c>
      <c r="EB294" s="46">
        <f t="shared" si="379"/>
        <v>2311479.3804032831</v>
      </c>
      <c r="EC294" s="46">
        <f t="shared" si="379"/>
        <v>1833278.5373792287</v>
      </c>
      <c r="ED294" s="46">
        <f t="shared" si="379"/>
        <v>3875508.4771596068</v>
      </c>
      <c r="EE294" s="46">
        <f t="shared" si="379"/>
        <v>1863298.5055118238</v>
      </c>
      <c r="EF294" s="46">
        <f t="shared" si="379"/>
        <v>9011963.6837873235</v>
      </c>
      <c r="EG294" s="46">
        <f t="shared" si="379"/>
        <v>1925143.8229501992</v>
      </c>
      <c r="EH294" s="46">
        <f t="shared" si="379"/>
        <v>1940737.3093982234</v>
      </c>
      <c r="EI294" s="46">
        <f t="shared" si="379"/>
        <v>88173037.268160284</v>
      </c>
      <c r="EJ294" s="46">
        <f t="shared" si="379"/>
        <v>41098688.511987537</v>
      </c>
      <c r="EK294" s="46">
        <f t="shared" si="379"/>
        <v>-2.9103830456733704E-10</v>
      </c>
      <c r="EL294" s="46">
        <f t="shared" si="379"/>
        <v>2729872.7588398289</v>
      </c>
      <c r="EM294" s="46">
        <f t="shared" si="379"/>
        <v>2238387.7943615657</v>
      </c>
      <c r="EN294" s="46">
        <f t="shared" si="379"/>
        <v>6307882.1616131291</v>
      </c>
      <c r="EO294" s="46">
        <f t="shared" si="379"/>
        <v>2405644.6090367991</v>
      </c>
      <c r="EP294" s="46">
        <f t="shared" si="379"/>
        <v>996023.40184464422</v>
      </c>
      <c r="EQ294" s="46">
        <f t="shared" si="379"/>
        <v>8163078.0306377374</v>
      </c>
      <c r="ER294" s="46">
        <f t="shared" si="379"/>
        <v>930799.81658896967</v>
      </c>
      <c r="ES294" s="46">
        <f t="shared" si="379"/>
        <v>1135505.4362284683</v>
      </c>
      <c r="ET294" s="46">
        <f t="shared" si="379"/>
        <v>1614055.7224179683</v>
      </c>
      <c r="EU294" s="46">
        <f t="shared" si="379"/>
        <v>4267554.2559218658</v>
      </c>
      <c r="EV294" s="46">
        <f t="shared" si="379"/>
        <v>488249.08123942482</v>
      </c>
      <c r="EW294" s="46">
        <f t="shared" si="379"/>
        <v>3635043.9307738268</v>
      </c>
      <c r="EX294" s="46">
        <f t="shared" si="379"/>
        <v>2532670.0602901834</v>
      </c>
      <c r="EY294" s="46">
        <f t="shared" si="379"/>
        <v>5335459.4800042538</v>
      </c>
      <c r="EZ294" s="46">
        <f t="shared" si="379"/>
        <v>896135.97013435385</v>
      </c>
      <c r="FA294" s="46">
        <f t="shared" si="379"/>
        <v>5121492.6393744424</v>
      </c>
      <c r="FB294" s="46">
        <f t="shared" si="379"/>
        <v>0</v>
      </c>
      <c r="FC294" s="46">
        <f t="shared" si="379"/>
        <v>11148156.662778815</v>
      </c>
      <c r="FD294" s="46">
        <f t="shared" si="379"/>
        <v>1821144.770002848</v>
      </c>
      <c r="FE294" s="46">
        <f t="shared" si="379"/>
        <v>817911.37709644902</v>
      </c>
      <c r="FF294" s="46">
        <f t="shared" si="379"/>
        <v>1672137.0229226202</v>
      </c>
      <c r="FG294" s="46">
        <f t="shared" si="379"/>
        <v>1271166.7322914111</v>
      </c>
      <c r="FH294" s="46">
        <f t="shared" si="379"/>
        <v>541005.27390515432</v>
      </c>
      <c r="FI294" s="46">
        <f t="shared" si="379"/>
        <v>4658680.4039533129</v>
      </c>
      <c r="FJ294" s="46">
        <f t="shared" si="379"/>
        <v>3196021.2441288708</v>
      </c>
      <c r="FK294" s="46">
        <f t="shared" si="379"/>
        <v>5370783.5084464476</v>
      </c>
      <c r="FL294" s="46">
        <f t="shared" si="379"/>
        <v>16829241.846642721</v>
      </c>
      <c r="FM294" s="46">
        <f t="shared" si="379"/>
        <v>16511541.745749535</v>
      </c>
      <c r="FN294" s="46">
        <f t="shared" si="379"/>
        <v>112108878.43398987</v>
      </c>
      <c r="FO294" s="46">
        <f t="shared" si="379"/>
        <v>0</v>
      </c>
      <c r="FP294" s="46">
        <f t="shared" si="379"/>
        <v>8340460.6460895129</v>
      </c>
      <c r="FQ294" s="46">
        <f t="shared" si="379"/>
        <v>2868846.4090466406</v>
      </c>
      <c r="FR294" s="46">
        <f t="shared" si="379"/>
        <v>-1.8917489796876907E-10</v>
      </c>
      <c r="FS294" s="46">
        <f t="shared" si="379"/>
        <v>-1.3096723705530167E-10</v>
      </c>
      <c r="FT294" s="47">
        <f t="shared" si="379"/>
        <v>0</v>
      </c>
      <c r="FU294" s="46">
        <f t="shared" si="379"/>
        <v>3777384.5745043075</v>
      </c>
      <c r="FV294" s="46">
        <f t="shared" si="379"/>
        <v>3631230.1440071049</v>
      </c>
      <c r="FW294" s="46">
        <f t="shared" si="379"/>
        <v>1504221.1394975388</v>
      </c>
      <c r="FX294" s="46">
        <f t="shared" si="379"/>
        <v>552573.76222704293</v>
      </c>
      <c r="FY294" s="46">
        <f>FY280-FY289</f>
        <v>76094270.546999991</v>
      </c>
      <c r="FZ294" s="46">
        <f>SUM(C294:FY294)</f>
        <v>3953330646.77</v>
      </c>
      <c r="GB294" s="47"/>
      <c r="GC294" s="47"/>
      <c r="GD294" s="47"/>
      <c r="GE294" s="2"/>
      <c r="GF294" s="9"/>
      <c r="GG294" s="138"/>
      <c r="GH294" s="6"/>
      <c r="GI294" s="6"/>
      <c r="GJ294" s="6"/>
      <c r="GK294" s="6"/>
      <c r="GL294" s="6"/>
      <c r="GM294" s="6"/>
    </row>
    <row r="295" spans="1:195" x14ac:dyDescent="0.2">
      <c r="A295" s="9"/>
      <c r="B295" s="2" t="s">
        <v>656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7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7"/>
      <c r="FU295" s="46"/>
      <c r="FV295" s="46"/>
      <c r="FW295" s="46"/>
      <c r="FX295" s="46"/>
      <c r="FY295" s="46"/>
      <c r="FZ295" s="46"/>
      <c r="GB295" s="47"/>
      <c r="GC295" s="47"/>
      <c r="GD295" s="47"/>
      <c r="GE295" s="2"/>
      <c r="GF295" s="9"/>
      <c r="GG295" s="138"/>
      <c r="GH295" s="6"/>
      <c r="GI295" s="6"/>
      <c r="GJ295" s="6"/>
      <c r="GK295" s="6"/>
      <c r="GL295" s="6"/>
      <c r="GM295" s="6"/>
    </row>
    <row r="296" spans="1:195" x14ac:dyDescent="0.2">
      <c r="A296" s="9"/>
      <c r="B296" s="2" t="s">
        <v>657</v>
      </c>
      <c r="C296" s="46">
        <f>-C281</f>
        <v>0</v>
      </c>
      <c r="D296" s="46">
        <f t="shared" ref="D296:BO296" si="380">-D281</f>
        <v>0</v>
      </c>
      <c r="E296" s="46">
        <f t="shared" si="380"/>
        <v>0</v>
      </c>
      <c r="F296" s="46">
        <f t="shared" si="380"/>
        <v>0</v>
      </c>
      <c r="G296" s="46">
        <f t="shared" si="380"/>
        <v>0</v>
      </c>
      <c r="H296" s="46">
        <f t="shared" si="380"/>
        <v>0</v>
      </c>
      <c r="I296" s="46">
        <f t="shared" si="380"/>
        <v>0</v>
      </c>
      <c r="J296" s="46">
        <f t="shared" si="380"/>
        <v>0</v>
      </c>
      <c r="K296" s="46">
        <f t="shared" si="380"/>
        <v>0</v>
      </c>
      <c r="L296" s="46">
        <f t="shared" si="380"/>
        <v>0</v>
      </c>
      <c r="M296" s="46">
        <f t="shared" si="380"/>
        <v>0</v>
      </c>
      <c r="N296" s="46">
        <f t="shared" si="380"/>
        <v>0</v>
      </c>
      <c r="O296" s="46">
        <f t="shared" si="380"/>
        <v>0</v>
      </c>
      <c r="P296" s="46">
        <f t="shared" si="380"/>
        <v>0</v>
      </c>
      <c r="Q296" s="46">
        <f t="shared" si="380"/>
        <v>0</v>
      </c>
      <c r="R296" s="46">
        <f t="shared" si="380"/>
        <v>0</v>
      </c>
      <c r="S296" s="46">
        <f t="shared" si="380"/>
        <v>0</v>
      </c>
      <c r="T296" s="46">
        <f t="shared" si="380"/>
        <v>0</v>
      </c>
      <c r="U296" s="46">
        <f t="shared" si="380"/>
        <v>0</v>
      </c>
      <c r="V296" s="46">
        <f t="shared" si="380"/>
        <v>0</v>
      </c>
      <c r="W296" s="46">
        <f t="shared" si="380"/>
        <v>0</v>
      </c>
      <c r="X296" s="46">
        <f t="shared" si="380"/>
        <v>0</v>
      </c>
      <c r="Y296" s="46">
        <f t="shared" si="380"/>
        <v>0</v>
      </c>
      <c r="Z296" s="46">
        <f t="shared" si="380"/>
        <v>0</v>
      </c>
      <c r="AA296" s="46">
        <f t="shared" si="380"/>
        <v>0</v>
      </c>
      <c r="AB296" s="46">
        <f t="shared" si="380"/>
        <v>0</v>
      </c>
      <c r="AC296" s="46">
        <f t="shared" si="380"/>
        <v>0</v>
      </c>
      <c r="AD296" s="46">
        <f t="shared" si="380"/>
        <v>0</v>
      </c>
      <c r="AE296" s="46">
        <f t="shared" si="380"/>
        <v>0</v>
      </c>
      <c r="AF296" s="46">
        <f t="shared" si="380"/>
        <v>0</v>
      </c>
      <c r="AG296" s="46">
        <f t="shared" si="380"/>
        <v>-183971.65</v>
      </c>
      <c r="AH296" s="46">
        <f t="shared" si="380"/>
        <v>0</v>
      </c>
      <c r="AI296" s="46">
        <f t="shared" si="380"/>
        <v>0</v>
      </c>
      <c r="AJ296" s="46">
        <f t="shared" si="380"/>
        <v>0</v>
      </c>
      <c r="AK296" s="46">
        <f t="shared" si="380"/>
        <v>0</v>
      </c>
      <c r="AL296" s="46">
        <f t="shared" si="380"/>
        <v>0</v>
      </c>
      <c r="AM296" s="46">
        <f t="shared" si="380"/>
        <v>0</v>
      </c>
      <c r="AN296" s="46">
        <f t="shared" si="380"/>
        <v>0</v>
      </c>
      <c r="AO296" s="46">
        <f t="shared" si="380"/>
        <v>0</v>
      </c>
      <c r="AP296" s="46">
        <f t="shared" si="380"/>
        <v>0</v>
      </c>
      <c r="AQ296" s="46">
        <f t="shared" si="380"/>
        <v>0</v>
      </c>
      <c r="AR296" s="46">
        <f t="shared" si="380"/>
        <v>0</v>
      </c>
      <c r="AS296" s="46">
        <f t="shared" si="380"/>
        <v>0</v>
      </c>
      <c r="AT296" s="46">
        <f t="shared" si="380"/>
        <v>0</v>
      </c>
      <c r="AU296" s="46">
        <f t="shared" si="380"/>
        <v>0</v>
      </c>
      <c r="AV296" s="46">
        <f t="shared" si="380"/>
        <v>0</v>
      </c>
      <c r="AW296" s="46">
        <f t="shared" si="380"/>
        <v>0</v>
      </c>
      <c r="AX296" s="46">
        <f t="shared" si="380"/>
        <v>0</v>
      </c>
      <c r="AY296" s="46">
        <f t="shared" si="380"/>
        <v>0</v>
      </c>
      <c r="AZ296" s="46">
        <f t="shared" si="380"/>
        <v>0</v>
      </c>
      <c r="BA296" s="46">
        <f t="shared" si="380"/>
        <v>0</v>
      </c>
      <c r="BB296" s="46">
        <f t="shared" si="380"/>
        <v>0</v>
      </c>
      <c r="BC296" s="46">
        <f t="shared" si="380"/>
        <v>0</v>
      </c>
      <c r="BD296" s="46">
        <f t="shared" si="380"/>
        <v>0</v>
      </c>
      <c r="BE296" s="46">
        <f t="shared" si="380"/>
        <v>0</v>
      </c>
      <c r="BF296" s="46">
        <f t="shared" si="380"/>
        <v>0</v>
      </c>
      <c r="BG296" s="46">
        <f t="shared" si="380"/>
        <v>0</v>
      </c>
      <c r="BH296" s="46">
        <f t="shared" si="380"/>
        <v>0</v>
      </c>
      <c r="BI296" s="46">
        <f t="shared" si="380"/>
        <v>0</v>
      </c>
      <c r="BJ296" s="46">
        <f t="shared" si="380"/>
        <v>0</v>
      </c>
      <c r="BK296" s="46">
        <f t="shared" si="380"/>
        <v>0</v>
      </c>
      <c r="BL296" s="46">
        <f t="shared" si="380"/>
        <v>0</v>
      </c>
      <c r="BM296" s="46">
        <f t="shared" si="380"/>
        <v>0</v>
      </c>
      <c r="BN296" s="46">
        <f t="shared" si="380"/>
        <v>0</v>
      </c>
      <c r="BO296" s="46">
        <f t="shared" si="380"/>
        <v>0</v>
      </c>
      <c r="BP296" s="46">
        <f t="shared" ref="BP296:EA296" si="381">-BP281</f>
        <v>0</v>
      </c>
      <c r="BQ296" s="46">
        <f t="shared" si="381"/>
        <v>0</v>
      </c>
      <c r="BR296" s="46">
        <f t="shared" si="381"/>
        <v>0</v>
      </c>
      <c r="BS296" s="46">
        <f t="shared" si="381"/>
        <v>0</v>
      </c>
      <c r="BT296" s="46">
        <f t="shared" si="381"/>
        <v>0</v>
      </c>
      <c r="BU296" s="46">
        <f t="shared" si="381"/>
        <v>0</v>
      </c>
      <c r="BV296" s="46">
        <f t="shared" si="381"/>
        <v>0</v>
      </c>
      <c r="BW296" s="46">
        <f t="shared" si="381"/>
        <v>0</v>
      </c>
      <c r="BX296" s="46">
        <f t="shared" si="381"/>
        <v>0</v>
      </c>
      <c r="BY296" s="46">
        <f t="shared" si="381"/>
        <v>0</v>
      </c>
      <c r="BZ296" s="46">
        <f t="shared" si="381"/>
        <v>0</v>
      </c>
      <c r="CA296" s="46">
        <f t="shared" si="381"/>
        <v>0</v>
      </c>
      <c r="CB296" s="46">
        <f t="shared" si="381"/>
        <v>0</v>
      </c>
      <c r="CC296" s="46">
        <f t="shared" si="381"/>
        <v>0</v>
      </c>
      <c r="CD296" s="46">
        <f t="shared" si="381"/>
        <v>0</v>
      </c>
      <c r="CE296" s="46">
        <f t="shared" si="381"/>
        <v>0</v>
      </c>
      <c r="CF296" s="46">
        <f t="shared" si="381"/>
        <v>0</v>
      </c>
      <c r="CG296" s="46">
        <f t="shared" si="381"/>
        <v>0</v>
      </c>
      <c r="CH296" s="46">
        <f t="shared" si="381"/>
        <v>0</v>
      </c>
      <c r="CI296" s="46">
        <f t="shared" si="381"/>
        <v>0</v>
      </c>
      <c r="CJ296" s="46">
        <f t="shared" si="381"/>
        <v>0</v>
      </c>
      <c r="CK296" s="46">
        <f t="shared" si="381"/>
        <v>0</v>
      </c>
      <c r="CL296" s="46">
        <f t="shared" si="381"/>
        <v>0</v>
      </c>
      <c r="CM296" s="46">
        <f t="shared" si="381"/>
        <v>0</v>
      </c>
      <c r="CN296" s="46">
        <f t="shared" si="381"/>
        <v>0</v>
      </c>
      <c r="CO296" s="46">
        <f t="shared" si="381"/>
        <v>0</v>
      </c>
      <c r="CP296" s="46">
        <f t="shared" si="381"/>
        <v>0</v>
      </c>
      <c r="CQ296" s="46">
        <f t="shared" si="381"/>
        <v>0</v>
      </c>
      <c r="CR296" s="46">
        <f t="shared" si="381"/>
        <v>0</v>
      </c>
      <c r="CS296" s="46">
        <f t="shared" si="381"/>
        <v>0</v>
      </c>
      <c r="CT296" s="46">
        <f t="shared" si="381"/>
        <v>0</v>
      </c>
      <c r="CU296" s="46">
        <f t="shared" si="381"/>
        <v>0</v>
      </c>
      <c r="CV296" s="46">
        <f t="shared" si="381"/>
        <v>0</v>
      </c>
      <c r="CW296" s="46">
        <f t="shared" si="381"/>
        <v>0</v>
      </c>
      <c r="CX296" s="46">
        <f t="shared" si="381"/>
        <v>0</v>
      </c>
      <c r="CY296" s="46">
        <f t="shared" si="381"/>
        <v>0</v>
      </c>
      <c r="CZ296" s="46">
        <f t="shared" si="381"/>
        <v>0</v>
      </c>
      <c r="DA296" s="46">
        <f t="shared" si="381"/>
        <v>0</v>
      </c>
      <c r="DB296" s="46">
        <f t="shared" si="381"/>
        <v>0</v>
      </c>
      <c r="DC296" s="46">
        <f t="shared" si="381"/>
        <v>0</v>
      </c>
      <c r="DD296" s="46">
        <f t="shared" si="381"/>
        <v>0</v>
      </c>
      <c r="DE296" s="46">
        <f t="shared" si="381"/>
        <v>0</v>
      </c>
      <c r="DF296" s="46">
        <f t="shared" si="381"/>
        <v>0</v>
      </c>
      <c r="DG296" s="46">
        <f t="shared" si="381"/>
        <v>0</v>
      </c>
      <c r="DH296" s="46">
        <f t="shared" si="381"/>
        <v>0</v>
      </c>
      <c r="DI296" s="46">
        <f t="shared" si="381"/>
        <v>0</v>
      </c>
      <c r="DJ296" s="46">
        <f t="shared" si="381"/>
        <v>0</v>
      </c>
      <c r="DK296" s="46">
        <f t="shared" si="381"/>
        <v>0</v>
      </c>
      <c r="DL296" s="46">
        <f t="shared" si="381"/>
        <v>0</v>
      </c>
      <c r="DM296" s="46">
        <f t="shared" si="381"/>
        <v>0</v>
      </c>
      <c r="DN296" s="46">
        <f t="shared" si="381"/>
        <v>0</v>
      </c>
      <c r="DO296" s="46">
        <f t="shared" si="381"/>
        <v>0</v>
      </c>
      <c r="DP296" s="46">
        <f t="shared" si="381"/>
        <v>0</v>
      </c>
      <c r="DQ296" s="46">
        <f t="shared" si="381"/>
        <v>0</v>
      </c>
      <c r="DR296" s="46">
        <f t="shared" si="381"/>
        <v>0</v>
      </c>
      <c r="DS296" s="46">
        <f t="shared" si="381"/>
        <v>0</v>
      </c>
      <c r="DT296" s="46">
        <f t="shared" si="381"/>
        <v>0</v>
      </c>
      <c r="DU296" s="46">
        <f t="shared" si="381"/>
        <v>0</v>
      </c>
      <c r="DV296" s="46">
        <f t="shared" si="381"/>
        <v>0</v>
      </c>
      <c r="DW296" s="46">
        <f t="shared" si="381"/>
        <v>0</v>
      </c>
      <c r="DX296" s="46">
        <f t="shared" si="381"/>
        <v>0</v>
      </c>
      <c r="DY296" s="46">
        <f t="shared" si="381"/>
        <v>0</v>
      </c>
      <c r="DZ296" s="46">
        <f t="shared" si="381"/>
        <v>0</v>
      </c>
      <c r="EA296" s="46">
        <f t="shared" si="381"/>
        <v>0</v>
      </c>
      <c r="EB296" s="46">
        <f t="shared" ref="EB296:FY296" si="382">-EB281</f>
        <v>0</v>
      </c>
      <c r="EC296" s="46">
        <f t="shared" si="382"/>
        <v>0</v>
      </c>
      <c r="ED296" s="46">
        <f t="shared" si="382"/>
        <v>0</v>
      </c>
      <c r="EE296" s="46">
        <f t="shared" si="382"/>
        <v>0</v>
      </c>
      <c r="EF296" s="46">
        <f t="shared" si="382"/>
        <v>0</v>
      </c>
      <c r="EG296" s="46">
        <f t="shared" si="382"/>
        <v>0</v>
      </c>
      <c r="EH296" s="46">
        <f t="shared" si="382"/>
        <v>0</v>
      </c>
      <c r="EI296" s="46">
        <f t="shared" si="382"/>
        <v>0</v>
      </c>
      <c r="EJ296" s="46">
        <f t="shared" si="382"/>
        <v>0</v>
      </c>
      <c r="EK296" s="46">
        <f t="shared" si="382"/>
        <v>-174789.18379625061</v>
      </c>
      <c r="EL296" s="46">
        <f t="shared" si="382"/>
        <v>0</v>
      </c>
      <c r="EM296" s="46">
        <f t="shared" si="382"/>
        <v>0</v>
      </c>
      <c r="EN296" s="46">
        <f t="shared" si="382"/>
        <v>0</v>
      </c>
      <c r="EO296" s="46">
        <f t="shared" si="382"/>
        <v>0</v>
      </c>
      <c r="EP296" s="46">
        <f t="shared" si="382"/>
        <v>0</v>
      </c>
      <c r="EQ296" s="46">
        <f t="shared" si="382"/>
        <v>0</v>
      </c>
      <c r="ER296" s="46">
        <f t="shared" si="382"/>
        <v>0</v>
      </c>
      <c r="ES296" s="46">
        <f t="shared" si="382"/>
        <v>0</v>
      </c>
      <c r="ET296" s="46">
        <f t="shared" si="382"/>
        <v>0</v>
      </c>
      <c r="EU296" s="46">
        <f t="shared" si="382"/>
        <v>0</v>
      </c>
      <c r="EV296" s="46">
        <f t="shared" si="382"/>
        <v>0</v>
      </c>
      <c r="EW296" s="46">
        <f t="shared" si="382"/>
        <v>0</v>
      </c>
      <c r="EX296" s="46">
        <f t="shared" si="382"/>
        <v>0</v>
      </c>
      <c r="EY296" s="46">
        <f t="shared" si="382"/>
        <v>0</v>
      </c>
      <c r="EZ296" s="46">
        <f t="shared" si="382"/>
        <v>0</v>
      </c>
      <c r="FA296" s="46">
        <f t="shared" si="382"/>
        <v>0</v>
      </c>
      <c r="FB296" s="46">
        <f t="shared" si="382"/>
        <v>-136.31000000002678</v>
      </c>
      <c r="FC296" s="46">
        <f t="shared" si="382"/>
        <v>0</v>
      </c>
      <c r="FD296" s="46">
        <f t="shared" si="382"/>
        <v>0</v>
      </c>
      <c r="FE296" s="46">
        <f t="shared" si="382"/>
        <v>0</v>
      </c>
      <c r="FF296" s="46">
        <f t="shared" si="382"/>
        <v>0</v>
      </c>
      <c r="FG296" s="46">
        <f t="shared" si="382"/>
        <v>0</v>
      </c>
      <c r="FH296" s="46">
        <f t="shared" si="382"/>
        <v>0</v>
      </c>
      <c r="FI296" s="46">
        <f t="shared" si="382"/>
        <v>0</v>
      </c>
      <c r="FJ296" s="46">
        <f t="shared" si="382"/>
        <v>0</v>
      </c>
      <c r="FK296" s="46">
        <f t="shared" si="382"/>
        <v>0</v>
      </c>
      <c r="FL296" s="46">
        <f t="shared" si="382"/>
        <v>0</v>
      </c>
      <c r="FM296" s="46">
        <f t="shared" si="382"/>
        <v>0</v>
      </c>
      <c r="FN296" s="46">
        <f t="shared" si="382"/>
        <v>0</v>
      </c>
      <c r="FO296" s="46">
        <f t="shared" si="382"/>
        <v>-542.25</v>
      </c>
      <c r="FP296" s="46">
        <f t="shared" si="382"/>
        <v>0</v>
      </c>
      <c r="FQ296" s="46">
        <f t="shared" si="382"/>
        <v>0</v>
      </c>
      <c r="FR296" s="46">
        <f t="shared" si="382"/>
        <v>-42049.520000000004</v>
      </c>
      <c r="FS296" s="46">
        <f t="shared" si="382"/>
        <v>-61944.249999999993</v>
      </c>
      <c r="FT296" s="47">
        <f t="shared" si="382"/>
        <v>-50137.960000000006</v>
      </c>
      <c r="FU296" s="46">
        <f t="shared" si="382"/>
        <v>0</v>
      </c>
      <c r="FV296" s="46">
        <f t="shared" si="382"/>
        <v>0</v>
      </c>
      <c r="FW296" s="46">
        <f t="shared" si="382"/>
        <v>0</v>
      </c>
      <c r="FX296" s="46">
        <f t="shared" si="382"/>
        <v>0</v>
      </c>
      <c r="FY296" s="46">
        <f t="shared" si="382"/>
        <v>0</v>
      </c>
      <c r="FZ296" s="46">
        <f>SUM(C296:FY296)</f>
        <v>-513571.12379625073</v>
      </c>
      <c r="GB296" s="47"/>
      <c r="GC296" s="47"/>
      <c r="GD296" s="47"/>
      <c r="GE296" s="2"/>
      <c r="GF296" s="9"/>
      <c r="GG296" s="138"/>
      <c r="GH296" s="6"/>
      <c r="GI296" s="6"/>
      <c r="GJ296" s="6"/>
      <c r="GK296" s="6"/>
      <c r="GL296" s="6"/>
      <c r="GM296" s="6"/>
    </row>
    <row r="297" spans="1:195" x14ac:dyDescent="0.2">
      <c r="A297" s="9"/>
      <c r="B297" s="2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7"/>
      <c r="FU297" s="46"/>
      <c r="FV297" s="46"/>
      <c r="FW297" s="46"/>
      <c r="FX297" s="46"/>
      <c r="FY297" s="46"/>
      <c r="FZ297" s="46"/>
      <c r="GB297" s="47"/>
      <c r="GC297" s="47"/>
      <c r="GD297" s="47"/>
      <c r="GE297" s="2"/>
      <c r="GF297" s="9"/>
      <c r="GG297" s="141"/>
      <c r="GH297" s="6"/>
      <c r="GI297" s="6"/>
      <c r="GJ297" s="6"/>
      <c r="GK297" s="6"/>
      <c r="GL297" s="6"/>
      <c r="GM297" s="6"/>
    </row>
    <row r="298" spans="1:195" x14ac:dyDescent="0.2">
      <c r="A298" s="9"/>
      <c r="B298" s="2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7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7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6"/>
      <c r="GF298" s="9"/>
      <c r="GG298" s="138"/>
      <c r="GH298" s="6"/>
      <c r="GI298" s="6"/>
      <c r="GJ298" s="6"/>
      <c r="GK298" s="6"/>
      <c r="GL298" s="6"/>
      <c r="GM298" s="6"/>
    </row>
    <row r="299" spans="1:195" ht="15.75" x14ac:dyDescent="0.25">
      <c r="A299" s="3" t="s">
        <v>384</v>
      </c>
      <c r="B299" s="44" t="s">
        <v>658</v>
      </c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6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  <c r="EP299" s="105"/>
      <c r="EQ299" s="105"/>
      <c r="ER299" s="105"/>
      <c r="ES299" s="105"/>
      <c r="ET299" s="105"/>
      <c r="EU299" s="105"/>
      <c r="EV299" s="105"/>
      <c r="EW299" s="105"/>
      <c r="EX299" s="105"/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5"/>
      <c r="FK299" s="105"/>
      <c r="FL299" s="105"/>
      <c r="FM299" s="105"/>
      <c r="FN299" s="105"/>
      <c r="FO299" s="105"/>
      <c r="FP299" s="105"/>
      <c r="FQ299" s="105"/>
      <c r="FR299" s="105"/>
      <c r="FS299" s="105"/>
      <c r="FT299" s="106"/>
      <c r="FU299" s="105"/>
      <c r="FV299" s="105"/>
      <c r="FW299" s="105"/>
      <c r="FX299" s="105"/>
      <c r="FY299" s="105"/>
      <c r="FZ299" s="46"/>
      <c r="GA299" s="46"/>
      <c r="GB299" s="46"/>
      <c r="GC299" s="46"/>
      <c r="GD299" s="46"/>
      <c r="GE299" s="6"/>
      <c r="GF299" s="9"/>
      <c r="GG299" s="138"/>
      <c r="GH299" s="6"/>
      <c r="GI299" s="6"/>
      <c r="GJ299" s="6"/>
      <c r="GK299" s="6"/>
      <c r="GL299" s="6"/>
      <c r="GM299" s="6"/>
    </row>
    <row r="300" spans="1:195" x14ac:dyDescent="0.2">
      <c r="A300" s="3" t="s">
        <v>659</v>
      </c>
      <c r="B300" s="2" t="s">
        <v>660</v>
      </c>
      <c r="C300" s="63">
        <f t="shared" ref="C300:BN300" si="383">+C249</f>
        <v>2.6079999999999999E-2</v>
      </c>
      <c r="D300" s="63">
        <f t="shared" si="383"/>
        <v>2.7E-2</v>
      </c>
      <c r="E300" s="63">
        <f t="shared" si="383"/>
        <v>2.4688000000000002E-2</v>
      </c>
      <c r="F300" s="63">
        <f t="shared" si="383"/>
        <v>2.6262000000000001E-2</v>
      </c>
      <c r="G300" s="63">
        <f t="shared" si="383"/>
        <v>2.2284999999999999E-2</v>
      </c>
      <c r="H300" s="63">
        <f t="shared" si="383"/>
        <v>2.7E-2</v>
      </c>
      <c r="I300" s="63">
        <f t="shared" si="383"/>
        <v>2.7E-2</v>
      </c>
      <c r="J300" s="63">
        <f t="shared" si="383"/>
        <v>2.7E-2</v>
      </c>
      <c r="K300" s="63">
        <f t="shared" si="383"/>
        <v>2.7E-2</v>
      </c>
      <c r="L300" s="63">
        <f t="shared" si="383"/>
        <v>2.1895000000000001E-2</v>
      </c>
      <c r="M300" s="63">
        <f t="shared" si="383"/>
        <v>2.0947E-2</v>
      </c>
      <c r="N300" s="63">
        <f t="shared" si="383"/>
        <v>2.5711999999999999E-2</v>
      </c>
      <c r="O300" s="63">
        <f t="shared" si="383"/>
        <v>2.5353000000000001E-2</v>
      </c>
      <c r="P300" s="63">
        <f t="shared" si="383"/>
        <v>2.7E-2</v>
      </c>
      <c r="Q300" s="63">
        <f t="shared" si="383"/>
        <v>2.6009999999999998E-2</v>
      </c>
      <c r="R300" s="63">
        <f t="shared" si="383"/>
        <v>2.3909E-2</v>
      </c>
      <c r="S300" s="63">
        <f t="shared" si="383"/>
        <v>2.1014000000000001E-2</v>
      </c>
      <c r="T300" s="63">
        <f t="shared" si="383"/>
        <v>1.9300999999999999E-2</v>
      </c>
      <c r="U300" s="63">
        <f t="shared" si="383"/>
        <v>1.8800999999999998E-2</v>
      </c>
      <c r="V300" s="63">
        <f t="shared" si="383"/>
        <v>2.7E-2</v>
      </c>
      <c r="W300" s="43">
        <f t="shared" si="383"/>
        <v>2.7E-2</v>
      </c>
      <c r="X300" s="63">
        <f t="shared" si="383"/>
        <v>1.0756E-2</v>
      </c>
      <c r="Y300" s="63">
        <f t="shared" si="383"/>
        <v>1.9498000000000001E-2</v>
      </c>
      <c r="Z300" s="63">
        <f t="shared" si="383"/>
        <v>1.8915000000000001E-2</v>
      </c>
      <c r="AA300" s="63">
        <f t="shared" si="383"/>
        <v>2.4995E-2</v>
      </c>
      <c r="AB300" s="63">
        <f t="shared" si="383"/>
        <v>2.5023E-2</v>
      </c>
      <c r="AC300" s="63">
        <f t="shared" si="383"/>
        <v>1.5982E-2</v>
      </c>
      <c r="AD300" s="63">
        <f t="shared" si="383"/>
        <v>1.4692999999999999E-2</v>
      </c>
      <c r="AE300" s="63">
        <f t="shared" si="383"/>
        <v>7.8139999999999998E-3</v>
      </c>
      <c r="AF300" s="63">
        <f t="shared" si="383"/>
        <v>6.6740000000000002E-3</v>
      </c>
      <c r="AG300" s="63">
        <f t="shared" si="383"/>
        <v>1.2130999999999999E-2</v>
      </c>
      <c r="AH300" s="63">
        <f t="shared" si="383"/>
        <v>1.7122999999999999E-2</v>
      </c>
      <c r="AI300" s="63">
        <f t="shared" si="383"/>
        <v>2.7E-2</v>
      </c>
      <c r="AJ300" s="63">
        <f t="shared" si="383"/>
        <v>1.8787999999999999E-2</v>
      </c>
      <c r="AK300" s="63">
        <f t="shared" si="383"/>
        <v>1.6279999999999999E-2</v>
      </c>
      <c r="AL300" s="63">
        <f t="shared" si="383"/>
        <v>2.7E-2</v>
      </c>
      <c r="AM300" s="63">
        <f t="shared" si="383"/>
        <v>1.6448999999999998E-2</v>
      </c>
      <c r="AN300" s="63">
        <f t="shared" si="383"/>
        <v>2.2903E-2</v>
      </c>
      <c r="AO300" s="63">
        <f t="shared" si="383"/>
        <v>2.2655999999999999E-2</v>
      </c>
      <c r="AP300" s="63">
        <f t="shared" si="383"/>
        <v>2.5541000000000001E-2</v>
      </c>
      <c r="AQ300" s="63">
        <f t="shared" si="383"/>
        <v>1.5559E-2</v>
      </c>
      <c r="AR300" s="63">
        <f t="shared" si="383"/>
        <v>2.5440000000000001E-2</v>
      </c>
      <c r="AS300" s="63">
        <f t="shared" si="383"/>
        <v>1.1618E-2</v>
      </c>
      <c r="AT300" s="63">
        <f t="shared" si="383"/>
        <v>2.6714000000000002E-2</v>
      </c>
      <c r="AU300" s="63">
        <f t="shared" si="383"/>
        <v>1.9188E-2</v>
      </c>
      <c r="AV300" s="63">
        <f t="shared" si="383"/>
        <v>2.5359E-2</v>
      </c>
      <c r="AW300" s="63">
        <f t="shared" si="383"/>
        <v>2.0596E-2</v>
      </c>
      <c r="AX300" s="63">
        <f t="shared" si="383"/>
        <v>1.6798E-2</v>
      </c>
      <c r="AY300" s="63">
        <f t="shared" si="383"/>
        <v>2.7E-2</v>
      </c>
      <c r="AZ300" s="63">
        <f t="shared" si="383"/>
        <v>1.8092E-2</v>
      </c>
      <c r="BA300" s="63">
        <f t="shared" si="383"/>
        <v>2.1894E-2</v>
      </c>
      <c r="BB300" s="63">
        <f t="shared" si="383"/>
        <v>1.9684E-2</v>
      </c>
      <c r="BC300" s="63">
        <f t="shared" si="383"/>
        <v>2.4025999999999999E-2</v>
      </c>
      <c r="BD300" s="63">
        <f t="shared" si="383"/>
        <v>2.7E-2</v>
      </c>
      <c r="BE300" s="63">
        <f t="shared" si="383"/>
        <v>2.2815999999999999E-2</v>
      </c>
      <c r="BF300" s="63">
        <f t="shared" si="383"/>
        <v>2.6952E-2</v>
      </c>
      <c r="BG300" s="63">
        <f t="shared" si="383"/>
        <v>2.7E-2</v>
      </c>
      <c r="BH300" s="63">
        <f t="shared" si="383"/>
        <v>2.1419000000000001E-2</v>
      </c>
      <c r="BI300" s="63">
        <f t="shared" si="383"/>
        <v>8.4329999999999995E-3</v>
      </c>
      <c r="BJ300" s="63">
        <f t="shared" si="383"/>
        <v>2.3164000000000001E-2</v>
      </c>
      <c r="BK300" s="63">
        <f t="shared" si="383"/>
        <v>2.4459000000000002E-2</v>
      </c>
      <c r="BL300" s="63">
        <f t="shared" si="383"/>
        <v>2.7E-2</v>
      </c>
      <c r="BM300" s="63">
        <f t="shared" si="383"/>
        <v>2.0833999999999998E-2</v>
      </c>
      <c r="BN300" s="63">
        <f t="shared" si="383"/>
        <v>2.7E-2</v>
      </c>
      <c r="BO300" s="63">
        <f t="shared" ref="BO300:DZ300" si="384">+BO249</f>
        <v>1.5203E-2</v>
      </c>
      <c r="BP300" s="63">
        <f t="shared" si="384"/>
        <v>2.1701999999999999E-2</v>
      </c>
      <c r="BQ300" s="63">
        <f t="shared" si="384"/>
        <v>2.1759000000000001E-2</v>
      </c>
      <c r="BR300" s="63">
        <f t="shared" si="384"/>
        <v>4.7000000000000002E-3</v>
      </c>
      <c r="BS300" s="63">
        <f t="shared" si="384"/>
        <v>2.2309999999999999E-3</v>
      </c>
      <c r="BT300" s="63">
        <f t="shared" si="384"/>
        <v>4.0749999999999996E-3</v>
      </c>
      <c r="BU300" s="63">
        <f t="shared" si="384"/>
        <v>1.3811E-2</v>
      </c>
      <c r="BV300" s="63">
        <f t="shared" si="384"/>
        <v>1.1775000000000001E-2</v>
      </c>
      <c r="BW300" s="63">
        <f t="shared" si="384"/>
        <v>1.55E-2</v>
      </c>
      <c r="BX300" s="63">
        <f t="shared" si="384"/>
        <v>1.6598999999999999E-2</v>
      </c>
      <c r="BY300" s="63">
        <f t="shared" si="384"/>
        <v>2.3781E-2</v>
      </c>
      <c r="BZ300" s="63">
        <f t="shared" si="384"/>
        <v>2.6311999999999999E-2</v>
      </c>
      <c r="CA300" s="63">
        <f t="shared" si="384"/>
        <v>2.3040999999999999E-2</v>
      </c>
      <c r="CB300" s="63">
        <f t="shared" si="384"/>
        <v>2.6252000000000001E-2</v>
      </c>
      <c r="CC300" s="63">
        <f t="shared" si="384"/>
        <v>2.2199E-2</v>
      </c>
      <c r="CD300" s="63">
        <f t="shared" si="384"/>
        <v>1.9519999999999999E-2</v>
      </c>
      <c r="CE300" s="63">
        <f t="shared" si="384"/>
        <v>2.7E-2</v>
      </c>
      <c r="CF300" s="63">
        <f t="shared" si="384"/>
        <v>2.2463E-2</v>
      </c>
      <c r="CG300" s="63">
        <f t="shared" si="384"/>
        <v>2.7E-2</v>
      </c>
      <c r="CH300" s="63">
        <f t="shared" si="384"/>
        <v>2.2187999999999999E-2</v>
      </c>
      <c r="CI300" s="63">
        <f t="shared" si="384"/>
        <v>2.418E-2</v>
      </c>
      <c r="CJ300" s="63">
        <f t="shared" si="384"/>
        <v>2.3469E-2</v>
      </c>
      <c r="CK300" s="63">
        <f t="shared" si="384"/>
        <v>6.6010000000000001E-3</v>
      </c>
      <c r="CL300" s="63">
        <f t="shared" si="384"/>
        <v>8.2290000000000002E-3</v>
      </c>
      <c r="CM300" s="63">
        <f t="shared" si="384"/>
        <v>2.274E-3</v>
      </c>
      <c r="CN300" s="63">
        <f t="shared" si="384"/>
        <v>2.7E-2</v>
      </c>
      <c r="CO300" s="63">
        <f t="shared" si="384"/>
        <v>2.2360000000000001E-2</v>
      </c>
      <c r="CP300" s="63">
        <f t="shared" si="384"/>
        <v>2.0549000000000001E-2</v>
      </c>
      <c r="CQ300" s="63">
        <f t="shared" si="384"/>
        <v>1.2427000000000001E-2</v>
      </c>
      <c r="CR300" s="63">
        <f t="shared" si="384"/>
        <v>1.6800000000000001E-3</v>
      </c>
      <c r="CS300" s="63">
        <f t="shared" si="384"/>
        <v>2.2658000000000001E-2</v>
      </c>
      <c r="CT300" s="63">
        <f t="shared" si="384"/>
        <v>8.5199999999999998E-3</v>
      </c>
      <c r="CU300" s="63">
        <f t="shared" si="384"/>
        <v>1.9616000000000001E-2</v>
      </c>
      <c r="CV300" s="63">
        <f t="shared" si="384"/>
        <v>1.0978999999999999E-2</v>
      </c>
      <c r="CW300" s="63">
        <f t="shared" si="384"/>
        <v>2.4152E-2</v>
      </c>
      <c r="CX300" s="63">
        <f t="shared" si="384"/>
        <v>2.1824E-2</v>
      </c>
      <c r="CY300" s="63">
        <f t="shared" si="384"/>
        <v>2.7E-2</v>
      </c>
      <c r="CZ300" s="63">
        <f t="shared" si="384"/>
        <v>2.6651000000000001E-2</v>
      </c>
      <c r="DA300" s="63">
        <f t="shared" si="384"/>
        <v>2.7E-2</v>
      </c>
      <c r="DB300" s="63">
        <f t="shared" si="384"/>
        <v>2.7E-2</v>
      </c>
      <c r="DC300" s="63">
        <f t="shared" si="384"/>
        <v>1.7417999999999999E-2</v>
      </c>
      <c r="DD300" s="63">
        <f t="shared" si="384"/>
        <v>3.4299999999999999E-3</v>
      </c>
      <c r="DE300" s="63">
        <f t="shared" si="384"/>
        <v>1.145E-2</v>
      </c>
      <c r="DF300" s="63">
        <f t="shared" si="384"/>
        <v>2.4213999999999999E-2</v>
      </c>
      <c r="DG300" s="63">
        <f t="shared" si="384"/>
        <v>2.0452999999999999E-2</v>
      </c>
      <c r="DH300" s="63">
        <f t="shared" si="384"/>
        <v>2.0516E-2</v>
      </c>
      <c r="DI300" s="63">
        <f t="shared" si="384"/>
        <v>1.8845000000000001E-2</v>
      </c>
      <c r="DJ300" s="63">
        <f t="shared" si="384"/>
        <v>2.0882999999999999E-2</v>
      </c>
      <c r="DK300" s="63">
        <f t="shared" si="384"/>
        <v>1.5657999999999998E-2</v>
      </c>
      <c r="DL300" s="63">
        <f t="shared" si="384"/>
        <v>2.1967E-2</v>
      </c>
      <c r="DM300" s="63">
        <f t="shared" si="384"/>
        <v>1.9899E-2</v>
      </c>
      <c r="DN300" s="63">
        <f t="shared" si="384"/>
        <v>2.7E-2</v>
      </c>
      <c r="DO300" s="63">
        <f t="shared" si="384"/>
        <v>2.7E-2</v>
      </c>
      <c r="DP300" s="63">
        <f t="shared" si="384"/>
        <v>2.7E-2</v>
      </c>
      <c r="DQ300" s="63">
        <f t="shared" si="384"/>
        <v>2.5884999999999998E-2</v>
      </c>
      <c r="DR300" s="63">
        <f t="shared" si="384"/>
        <v>2.4417000000000001E-2</v>
      </c>
      <c r="DS300" s="63">
        <f t="shared" si="384"/>
        <v>2.5923999999999999E-2</v>
      </c>
      <c r="DT300" s="63">
        <f t="shared" si="384"/>
        <v>2.1728999999999998E-2</v>
      </c>
      <c r="DU300" s="63">
        <f t="shared" si="384"/>
        <v>2.7E-2</v>
      </c>
      <c r="DV300" s="63">
        <f t="shared" si="384"/>
        <v>2.7E-2</v>
      </c>
      <c r="DW300" s="63">
        <f t="shared" si="384"/>
        <v>2.1996999999999999E-2</v>
      </c>
      <c r="DX300" s="63">
        <f t="shared" si="384"/>
        <v>1.8931E-2</v>
      </c>
      <c r="DY300" s="63">
        <f t="shared" si="384"/>
        <v>1.2928E-2</v>
      </c>
      <c r="DZ300" s="63">
        <f t="shared" si="384"/>
        <v>1.7662000000000001E-2</v>
      </c>
      <c r="EA300" s="63">
        <f t="shared" ref="EA300:FX300" si="385">+EA249</f>
        <v>1.2173E-2</v>
      </c>
      <c r="EB300" s="63">
        <f t="shared" si="385"/>
        <v>2.7E-2</v>
      </c>
      <c r="EC300" s="63">
        <f t="shared" si="385"/>
        <v>2.6620999999999999E-2</v>
      </c>
      <c r="ED300" s="63">
        <f t="shared" si="385"/>
        <v>4.4120000000000001E-3</v>
      </c>
      <c r="EE300" s="63">
        <f t="shared" si="385"/>
        <v>2.7E-2</v>
      </c>
      <c r="EF300" s="63">
        <f t="shared" si="385"/>
        <v>1.9595000000000001E-2</v>
      </c>
      <c r="EG300" s="63">
        <f t="shared" si="385"/>
        <v>2.6536000000000001E-2</v>
      </c>
      <c r="EH300" s="63">
        <f t="shared" si="385"/>
        <v>2.5052999999999999E-2</v>
      </c>
      <c r="EI300" s="63">
        <f t="shared" si="385"/>
        <v>2.7E-2</v>
      </c>
      <c r="EJ300" s="63">
        <f t="shared" si="385"/>
        <v>2.7E-2</v>
      </c>
      <c r="EK300" s="63">
        <f t="shared" si="385"/>
        <v>5.7670000000000004E-3</v>
      </c>
      <c r="EL300" s="63">
        <f t="shared" si="385"/>
        <v>2.1159999999999998E-3</v>
      </c>
      <c r="EM300" s="63">
        <f t="shared" si="385"/>
        <v>1.6308E-2</v>
      </c>
      <c r="EN300" s="63">
        <f t="shared" si="385"/>
        <v>2.7E-2</v>
      </c>
      <c r="EO300" s="63">
        <f t="shared" si="385"/>
        <v>2.7E-2</v>
      </c>
      <c r="EP300" s="63">
        <f t="shared" si="385"/>
        <v>2.0586E-2</v>
      </c>
      <c r="EQ300" s="63">
        <f t="shared" si="385"/>
        <v>1.0265E-2</v>
      </c>
      <c r="ER300" s="63">
        <f t="shared" si="385"/>
        <v>2.1283E-2</v>
      </c>
      <c r="ES300" s="63">
        <f t="shared" si="385"/>
        <v>2.3557999999999999E-2</v>
      </c>
      <c r="ET300" s="63">
        <f t="shared" si="385"/>
        <v>2.7E-2</v>
      </c>
      <c r="EU300" s="63">
        <f t="shared" si="385"/>
        <v>2.7E-2</v>
      </c>
      <c r="EV300" s="63">
        <f t="shared" si="385"/>
        <v>1.0965000000000001E-2</v>
      </c>
      <c r="EW300" s="63">
        <f t="shared" si="385"/>
        <v>6.0530000000000002E-3</v>
      </c>
      <c r="EX300" s="63">
        <f t="shared" si="385"/>
        <v>3.9100000000000003E-3</v>
      </c>
      <c r="EY300" s="63">
        <f t="shared" si="385"/>
        <v>2.7E-2</v>
      </c>
      <c r="EZ300" s="63">
        <f t="shared" si="385"/>
        <v>2.2942000000000001E-2</v>
      </c>
      <c r="FA300" s="63">
        <f t="shared" si="385"/>
        <v>1.0666E-2</v>
      </c>
      <c r="FB300" s="63">
        <f t="shared" si="385"/>
        <v>1.1077999999999999E-2</v>
      </c>
      <c r="FC300" s="63">
        <f t="shared" si="385"/>
        <v>2.2550000000000001E-2</v>
      </c>
      <c r="FD300" s="63">
        <f t="shared" si="385"/>
        <v>2.4438000000000001E-2</v>
      </c>
      <c r="FE300" s="63">
        <f t="shared" si="385"/>
        <v>1.4180999999999999E-2</v>
      </c>
      <c r="FF300" s="63">
        <f t="shared" si="385"/>
        <v>2.7E-2</v>
      </c>
      <c r="FG300" s="63">
        <f t="shared" si="385"/>
        <v>2.7E-2</v>
      </c>
      <c r="FH300" s="63">
        <f t="shared" si="385"/>
        <v>1.9772000000000001E-2</v>
      </c>
      <c r="FI300" s="63">
        <f t="shared" si="385"/>
        <v>6.1999999999999998E-3</v>
      </c>
      <c r="FJ300" s="63">
        <f t="shared" si="385"/>
        <v>1.9438E-2</v>
      </c>
      <c r="FK300" s="63">
        <f t="shared" si="385"/>
        <v>1.0845E-2</v>
      </c>
      <c r="FL300" s="63">
        <f t="shared" si="385"/>
        <v>2.7E-2</v>
      </c>
      <c r="FM300" s="63">
        <f t="shared" si="385"/>
        <v>1.8414E-2</v>
      </c>
      <c r="FN300" s="63">
        <f t="shared" si="385"/>
        <v>2.7E-2</v>
      </c>
      <c r="FO300" s="63">
        <f t="shared" si="385"/>
        <v>7.2639999999999996E-3</v>
      </c>
      <c r="FP300" s="63">
        <f t="shared" si="385"/>
        <v>1.2142999999999999E-2</v>
      </c>
      <c r="FQ300" s="63">
        <f t="shared" si="385"/>
        <v>1.6879999999999999E-2</v>
      </c>
      <c r="FR300" s="63">
        <f t="shared" si="385"/>
        <v>1.1305000000000001E-2</v>
      </c>
      <c r="FS300" s="63">
        <f t="shared" si="385"/>
        <v>1.8194999999999999E-2</v>
      </c>
      <c r="FT300" s="43">
        <f t="shared" si="385"/>
        <v>5.11E-3</v>
      </c>
      <c r="FU300" s="63">
        <f t="shared" si="385"/>
        <v>1.8345E-2</v>
      </c>
      <c r="FV300" s="63">
        <f t="shared" si="385"/>
        <v>1.5032E-2</v>
      </c>
      <c r="FW300" s="63">
        <f t="shared" si="385"/>
        <v>2.1498E-2</v>
      </c>
      <c r="FX300" s="63">
        <f t="shared" si="385"/>
        <v>1.9675000000000002E-2</v>
      </c>
      <c r="FY300" s="63"/>
      <c r="FZ300" s="46"/>
      <c r="GA300" s="46"/>
      <c r="GB300" s="46"/>
      <c r="GC300" s="46"/>
      <c r="GD300" s="46"/>
      <c r="GE300" s="6"/>
      <c r="GF300" s="9"/>
      <c r="GG300" s="138"/>
      <c r="GH300" s="6"/>
      <c r="GI300" s="6"/>
      <c r="GJ300" s="6"/>
      <c r="GK300" s="6"/>
      <c r="GL300" s="6"/>
      <c r="GM300" s="6"/>
    </row>
    <row r="301" spans="1:195" x14ac:dyDescent="0.2">
      <c r="A301" s="3" t="s">
        <v>661</v>
      </c>
      <c r="B301" s="2" t="s">
        <v>662</v>
      </c>
      <c r="C301" s="63">
        <f t="shared" ref="C301:BN301" si="386">+C260</f>
        <v>0</v>
      </c>
      <c r="D301" s="63">
        <f t="shared" si="386"/>
        <v>0</v>
      </c>
      <c r="E301" s="63">
        <f t="shared" si="386"/>
        <v>0</v>
      </c>
      <c r="F301" s="63">
        <f t="shared" si="386"/>
        <v>0</v>
      </c>
      <c r="G301" s="63">
        <f t="shared" si="386"/>
        <v>0</v>
      </c>
      <c r="H301" s="63">
        <f t="shared" si="386"/>
        <v>0</v>
      </c>
      <c r="I301" s="63">
        <f t="shared" si="386"/>
        <v>0</v>
      </c>
      <c r="J301" s="63">
        <f t="shared" si="386"/>
        <v>0</v>
      </c>
      <c r="K301" s="63">
        <f t="shared" si="386"/>
        <v>0</v>
      </c>
      <c r="L301" s="63">
        <f t="shared" si="386"/>
        <v>0</v>
      </c>
      <c r="M301" s="63">
        <f t="shared" si="386"/>
        <v>0</v>
      </c>
      <c r="N301" s="63">
        <f t="shared" si="386"/>
        <v>0</v>
      </c>
      <c r="O301" s="63">
        <f t="shared" si="386"/>
        <v>0</v>
      </c>
      <c r="P301" s="63">
        <f t="shared" si="386"/>
        <v>0</v>
      </c>
      <c r="Q301" s="63">
        <f t="shared" si="386"/>
        <v>0</v>
      </c>
      <c r="R301" s="63">
        <f t="shared" si="386"/>
        <v>0</v>
      </c>
      <c r="S301" s="63">
        <f t="shared" si="386"/>
        <v>0</v>
      </c>
      <c r="T301" s="63">
        <f t="shared" si="386"/>
        <v>0</v>
      </c>
      <c r="U301" s="63">
        <f t="shared" si="386"/>
        <v>0</v>
      </c>
      <c r="V301" s="63">
        <f t="shared" si="386"/>
        <v>0</v>
      </c>
      <c r="W301" s="43">
        <f t="shared" si="386"/>
        <v>0</v>
      </c>
      <c r="X301" s="63">
        <f t="shared" si="386"/>
        <v>0</v>
      </c>
      <c r="Y301" s="63">
        <f t="shared" si="386"/>
        <v>0</v>
      </c>
      <c r="Z301" s="63">
        <f t="shared" si="386"/>
        <v>0</v>
      </c>
      <c r="AA301" s="63">
        <f t="shared" si="386"/>
        <v>0</v>
      </c>
      <c r="AB301" s="63">
        <f t="shared" si="386"/>
        <v>0</v>
      </c>
      <c r="AC301" s="63">
        <f t="shared" si="386"/>
        <v>0</v>
      </c>
      <c r="AD301" s="63">
        <f t="shared" si="386"/>
        <v>0</v>
      </c>
      <c r="AE301" s="63">
        <f t="shared" si="386"/>
        <v>0</v>
      </c>
      <c r="AF301" s="63">
        <f t="shared" si="386"/>
        <v>0</v>
      </c>
      <c r="AG301" s="63">
        <f t="shared" si="386"/>
        <v>3.5E-4</v>
      </c>
      <c r="AH301" s="63">
        <f t="shared" si="386"/>
        <v>0</v>
      </c>
      <c r="AI301" s="63">
        <f t="shared" si="386"/>
        <v>0</v>
      </c>
      <c r="AJ301" s="63">
        <f t="shared" si="386"/>
        <v>0</v>
      </c>
      <c r="AK301" s="63">
        <f t="shared" si="386"/>
        <v>0</v>
      </c>
      <c r="AL301" s="63">
        <f t="shared" si="386"/>
        <v>0</v>
      </c>
      <c r="AM301" s="63">
        <f t="shared" si="386"/>
        <v>0</v>
      </c>
      <c r="AN301" s="63">
        <f t="shared" si="386"/>
        <v>0</v>
      </c>
      <c r="AO301" s="63">
        <f t="shared" si="386"/>
        <v>0</v>
      </c>
      <c r="AP301" s="63">
        <f t="shared" si="386"/>
        <v>0</v>
      </c>
      <c r="AQ301" s="63">
        <f t="shared" si="386"/>
        <v>0</v>
      </c>
      <c r="AR301" s="63">
        <f t="shared" si="386"/>
        <v>0</v>
      </c>
      <c r="AS301" s="63">
        <f t="shared" si="386"/>
        <v>0</v>
      </c>
      <c r="AT301" s="63">
        <f t="shared" si="386"/>
        <v>0</v>
      </c>
      <c r="AU301" s="63">
        <f t="shared" si="386"/>
        <v>0</v>
      </c>
      <c r="AV301" s="63">
        <f t="shared" si="386"/>
        <v>0</v>
      </c>
      <c r="AW301" s="63">
        <f t="shared" si="386"/>
        <v>0</v>
      </c>
      <c r="AX301" s="63">
        <f t="shared" si="386"/>
        <v>0</v>
      </c>
      <c r="AY301" s="63">
        <f t="shared" si="386"/>
        <v>0</v>
      </c>
      <c r="AZ301" s="63">
        <f t="shared" si="386"/>
        <v>0</v>
      </c>
      <c r="BA301" s="63">
        <f t="shared" si="386"/>
        <v>0</v>
      </c>
      <c r="BB301" s="63">
        <f t="shared" si="386"/>
        <v>0</v>
      </c>
      <c r="BC301" s="63">
        <f t="shared" si="386"/>
        <v>0</v>
      </c>
      <c r="BD301" s="63">
        <f t="shared" si="386"/>
        <v>0</v>
      </c>
      <c r="BE301" s="63">
        <f t="shared" si="386"/>
        <v>0</v>
      </c>
      <c r="BF301" s="63">
        <f t="shared" si="386"/>
        <v>0</v>
      </c>
      <c r="BG301" s="63">
        <f t="shared" si="386"/>
        <v>0</v>
      </c>
      <c r="BH301" s="63">
        <f t="shared" si="386"/>
        <v>0</v>
      </c>
      <c r="BI301" s="63">
        <f t="shared" si="386"/>
        <v>0</v>
      </c>
      <c r="BJ301" s="63">
        <f t="shared" si="386"/>
        <v>0</v>
      </c>
      <c r="BK301" s="63">
        <f t="shared" si="386"/>
        <v>0</v>
      </c>
      <c r="BL301" s="63">
        <f t="shared" si="386"/>
        <v>0</v>
      </c>
      <c r="BM301" s="63">
        <f t="shared" si="386"/>
        <v>0</v>
      </c>
      <c r="BN301" s="63">
        <f t="shared" si="386"/>
        <v>0</v>
      </c>
      <c r="BO301" s="63">
        <f t="shared" ref="BO301:DZ301" si="387">+BO260</f>
        <v>0</v>
      </c>
      <c r="BP301" s="63">
        <f t="shared" si="387"/>
        <v>0</v>
      </c>
      <c r="BQ301" s="63">
        <f t="shared" si="387"/>
        <v>0</v>
      </c>
      <c r="BR301" s="63">
        <f t="shared" si="387"/>
        <v>0</v>
      </c>
      <c r="BS301" s="63">
        <f t="shared" si="387"/>
        <v>0</v>
      </c>
      <c r="BT301" s="63">
        <f t="shared" si="387"/>
        <v>0</v>
      </c>
      <c r="BU301" s="63">
        <f t="shared" si="387"/>
        <v>0</v>
      </c>
      <c r="BV301" s="63">
        <f t="shared" si="387"/>
        <v>0</v>
      </c>
      <c r="BW301" s="63">
        <f t="shared" si="387"/>
        <v>0</v>
      </c>
      <c r="BX301" s="63">
        <f t="shared" si="387"/>
        <v>0</v>
      </c>
      <c r="BY301" s="63">
        <f t="shared" si="387"/>
        <v>0</v>
      </c>
      <c r="BZ301" s="63">
        <f t="shared" si="387"/>
        <v>0</v>
      </c>
      <c r="CA301" s="63">
        <f t="shared" si="387"/>
        <v>0</v>
      </c>
      <c r="CB301" s="63">
        <f t="shared" si="387"/>
        <v>0</v>
      </c>
      <c r="CC301" s="63">
        <f t="shared" si="387"/>
        <v>0</v>
      </c>
      <c r="CD301" s="63">
        <f t="shared" si="387"/>
        <v>0</v>
      </c>
      <c r="CE301" s="63">
        <f t="shared" si="387"/>
        <v>0</v>
      </c>
      <c r="CF301" s="63">
        <f t="shared" si="387"/>
        <v>0</v>
      </c>
      <c r="CG301" s="63">
        <f t="shared" si="387"/>
        <v>0</v>
      </c>
      <c r="CH301" s="63">
        <f t="shared" si="387"/>
        <v>0</v>
      </c>
      <c r="CI301" s="63">
        <f t="shared" si="387"/>
        <v>0</v>
      </c>
      <c r="CJ301" s="63">
        <f t="shared" si="387"/>
        <v>0</v>
      </c>
      <c r="CK301" s="63">
        <f t="shared" si="387"/>
        <v>0</v>
      </c>
      <c r="CL301" s="63">
        <f t="shared" si="387"/>
        <v>0</v>
      </c>
      <c r="CM301" s="63">
        <f t="shared" si="387"/>
        <v>0</v>
      </c>
      <c r="CN301" s="63">
        <f t="shared" si="387"/>
        <v>0</v>
      </c>
      <c r="CO301" s="63">
        <f t="shared" si="387"/>
        <v>0</v>
      </c>
      <c r="CP301" s="63">
        <f t="shared" si="387"/>
        <v>0</v>
      </c>
      <c r="CQ301" s="63">
        <f t="shared" si="387"/>
        <v>0</v>
      </c>
      <c r="CR301" s="63">
        <f t="shared" si="387"/>
        <v>0</v>
      </c>
      <c r="CS301" s="63">
        <f t="shared" si="387"/>
        <v>0</v>
      </c>
      <c r="CT301" s="63">
        <f t="shared" si="387"/>
        <v>0</v>
      </c>
      <c r="CU301" s="63">
        <f t="shared" si="387"/>
        <v>0</v>
      </c>
      <c r="CV301" s="63">
        <f t="shared" si="387"/>
        <v>0</v>
      </c>
      <c r="CW301" s="63">
        <f t="shared" si="387"/>
        <v>0</v>
      </c>
      <c r="CX301" s="63">
        <f t="shared" si="387"/>
        <v>0</v>
      </c>
      <c r="CY301" s="63">
        <f t="shared" si="387"/>
        <v>0</v>
      </c>
      <c r="CZ301" s="63">
        <f t="shared" si="387"/>
        <v>0</v>
      </c>
      <c r="DA301" s="63">
        <f t="shared" si="387"/>
        <v>0</v>
      </c>
      <c r="DB301" s="63">
        <f t="shared" si="387"/>
        <v>0</v>
      </c>
      <c r="DC301" s="63">
        <f t="shared" si="387"/>
        <v>0</v>
      </c>
      <c r="DD301" s="63">
        <f t="shared" si="387"/>
        <v>0</v>
      </c>
      <c r="DE301" s="63">
        <f t="shared" si="387"/>
        <v>0</v>
      </c>
      <c r="DF301" s="63">
        <f t="shared" si="387"/>
        <v>0</v>
      </c>
      <c r="DG301" s="63">
        <f t="shared" si="387"/>
        <v>0</v>
      </c>
      <c r="DH301" s="63">
        <f t="shared" si="387"/>
        <v>0</v>
      </c>
      <c r="DI301" s="63">
        <f t="shared" si="387"/>
        <v>0</v>
      </c>
      <c r="DJ301" s="63">
        <f t="shared" si="387"/>
        <v>0</v>
      </c>
      <c r="DK301" s="63">
        <f t="shared" si="387"/>
        <v>0</v>
      </c>
      <c r="DL301" s="63">
        <f t="shared" si="387"/>
        <v>0</v>
      </c>
      <c r="DM301" s="63">
        <f t="shared" si="387"/>
        <v>0</v>
      </c>
      <c r="DN301" s="63">
        <f t="shared" si="387"/>
        <v>0</v>
      </c>
      <c r="DO301" s="63">
        <f t="shared" si="387"/>
        <v>0</v>
      </c>
      <c r="DP301" s="63">
        <f t="shared" si="387"/>
        <v>0</v>
      </c>
      <c r="DQ301" s="63">
        <f t="shared" si="387"/>
        <v>0</v>
      </c>
      <c r="DR301" s="63">
        <f t="shared" si="387"/>
        <v>0</v>
      </c>
      <c r="DS301" s="63">
        <f t="shared" si="387"/>
        <v>0</v>
      </c>
      <c r="DT301" s="63">
        <f t="shared" si="387"/>
        <v>0</v>
      </c>
      <c r="DU301" s="63">
        <f t="shared" si="387"/>
        <v>0</v>
      </c>
      <c r="DV301" s="63">
        <f t="shared" si="387"/>
        <v>0</v>
      </c>
      <c r="DW301" s="63">
        <f t="shared" si="387"/>
        <v>0</v>
      </c>
      <c r="DX301" s="63">
        <f t="shared" si="387"/>
        <v>0</v>
      </c>
      <c r="DY301" s="63">
        <f t="shared" si="387"/>
        <v>0</v>
      </c>
      <c r="DZ301" s="63">
        <f t="shared" si="387"/>
        <v>0</v>
      </c>
      <c r="EA301" s="63">
        <f t="shared" ref="EA301:FX301" si="388">+EA260</f>
        <v>0</v>
      </c>
      <c r="EB301" s="63">
        <f t="shared" si="388"/>
        <v>0</v>
      </c>
      <c r="EC301" s="63">
        <f t="shared" si="388"/>
        <v>0</v>
      </c>
      <c r="ED301" s="63">
        <f t="shared" si="388"/>
        <v>0</v>
      </c>
      <c r="EE301" s="63">
        <f t="shared" si="388"/>
        <v>0</v>
      </c>
      <c r="EF301" s="63">
        <f t="shared" si="388"/>
        <v>0</v>
      </c>
      <c r="EG301" s="63">
        <f t="shared" si="388"/>
        <v>0</v>
      </c>
      <c r="EH301" s="63">
        <f t="shared" si="388"/>
        <v>0</v>
      </c>
      <c r="EI301" s="63">
        <f t="shared" si="388"/>
        <v>0</v>
      </c>
      <c r="EJ301" s="63">
        <f t="shared" si="388"/>
        <v>0</v>
      </c>
      <c r="EK301" s="63">
        <f t="shared" si="388"/>
        <v>0</v>
      </c>
      <c r="EL301" s="63">
        <f t="shared" si="388"/>
        <v>0</v>
      </c>
      <c r="EM301" s="63">
        <f t="shared" si="388"/>
        <v>0</v>
      </c>
      <c r="EN301" s="63">
        <f t="shared" si="388"/>
        <v>0</v>
      </c>
      <c r="EO301" s="63">
        <f t="shared" si="388"/>
        <v>0</v>
      </c>
      <c r="EP301" s="63">
        <f t="shared" si="388"/>
        <v>0</v>
      </c>
      <c r="EQ301" s="63">
        <f t="shared" si="388"/>
        <v>0</v>
      </c>
      <c r="ER301" s="63">
        <f t="shared" si="388"/>
        <v>0</v>
      </c>
      <c r="ES301" s="63">
        <f t="shared" si="388"/>
        <v>0</v>
      </c>
      <c r="ET301" s="63">
        <f t="shared" si="388"/>
        <v>0</v>
      </c>
      <c r="EU301" s="63">
        <f t="shared" si="388"/>
        <v>0</v>
      </c>
      <c r="EV301" s="63">
        <f t="shared" si="388"/>
        <v>0</v>
      </c>
      <c r="EW301" s="63">
        <f t="shared" si="388"/>
        <v>0</v>
      </c>
      <c r="EX301" s="63">
        <f t="shared" si="388"/>
        <v>0</v>
      </c>
      <c r="EY301" s="63">
        <f t="shared" si="388"/>
        <v>0</v>
      </c>
      <c r="EZ301" s="63">
        <f t="shared" si="388"/>
        <v>0</v>
      </c>
      <c r="FA301" s="63">
        <f t="shared" si="388"/>
        <v>0</v>
      </c>
      <c r="FB301" s="63">
        <f t="shared" si="388"/>
        <v>4.2099999999999999E-4</v>
      </c>
      <c r="FC301" s="63">
        <f t="shared" si="388"/>
        <v>0</v>
      </c>
      <c r="FD301" s="63">
        <f t="shared" si="388"/>
        <v>0</v>
      </c>
      <c r="FE301" s="63">
        <f t="shared" si="388"/>
        <v>0</v>
      </c>
      <c r="FF301" s="63">
        <f t="shared" si="388"/>
        <v>0</v>
      </c>
      <c r="FG301" s="63">
        <f t="shared" si="388"/>
        <v>0</v>
      </c>
      <c r="FH301" s="63">
        <f t="shared" si="388"/>
        <v>0</v>
      </c>
      <c r="FI301" s="63">
        <f t="shared" si="388"/>
        <v>0</v>
      </c>
      <c r="FJ301" s="63">
        <f t="shared" si="388"/>
        <v>0</v>
      </c>
      <c r="FK301" s="63">
        <f t="shared" si="388"/>
        <v>0</v>
      </c>
      <c r="FL301" s="63">
        <f t="shared" si="388"/>
        <v>0</v>
      </c>
      <c r="FM301" s="63">
        <f t="shared" si="388"/>
        <v>0</v>
      </c>
      <c r="FN301" s="63">
        <f t="shared" si="388"/>
        <v>0</v>
      </c>
      <c r="FO301" s="63">
        <f t="shared" si="388"/>
        <v>3.39E-4</v>
      </c>
      <c r="FP301" s="63">
        <f t="shared" si="388"/>
        <v>0</v>
      </c>
      <c r="FQ301" s="63">
        <f t="shared" si="388"/>
        <v>0</v>
      </c>
      <c r="FR301" s="63">
        <f t="shared" si="388"/>
        <v>2.5999999999999998E-4</v>
      </c>
      <c r="FS301" s="63">
        <f t="shared" si="388"/>
        <v>1.0399999999999999E-4</v>
      </c>
      <c r="FT301" s="43">
        <f t="shared" si="388"/>
        <v>7.3999999999999996E-5</v>
      </c>
      <c r="FU301" s="63">
        <f t="shared" si="388"/>
        <v>0</v>
      </c>
      <c r="FV301" s="63">
        <f t="shared" si="388"/>
        <v>0</v>
      </c>
      <c r="FW301" s="63">
        <f t="shared" si="388"/>
        <v>0</v>
      </c>
      <c r="FX301" s="63">
        <f t="shared" si="388"/>
        <v>0</v>
      </c>
      <c r="FY301" s="63"/>
      <c r="FZ301" s="46"/>
      <c r="GA301" s="46"/>
      <c r="GB301" s="46"/>
      <c r="GC301" s="46"/>
      <c r="GD301" s="46"/>
      <c r="GE301" s="6"/>
      <c r="GF301" s="6"/>
      <c r="GG301" s="138"/>
      <c r="GH301" s="6"/>
      <c r="GI301" s="6"/>
      <c r="GJ301" s="6"/>
      <c r="GK301" s="6"/>
      <c r="GL301" s="6"/>
      <c r="GM301" s="6"/>
    </row>
    <row r="302" spans="1:195" x14ac:dyDescent="0.2">
      <c r="A302" s="3" t="s">
        <v>663</v>
      </c>
      <c r="B302" s="2" t="s">
        <v>664</v>
      </c>
      <c r="C302" s="63">
        <f t="shared" ref="C302:BN302" si="389">ROUND((C71/C40),6)</f>
        <v>4.6000000000000001E-4</v>
      </c>
      <c r="D302" s="63">
        <f t="shared" si="389"/>
        <v>0</v>
      </c>
      <c r="E302" s="63">
        <f t="shared" si="389"/>
        <v>0</v>
      </c>
      <c r="F302" s="63">
        <f t="shared" si="389"/>
        <v>0</v>
      </c>
      <c r="G302" s="63">
        <f t="shared" si="389"/>
        <v>0</v>
      </c>
      <c r="H302" s="63">
        <f t="shared" si="389"/>
        <v>0</v>
      </c>
      <c r="I302" s="63">
        <f t="shared" si="389"/>
        <v>9.4200000000000002E-4</v>
      </c>
      <c r="J302" s="63">
        <f t="shared" si="389"/>
        <v>0</v>
      </c>
      <c r="K302" s="63">
        <f t="shared" si="389"/>
        <v>0</v>
      </c>
      <c r="L302" s="63">
        <f t="shared" si="389"/>
        <v>0</v>
      </c>
      <c r="M302" s="63">
        <f t="shared" si="389"/>
        <v>0</v>
      </c>
      <c r="N302" s="63">
        <f t="shared" si="389"/>
        <v>1.4469999999999999E-3</v>
      </c>
      <c r="O302" s="63">
        <f t="shared" si="389"/>
        <v>1.7719999999999999E-3</v>
      </c>
      <c r="P302" s="63">
        <f t="shared" si="389"/>
        <v>2.03E-4</v>
      </c>
      <c r="Q302" s="63">
        <f t="shared" si="389"/>
        <v>0</v>
      </c>
      <c r="R302" s="63">
        <f t="shared" si="389"/>
        <v>0</v>
      </c>
      <c r="S302" s="63">
        <f t="shared" si="389"/>
        <v>0</v>
      </c>
      <c r="T302" s="63">
        <f t="shared" si="389"/>
        <v>0</v>
      </c>
      <c r="U302" s="63">
        <f t="shared" si="389"/>
        <v>0</v>
      </c>
      <c r="V302" s="63">
        <f t="shared" si="389"/>
        <v>0</v>
      </c>
      <c r="W302" s="43">
        <f t="shared" si="389"/>
        <v>0</v>
      </c>
      <c r="X302" s="63">
        <f t="shared" si="389"/>
        <v>3.57E-4</v>
      </c>
      <c r="Y302" s="63">
        <f t="shared" si="389"/>
        <v>0</v>
      </c>
      <c r="Z302" s="63">
        <f t="shared" si="389"/>
        <v>6.032E-3</v>
      </c>
      <c r="AA302" s="63">
        <f t="shared" si="389"/>
        <v>0</v>
      </c>
      <c r="AB302" s="63">
        <f t="shared" si="389"/>
        <v>0</v>
      </c>
      <c r="AC302" s="63">
        <f t="shared" si="389"/>
        <v>0</v>
      </c>
      <c r="AD302" s="63">
        <f t="shared" si="389"/>
        <v>0</v>
      </c>
      <c r="AE302" s="63">
        <f t="shared" si="389"/>
        <v>1.2849999999999999E-3</v>
      </c>
      <c r="AF302" s="63">
        <f t="shared" si="389"/>
        <v>0</v>
      </c>
      <c r="AG302" s="63">
        <f t="shared" si="389"/>
        <v>0</v>
      </c>
      <c r="AH302" s="63">
        <f t="shared" si="389"/>
        <v>6.7419999999999997E-3</v>
      </c>
      <c r="AI302" s="63">
        <f t="shared" si="389"/>
        <v>0</v>
      </c>
      <c r="AJ302" s="63">
        <f t="shared" si="389"/>
        <v>0</v>
      </c>
      <c r="AK302" s="63">
        <f t="shared" si="389"/>
        <v>0</v>
      </c>
      <c r="AL302" s="63">
        <f t="shared" si="389"/>
        <v>0</v>
      </c>
      <c r="AM302" s="63">
        <f t="shared" si="389"/>
        <v>0</v>
      </c>
      <c r="AN302" s="63">
        <f t="shared" si="389"/>
        <v>0</v>
      </c>
      <c r="AO302" s="63">
        <f t="shared" si="389"/>
        <v>0</v>
      </c>
      <c r="AP302" s="63">
        <f t="shared" si="389"/>
        <v>0</v>
      </c>
      <c r="AQ302" s="63">
        <f t="shared" si="389"/>
        <v>0</v>
      </c>
      <c r="AR302" s="63">
        <f t="shared" si="389"/>
        <v>0</v>
      </c>
      <c r="AS302" s="63">
        <f t="shared" si="389"/>
        <v>8.6300000000000005E-4</v>
      </c>
      <c r="AT302" s="63">
        <f t="shared" si="389"/>
        <v>0</v>
      </c>
      <c r="AU302" s="63">
        <f t="shared" si="389"/>
        <v>0</v>
      </c>
      <c r="AV302" s="63">
        <f t="shared" si="389"/>
        <v>0</v>
      </c>
      <c r="AW302" s="63">
        <f t="shared" si="389"/>
        <v>0</v>
      </c>
      <c r="AX302" s="63">
        <f t="shared" si="389"/>
        <v>0</v>
      </c>
      <c r="AY302" s="63">
        <f t="shared" si="389"/>
        <v>0</v>
      </c>
      <c r="AZ302" s="63">
        <f t="shared" si="389"/>
        <v>0</v>
      </c>
      <c r="BA302" s="63">
        <f t="shared" si="389"/>
        <v>0</v>
      </c>
      <c r="BB302" s="63">
        <f t="shared" si="389"/>
        <v>0</v>
      </c>
      <c r="BC302" s="63">
        <f t="shared" si="389"/>
        <v>0</v>
      </c>
      <c r="BD302" s="63">
        <f t="shared" si="389"/>
        <v>0</v>
      </c>
      <c r="BE302" s="63">
        <f t="shared" si="389"/>
        <v>0</v>
      </c>
      <c r="BF302" s="63">
        <f t="shared" si="389"/>
        <v>0</v>
      </c>
      <c r="BG302" s="63">
        <f t="shared" si="389"/>
        <v>0</v>
      </c>
      <c r="BH302" s="63">
        <f t="shared" si="389"/>
        <v>0</v>
      </c>
      <c r="BI302" s="63">
        <f t="shared" si="389"/>
        <v>0</v>
      </c>
      <c r="BJ302" s="63">
        <f t="shared" si="389"/>
        <v>0</v>
      </c>
      <c r="BK302" s="63">
        <f t="shared" si="389"/>
        <v>0</v>
      </c>
      <c r="BL302" s="63">
        <f t="shared" si="389"/>
        <v>0</v>
      </c>
      <c r="BM302" s="63">
        <f t="shared" si="389"/>
        <v>2.745E-3</v>
      </c>
      <c r="BN302" s="63">
        <f t="shared" si="389"/>
        <v>0</v>
      </c>
      <c r="BO302" s="63">
        <f t="shared" ref="BO302:DZ302" si="390">ROUND((BO71/BO40),6)</f>
        <v>0</v>
      </c>
      <c r="BP302" s="63">
        <f t="shared" si="390"/>
        <v>0</v>
      </c>
      <c r="BQ302" s="63">
        <f t="shared" si="390"/>
        <v>0</v>
      </c>
      <c r="BR302" s="63">
        <f t="shared" si="390"/>
        <v>0</v>
      </c>
      <c r="BS302" s="63">
        <f t="shared" si="390"/>
        <v>0</v>
      </c>
      <c r="BT302" s="63">
        <f t="shared" si="390"/>
        <v>0</v>
      </c>
      <c r="BU302" s="63">
        <f t="shared" si="390"/>
        <v>0</v>
      </c>
      <c r="BV302" s="63">
        <f t="shared" si="390"/>
        <v>1.552E-3</v>
      </c>
      <c r="BW302" s="63">
        <f t="shared" si="390"/>
        <v>0</v>
      </c>
      <c r="BX302" s="63">
        <f t="shared" si="390"/>
        <v>0</v>
      </c>
      <c r="BY302" s="63">
        <f t="shared" si="390"/>
        <v>0</v>
      </c>
      <c r="BZ302" s="63">
        <f t="shared" si="390"/>
        <v>0</v>
      </c>
      <c r="CA302" s="63">
        <f t="shared" si="390"/>
        <v>0</v>
      </c>
      <c r="CB302" s="63">
        <f t="shared" si="390"/>
        <v>0</v>
      </c>
      <c r="CC302" s="63">
        <f t="shared" si="390"/>
        <v>0</v>
      </c>
      <c r="CD302" s="63">
        <f t="shared" si="390"/>
        <v>3.1779999999999998E-3</v>
      </c>
      <c r="CE302" s="63">
        <f t="shared" si="390"/>
        <v>0</v>
      </c>
      <c r="CF302" s="63">
        <f t="shared" si="390"/>
        <v>8.26E-3</v>
      </c>
      <c r="CG302" s="63">
        <f t="shared" si="390"/>
        <v>0</v>
      </c>
      <c r="CH302" s="63">
        <f t="shared" si="390"/>
        <v>0</v>
      </c>
      <c r="CI302" s="63">
        <f t="shared" si="390"/>
        <v>0</v>
      </c>
      <c r="CJ302" s="63">
        <f t="shared" si="390"/>
        <v>0</v>
      </c>
      <c r="CK302" s="63">
        <f t="shared" si="390"/>
        <v>2.0149999999999999E-3</v>
      </c>
      <c r="CL302" s="63">
        <f t="shared" si="390"/>
        <v>1.4300000000000001E-4</v>
      </c>
      <c r="CM302" s="63">
        <f t="shared" si="390"/>
        <v>0</v>
      </c>
      <c r="CN302" s="63">
        <f t="shared" si="390"/>
        <v>0</v>
      </c>
      <c r="CO302" s="63">
        <f t="shared" si="390"/>
        <v>0</v>
      </c>
      <c r="CP302" s="63">
        <f t="shared" si="390"/>
        <v>0</v>
      </c>
      <c r="CQ302" s="63">
        <f t="shared" si="390"/>
        <v>0</v>
      </c>
      <c r="CR302" s="63">
        <f t="shared" si="390"/>
        <v>5.3200000000000003E-4</v>
      </c>
      <c r="CS302" s="63">
        <f t="shared" si="390"/>
        <v>0</v>
      </c>
      <c r="CT302" s="63">
        <f t="shared" si="390"/>
        <v>9.4700000000000003E-4</v>
      </c>
      <c r="CU302" s="63">
        <f t="shared" si="390"/>
        <v>0</v>
      </c>
      <c r="CV302" s="63">
        <f t="shared" si="390"/>
        <v>2.0449999999999999E-3</v>
      </c>
      <c r="CW302" s="63">
        <f t="shared" si="390"/>
        <v>0</v>
      </c>
      <c r="CX302" s="63">
        <f t="shared" si="390"/>
        <v>0</v>
      </c>
      <c r="CY302" s="63">
        <f t="shared" si="390"/>
        <v>0</v>
      </c>
      <c r="CZ302" s="63">
        <f t="shared" si="390"/>
        <v>0</v>
      </c>
      <c r="DA302" s="63">
        <f t="shared" si="390"/>
        <v>1.8370000000000001E-3</v>
      </c>
      <c r="DB302" s="63">
        <f t="shared" si="390"/>
        <v>0</v>
      </c>
      <c r="DC302" s="63">
        <f t="shared" si="390"/>
        <v>6.2200000000000005E-4</v>
      </c>
      <c r="DD302" s="63">
        <f t="shared" si="390"/>
        <v>1.2E-5</v>
      </c>
      <c r="DE302" s="63">
        <f t="shared" si="390"/>
        <v>0</v>
      </c>
      <c r="DF302" s="63">
        <f t="shared" si="390"/>
        <v>0</v>
      </c>
      <c r="DG302" s="63">
        <f t="shared" si="390"/>
        <v>0</v>
      </c>
      <c r="DH302" s="63">
        <f t="shared" si="390"/>
        <v>5.9400000000000002E-4</v>
      </c>
      <c r="DI302" s="63">
        <f t="shared" si="390"/>
        <v>0</v>
      </c>
      <c r="DJ302" s="63">
        <f t="shared" si="390"/>
        <v>0</v>
      </c>
      <c r="DK302" s="63">
        <f t="shared" si="390"/>
        <v>0</v>
      </c>
      <c r="DL302" s="63">
        <f t="shared" si="390"/>
        <v>0</v>
      </c>
      <c r="DM302" s="63">
        <f t="shared" si="390"/>
        <v>0</v>
      </c>
      <c r="DN302" s="63">
        <f t="shared" si="390"/>
        <v>0</v>
      </c>
      <c r="DO302" s="63">
        <f t="shared" si="390"/>
        <v>0</v>
      </c>
      <c r="DP302" s="63">
        <f t="shared" si="390"/>
        <v>5.4500000000000002E-4</v>
      </c>
      <c r="DQ302" s="63">
        <f t="shared" si="390"/>
        <v>0</v>
      </c>
      <c r="DR302" s="63">
        <f t="shared" si="390"/>
        <v>0</v>
      </c>
      <c r="DS302" s="63">
        <f t="shared" si="390"/>
        <v>0</v>
      </c>
      <c r="DT302" s="63">
        <f t="shared" si="390"/>
        <v>0</v>
      </c>
      <c r="DU302" s="63">
        <f t="shared" si="390"/>
        <v>0</v>
      </c>
      <c r="DV302" s="63">
        <f t="shared" si="390"/>
        <v>0</v>
      </c>
      <c r="DW302" s="63">
        <f t="shared" si="390"/>
        <v>0</v>
      </c>
      <c r="DX302" s="63">
        <f t="shared" si="390"/>
        <v>0</v>
      </c>
      <c r="DY302" s="63">
        <f t="shared" si="390"/>
        <v>0</v>
      </c>
      <c r="DZ302" s="63">
        <f t="shared" si="390"/>
        <v>0</v>
      </c>
      <c r="EA302" s="63">
        <f t="shared" ref="EA302:FX302" si="391">ROUND((EA71/EA40),6)</f>
        <v>1.8979999999999999E-3</v>
      </c>
      <c r="EB302" s="63">
        <f t="shared" si="391"/>
        <v>0</v>
      </c>
      <c r="EC302" s="63">
        <f t="shared" si="391"/>
        <v>0</v>
      </c>
      <c r="ED302" s="63">
        <f t="shared" si="391"/>
        <v>2.92E-4</v>
      </c>
      <c r="EE302" s="63">
        <f t="shared" si="391"/>
        <v>0</v>
      </c>
      <c r="EF302" s="63">
        <f t="shared" si="391"/>
        <v>0</v>
      </c>
      <c r="EG302" s="63">
        <f t="shared" si="391"/>
        <v>0</v>
      </c>
      <c r="EH302" s="63">
        <f t="shared" si="391"/>
        <v>0</v>
      </c>
      <c r="EI302" s="63">
        <f t="shared" si="391"/>
        <v>0</v>
      </c>
      <c r="EJ302" s="63">
        <f t="shared" si="391"/>
        <v>0</v>
      </c>
      <c r="EK302" s="63">
        <f t="shared" si="391"/>
        <v>0</v>
      </c>
      <c r="EL302" s="63">
        <f t="shared" si="391"/>
        <v>1.5820000000000001E-3</v>
      </c>
      <c r="EM302" s="63">
        <f t="shared" si="391"/>
        <v>0</v>
      </c>
      <c r="EN302" s="63">
        <f t="shared" si="391"/>
        <v>0</v>
      </c>
      <c r="EO302" s="63">
        <f t="shared" si="391"/>
        <v>0</v>
      </c>
      <c r="EP302" s="63">
        <f t="shared" si="391"/>
        <v>0</v>
      </c>
      <c r="EQ302" s="63">
        <f t="shared" si="391"/>
        <v>1.374E-3</v>
      </c>
      <c r="ER302" s="63">
        <f t="shared" si="391"/>
        <v>0</v>
      </c>
      <c r="ES302" s="63">
        <f t="shared" si="391"/>
        <v>0</v>
      </c>
      <c r="ET302" s="63">
        <f t="shared" si="391"/>
        <v>0</v>
      </c>
      <c r="EU302" s="63">
        <f t="shared" si="391"/>
        <v>0</v>
      </c>
      <c r="EV302" s="63">
        <f t="shared" si="391"/>
        <v>4.5199999999999998E-4</v>
      </c>
      <c r="EW302" s="63">
        <f t="shared" si="391"/>
        <v>0</v>
      </c>
      <c r="EX302" s="63">
        <f t="shared" si="391"/>
        <v>0</v>
      </c>
      <c r="EY302" s="63">
        <f t="shared" si="391"/>
        <v>0</v>
      </c>
      <c r="EZ302" s="63">
        <f t="shared" si="391"/>
        <v>2.826E-3</v>
      </c>
      <c r="FA302" s="63">
        <f t="shared" si="391"/>
        <v>9.4600000000000001E-4</v>
      </c>
      <c r="FB302" s="63">
        <f t="shared" si="391"/>
        <v>0</v>
      </c>
      <c r="FC302" s="63">
        <f t="shared" si="391"/>
        <v>0</v>
      </c>
      <c r="FD302" s="63">
        <f t="shared" si="391"/>
        <v>0</v>
      </c>
      <c r="FE302" s="63">
        <f t="shared" si="391"/>
        <v>1.94E-4</v>
      </c>
      <c r="FF302" s="63">
        <f t="shared" si="391"/>
        <v>0</v>
      </c>
      <c r="FG302" s="63">
        <f t="shared" si="391"/>
        <v>0</v>
      </c>
      <c r="FH302" s="63">
        <f t="shared" si="391"/>
        <v>2.696E-3</v>
      </c>
      <c r="FI302" s="63">
        <f t="shared" si="391"/>
        <v>0</v>
      </c>
      <c r="FJ302" s="63">
        <f t="shared" si="391"/>
        <v>0</v>
      </c>
      <c r="FK302" s="63">
        <f t="shared" si="391"/>
        <v>5.3999999999999998E-5</v>
      </c>
      <c r="FL302" s="63">
        <f t="shared" si="391"/>
        <v>0</v>
      </c>
      <c r="FM302" s="63">
        <f t="shared" si="391"/>
        <v>0</v>
      </c>
      <c r="FN302" s="63">
        <f t="shared" si="391"/>
        <v>0</v>
      </c>
      <c r="FO302" s="63">
        <f t="shared" si="391"/>
        <v>0</v>
      </c>
      <c r="FP302" s="63">
        <f t="shared" si="391"/>
        <v>0</v>
      </c>
      <c r="FQ302" s="63">
        <f t="shared" si="391"/>
        <v>0</v>
      </c>
      <c r="FR302" s="63">
        <f t="shared" si="391"/>
        <v>0</v>
      </c>
      <c r="FS302" s="63">
        <f t="shared" si="391"/>
        <v>0</v>
      </c>
      <c r="FT302" s="43">
        <f t="shared" si="391"/>
        <v>0</v>
      </c>
      <c r="FU302" s="63">
        <f t="shared" si="391"/>
        <v>0</v>
      </c>
      <c r="FV302" s="63">
        <f t="shared" si="391"/>
        <v>0</v>
      </c>
      <c r="FW302" s="63">
        <f t="shared" si="391"/>
        <v>0</v>
      </c>
      <c r="FX302" s="63">
        <f t="shared" si="391"/>
        <v>0</v>
      </c>
      <c r="FY302" s="63"/>
      <c r="FZ302" s="46"/>
      <c r="GA302" s="46"/>
      <c r="GB302" s="46"/>
      <c r="GC302" s="46"/>
      <c r="GD302" s="46"/>
      <c r="GE302" s="6"/>
      <c r="GF302" s="6"/>
      <c r="GG302" s="138"/>
      <c r="GH302" s="6"/>
      <c r="GI302" s="6"/>
      <c r="GJ302" s="6"/>
      <c r="GK302" s="6"/>
      <c r="GL302" s="6"/>
      <c r="GM302" s="6"/>
    </row>
    <row r="303" spans="1:195" x14ac:dyDescent="0.2">
      <c r="A303" s="9"/>
      <c r="B303" s="2" t="s">
        <v>665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4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43"/>
      <c r="FU303" s="63"/>
      <c r="FV303" s="63"/>
      <c r="FW303" s="63"/>
      <c r="FX303" s="63"/>
      <c r="FY303" s="63"/>
      <c r="FZ303" s="46"/>
      <c r="GA303" s="46"/>
      <c r="GB303" s="46"/>
      <c r="GC303" s="46"/>
      <c r="GD303" s="46"/>
      <c r="GE303" s="6"/>
      <c r="GF303" s="6"/>
      <c r="GG303" s="138"/>
      <c r="GH303" s="6"/>
      <c r="GI303" s="6"/>
      <c r="GJ303" s="6"/>
      <c r="GK303" s="6"/>
      <c r="GL303" s="6"/>
      <c r="GM303" s="6"/>
    </row>
    <row r="304" spans="1:195" x14ac:dyDescent="0.2">
      <c r="A304" s="3" t="s">
        <v>666</v>
      </c>
      <c r="B304" s="2" t="s">
        <v>667</v>
      </c>
      <c r="C304" s="63">
        <f t="shared" ref="C304:BN304" si="392">ROUND((C72/C40),6)</f>
        <v>0</v>
      </c>
      <c r="D304" s="63">
        <f t="shared" si="392"/>
        <v>0</v>
      </c>
      <c r="E304" s="63">
        <f t="shared" si="392"/>
        <v>0</v>
      </c>
      <c r="F304" s="63">
        <f t="shared" si="392"/>
        <v>0</v>
      </c>
      <c r="G304" s="63">
        <f t="shared" si="392"/>
        <v>0</v>
      </c>
      <c r="H304" s="63">
        <f t="shared" si="392"/>
        <v>0</v>
      </c>
      <c r="I304" s="63">
        <f t="shared" si="392"/>
        <v>0</v>
      </c>
      <c r="J304" s="63">
        <f t="shared" si="392"/>
        <v>0</v>
      </c>
      <c r="K304" s="63">
        <f t="shared" si="392"/>
        <v>0</v>
      </c>
      <c r="L304" s="63">
        <f t="shared" si="392"/>
        <v>0</v>
      </c>
      <c r="M304" s="63">
        <f t="shared" si="392"/>
        <v>0</v>
      </c>
      <c r="N304" s="63">
        <f t="shared" si="392"/>
        <v>8.7000000000000001E-5</v>
      </c>
      <c r="O304" s="63">
        <f t="shared" si="392"/>
        <v>0</v>
      </c>
      <c r="P304" s="63">
        <f t="shared" si="392"/>
        <v>0</v>
      </c>
      <c r="Q304" s="63">
        <f t="shared" si="392"/>
        <v>0</v>
      </c>
      <c r="R304" s="63">
        <f t="shared" si="392"/>
        <v>0</v>
      </c>
      <c r="S304" s="63">
        <f t="shared" si="392"/>
        <v>0</v>
      </c>
      <c r="T304" s="63">
        <f t="shared" si="392"/>
        <v>0</v>
      </c>
      <c r="U304" s="63">
        <f t="shared" si="392"/>
        <v>0</v>
      </c>
      <c r="V304" s="63">
        <f t="shared" si="392"/>
        <v>0</v>
      </c>
      <c r="W304" s="43">
        <f t="shared" si="392"/>
        <v>0</v>
      </c>
      <c r="X304" s="63">
        <f t="shared" si="392"/>
        <v>0</v>
      </c>
      <c r="Y304" s="63">
        <f t="shared" si="392"/>
        <v>0</v>
      </c>
      <c r="Z304" s="63">
        <f t="shared" si="392"/>
        <v>0</v>
      </c>
      <c r="AA304" s="63">
        <f t="shared" si="392"/>
        <v>0</v>
      </c>
      <c r="AB304" s="63">
        <f t="shared" si="392"/>
        <v>0</v>
      </c>
      <c r="AC304" s="63">
        <f t="shared" si="392"/>
        <v>0</v>
      </c>
      <c r="AD304" s="63">
        <f t="shared" si="392"/>
        <v>0</v>
      </c>
      <c r="AE304" s="63">
        <f t="shared" si="392"/>
        <v>0</v>
      </c>
      <c r="AF304" s="63">
        <f t="shared" si="392"/>
        <v>0</v>
      </c>
      <c r="AG304" s="63">
        <f t="shared" si="392"/>
        <v>0</v>
      </c>
      <c r="AH304" s="63">
        <f t="shared" si="392"/>
        <v>0</v>
      </c>
      <c r="AI304" s="63">
        <f t="shared" si="392"/>
        <v>0</v>
      </c>
      <c r="AJ304" s="63">
        <f t="shared" si="392"/>
        <v>0</v>
      </c>
      <c r="AK304" s="63">
        <f t="shared" si="392"/>
        <v>0</v>
      </c>
      <c r="AL304" s="63">
        <f t="shared" si="392"/>
        <v>0</v>
      </c>
      <c r="AM304" s="63">
        <f t="shared" si="392"/>
        <v>0</v>
      </c>
      <c r="AN304" s="63">
        <f t="shared" si="392"/>
        <v>0</v>
      </c>
      <c r="AO304" s="63">
        <f t="shared" si="392"/>
        <v>0</v>
      </c>
      <c r="AP304" s="63">
        <f t="shared" si="392"/>
        <v>0</v>
      </c>
      <c r="AQ304" s="63">
        <f t="shared" si="392"/>
        <v>0</v>
      </c>
      <c r="AR304" s="63">
        <f t="shared" si="392"/>
        <v>0</v>
      </c>
      <c r="AS304" s="63">
        <f t="shared" si="392"/>
        <v>0</v>
      </c>
      <c r="AT304" s="63">
        <f t="shared" si="392"/>
        <v>0</v>
      </c>
      <c r="AU304" s="63">
        <f t="shared" si="392"/>
        <v>0</v>
      </c>
      <c r="AV304" s="63">
        <f t="shared" si="392"/>
        <v>0</v>
      </c>
      <c r="AW304" s="63">
        <f t="shared" si="392"/>
        <v>0</v>
      </c>
      <c r="AX304" s="63">
        <f t="shared" si="392"/>
        <v>0</v>
      </c>
      <c r="AY304" s="63">
        <f t="shared" si="392"/>
        <v>0</v>
      </c>
      <c r="AZ304" s="63">
        <f t="shared" si="392"/>
        <v>0</v>
      </c>
      <c r="BA304" s="63">
        <f t="shared" si="392"/>
        <v>0</v>
      </c>
      <c r="BB304" s="63">
        <f t="shared" si="392"/>
        <v>0</v>
      </c>
      <c r="BC304" s="63">
        <f t="shared" si="392"/>
        <v>0</v>
      </c>
      <c r="BD304" s="63">
        <f t="shared" si="392"/>
        <v>0</v>
      </c>
      <c r="BE304" s="63">
        <f t="shared" si="392"/>
        <v>0</v>
      </c>
      <c r="BF304" s="63">
        <f t="shared" si="392"/>
        <v>0</v>
      </c>
      <c r="BG304" s="63">
        <f t="shared" si="392"/>
        <v>0</v>
      </c>
      <c r="BH304" s="63">
        <f t="shared" si="392"/>
        <v>0</v>
      </c>
      <c r="BI304" s="63">
        <f t="shared" si="392"/>
        <v>0</v>
      </c>
      <c r="BJ304" s="63">
        <f t="shared" si="392"/>
        <v>0</v>
      </c>
      <c r="BK304" s="63">
        <f t="shared" si="392"/>
        <v>0</v>
      </c>
      <c r="BL304" s="63">
        <f t="shared" si="392"/>
        <v>0</v>
      </c>
      <c r="BM304" s="63">
        <f t="shared" si="392"/>
        <v>0</v>
      </c>
      <c r="BN304" s="63">
        <f t="shared" si="392"/>
        <v>0</v>
      </c>
      <c r="BO304" s="63">
        <f t="shared" ref="BO304:DZ304" si="393">ROUND((BO72/BO40),6)</f>
        <v>0</v>
      </c>
      <c r="BP304" s="63">
        <f t="shared" si="393"/>
        <v>0</v>
      </c>
      <c r="BQ304" s="63">
        <f t="shared" si="393"/>
        <v>0</v>
      </c>
      <c r="BR304" s="63">
        <f t="shared" si="393"/>
        <v>0</v>
      </c>
      <c r="BS304" s="63">
        <f t="shared" si="393"/>
        <v>0</v>
      </c>
      <c r="BT304" s="63">
        <f t="shared" si="393"/>
        <v>0</v>
      </c>
      <c r="BU304" s="63">
        <f t="shared" si="393"/>
        <v>0</v>
      </c>
      <c r="BV304" s="63">
        <f t="shared" si="393"/>
        <v>0</v>
      </c>
      <c r="BW304" s="63">
        <f t="shared" si="393"/>
        <v>0</v>
      </c>
      <c r="BX304" s="63">
        <f t="shared" si="393"/>
        <v>0</v>
      </c>
      <c r="BY304" s="63">
        <f t="shared" si="393"/>
        <v>0</v>
      </c>
      <c r="BZ304" s="63">
        <f t="shared" si="393"/>
        <v>0</v>
      </c>
      <c r="CA304" s="63">
        <f t="shared" si="393"/>
        <v>0</v>
      </c>
      <c r="CB304" s="63">
        <f t="shared" si="393"/>
        <v>0</v>
      </c>
      <c r="CC304" s="63">
        <f t="shared" si="393"/>
        <v>0</v>
      </c>
      <c r="CD304" s="63">
        <f t="shared" si="393"/>
        <v>0</v>
      </c>
      <c r="CE304" s="63">
        <f t="shared" si="393"/>
        <v>0</v>
      </c>
      <c r="CF304" s="63">
        <f t="shared" si="393"/>
        <v>0</v>
      </c>
      <c r="CG304" s="63">
        <f t="shared" si="393"/>
        <v>0</v>
      </c>
      <c r="CH304" s="63">
        <f t="shared" si="393"/>
        <v>0</v>
      </c>
      <c r="CI304" s="63">
        <f t="shared" si="393"/>
        <v>0</v>
      </c>
      <c r="CJ304" s="63">
        <f t="shared" si="393"/>
        <v>0</v>
      </c>
      <c r="CK304" s="63">
        <f t="shared" si="393"/>
        <v>0</v>
      </c>
      <c r="CL304" s="63">
        <f t="shared" si="393"/>
        <v>0</v>
      </c>
      <c r="CM304" s="63">
        <f t="shared" si="393"/>
        <v>0</v>
      </c>
      <c r="CN304" s="63">
        <f t="shared" si="393"/>
        <v>0</v>
      </c>
      <c r="CO304" s="63">
        <f t="shared" si="393"/>
        <v>0</v>
      </c>
      <c r="CP304" s="63">
        <f t="shared" si="393"/>
        <v>0</v>
      </c>
      <c r="CQ304" s="63">
        <f t="shared" si="393"/>
        <v>0</v>
      </c>
      <c r="CR304" s="63">
        <f t="shared" si="393"/>
        <v>0</v>
      </c>
      <c r="CS304" s="63">
        <f t="shared" si="393"/>
        <v>0</v>
      </c>
      <c r="CT304" s="63">
        <f t="shared" si="393"/>
        <v>0</v>
      </c>
      <c r="CU304" s="63">
        <f t="shared" si="393"/>
        <v>0</v>
      </c>
      <c r="CV304" s="63">
        <f t="shared" si="393"/>
        <v>0</v>
      </c>
      <c r="CW304" s="63">
        <f t="shared" si="393"/>
        <v>0</v>
      </c>
      <c r="CX304" s="63">
        <f t="shared" si="393"/>
        <v>0</v>
      </c>
      <c r="CY304" s="63">
        <f t="shared" si="393"/>
        <v>0</v>
      </c>
      <c r="CZ304" s="63">
        <f t="shared" si="393"/>
        <v>0</v>
      </c>
      <c r="DA304" s="63">
        <f t="shared" si="393"/>
        <v>0</v>
      </c>
      <c r="DB304" s="63">
        <f t="shared" si="393"/>
        <v>0</v>
      </c>
      <c r="DC304" s="63">
        <f t="shared" si="393"/>
        <v>0</v>
      </c>
      <c r="DD304" s="63">
        <f t="shared" si="393"/>
        <v>0</v>
      </c>
      <c r="DE304" s="63">
        <f t="shared" si="393"/>
        <v>0</v>
      </c>
      <c r="DF304" s="63">
        <f t="shared" si="393"/>
        <v>0</v>
      </c>
      <c r="DG304" s="63">
        <f t="shared" si="393"/>
        <v>0</v>
      </c>
      <c r="DH304" s="63">
        <f t="shared" si="393"/>
        <v>0</v>
      </c>
      <c r="DI304" s="63">
        <f t="shared" si="393"/>
        <v>0</v>
      </c>
      <c r="DJ304" s="63">
        <f t="shared" si="393"/>
        <v>0</v>
      </c>
      <c r="DK304" s="63">
        <f t="shared" si="393"/>
        <v>0</v>
      </c>
      <c r="DL304" s="63">
        <f t="shared" si="393"/>
        <v>0</v>
      </c>
      <c r="DM304" s="63">
        <f t="shared" si="393"/>
        <v>0</v>
      </c>
      <c r="DN304" s="63">
        <f t="shared" si="393"/>
        <v>0</v>
      </c>
      <c r="DO304" s="63">
        <f t="shared" si="393"/>
        <v>0</v>
      </c>
      <c r="DP304" s="63">
        <f t="shared" si="393"/>
        <v>0</v>
      </c>
      <c r="DQ304" s="63">
        <f t="shared" si="393"/>
        <v>0</v>
      </c>
      <c r="DR304" s="63">
        <f t="shared" si="393"/>
        <v>0</v>
      </c>
      <c r="DS304" s="63">
        <f t="shared" si="393"/>
        <v>0</v>
      </c>
      <c r="DT304" s="63">
        <f t="shared" si="393"/>
        <v>0</v>
      </c>
      <c r="DU304" s="63">
        <f t="shared" si="393"/>
        <v>0</v>
      </c>
      <c r="DV304" s="63">
        <f t="shared" si="393"/>
        <v>0</v>
      </c>
      <c r="DW304" s="63">
        <f t="shared" si="393"/>
        <v>0</v>
      </c>
      <c r="DX304" s="63">
        <f t="shared" si="393"/>
        <v>0</v>
      </c>
      <c r="DY304" s="63">
        <f t="shared" si="393"/>
        <v>0</v>
      </c>
      <c r="DZ304" s="63">
        <f t="shared" si="393"/>
        <v>0</v>
      </c>
      <c r="EA304" s="63">
        <f t="shared" ref="EA304:FX304" si="394">ROUND((EA72/EA40),6)</f>
        <v>0</v>
      </c>
      <c r="EB304" s="63">
        <f t="shared" si="394"/>
        <v>0</v>
      </c>
      <c r="EC304" s="63">
        <f t="shared" si="394"/>
        <v>0</v>
      </c>
      <c r="ED304" s="63">
        <f t="shared" si="394"/>
        <v>0</v>
      </c>
      <c r="EE304" s="63">
        <f t="shared" si="394"/>
        <v>0</v>
      </c>
      <c r="EF304" s="63">
        <f t="shared" si="394"/>
        <v>0</v>
      </c>
      <c r="EG304" s="63">
        <f t="shared" si="394"/>
        <v>0</v>
      </c>
      <c r="EH304" s="63">
        <f t="shared" si="394"/>
        <v>0</v>
      </c>
      <c r="EI304" s="63">
        <f t="shared" si="394"/>
        <v>0</v>
      </c>
      <c r="EJ304" s="63">
        <f t="shared" si="394"/>
        <v>0</v>
      </c>
      <c r="EK304" s="63">
        <f t="shared" si="394"/>
        <v>0</v>
      </c>
      <c r="EL304" s="63">
        <f t="shared" si="394"/>
        <v>0</v>
      </c>
      <c r="EM304" s="63">
        <f t="shared" si="394"/>
        <v>0</v>
      </c>
      <c r="EN304" s="63">
        <f t="shared" si="394"/>
        <v>0</v>
      </c>
      <c r="EO304" s="63">
        <f t="shared" si="394"/>
        <v>0</v>
      </c>
      <c r="EP304" s="63">
        <f t="shared" si="394"/>
        <v>0</v>
      </c>
      <c r="EQ304" s="63">
        <f t="shared" si="394"/>
        <v>0</v>
      </c>
      <c r="ER304" s="63">
        <f t="shared" si="394"/>
        <v>0</v>
      </c>
      <c r="ES304" s="63">
        <f t="shared" si="394"/>
        <v>0</v>
      </c>
      <c r="ET304" s="63">
        <f t="shared" si="394"/>
        <v>0</v>
      </c>
      <c r="EU304" s="63">
        <f t="shared" si="394"/>
        <v>0</v>
      </c>
      <c r="EV304" s="63">
        <f t="shared" si="394"/>
        <v>0</v>
      </c>
      <c r="EW304" s="63">
        <f t="shared" si="394"/>
        <v>0</v>
      </c>
      <c r="EX304" s="63">
        <f t="shared" si="394"/>
        <v>0</v>
      </c>
      <c r="EY304" s="63">
        <f t="shared" si="394"/>
        <v>0</v>
      </c>
      <c r="EZ304" s="63">
        <f t="shared" si="394"/>
        <v>0</v>
      </c>
      <c r="FA304" s="63">
        <f t="shared" si="394"/>
        <v>0</v>
      </c>
      <c r="FB304" s="63">
        <f t="shared" si="394"/>
        <v>0</v>
      </c>
      <c r="FC304" s="63">
        <f t="shared" si="394"/>
        <v>0</v>
      </c>
      <c r="FD304" s="63">
        <f t="shared" si="394"/>
        <v>0</v>
      </c>
      <c r="FE304" s="63">
        <f t="shared" si="394"/>
        <v>0</v>
      </c>
      <c r="FF304" s="63">
        <f t="shared" si="394"/>
        <v>0</v>
      </c>
      <c r="FG304" s="63">
        <f t="shared" si="394"/>
        <v>0</v>
      </c>
      <c r="FH304" s="63">
        <f t="shared" si="394"/>
        <v>0</v>
      </c>
      <c r="FI304" s="63">
        <f t="shared" si="394"/>
        <v>0</v>
      </c>
      <c r="FJ304" s="63">
        <f t="shared" si="394"/>
        <v>0</v>
      </c>
      <c r="FK304" s="63">
        <f t="shared" si="394"/>
        <v>0</v>
      </c>
      <c r="FL304" s="63">
        <f t="shared" si="394"/>
        <v>0</v>
      </c>
      <c r="FM304" s="63">
        <f t="shared" si="394"/>
        <v>0</v>
      </c>
      <c r="FN304" s="63">
        <f t="shared" si="394"/>
        <v>0</v>
      </c>
      <c r="FO304" s="63">
        <f t="shared" si="394"/>
        <v>0</v>
      </c>
      <c r="FP304" s="63">
        <f t="shared" si="394"/>
        <v>0</v>
      </c>
      <c r="FQ304" s="63">
        <f t="shared" si="394"/>
        <v>0</v>
      </c>
      <c r="FR304" s="63">
        <f t="shared" si="394"/>
        <v>0</v>
      </c>
      <c r="FS304" s="63">
        <f t="shared" si="394"/>
        <v>0</v>
      </c>
      <c r="FT304" s="43">
        <f t="shared" si="394"/>
        <v>0</v>
      </c>
      <c r="FU304" s="63">
        <f t="shared" si="394"/>
        <v>0</v>
      </c>
      <c r="FV304" s="63">
        <f t="shared" si="394"/>
        <v>0</v>
      </c>
      <c r="FW304" s="63">
        <f t="shared" si="394"/>
        <v>0</v>
      </c>
      <c r="FX304" s="63">
        <f t="shared" si="394"/>
        <v>0</v>
      </c>
      <c r="FY304" s="63"/>
      <c r="FZ304" s="46"/>
      <c r="GA304" s="46"/>
      <c r="GB304" s="46"/>
      <c r="GC304" s="46"/>
      <c r="GD304" s="46"/>
      <c r="GE304" s="6"/>
      <c r="GF304" s="6"/>
      <c r="GG304" s="138"/>
      <c r="GH304" s="6"/>
      <c r="GI304" s="6"/>
      <c r="GJ304" s="6"/>
      <c r="GK304" s="6"/>
      <c r="GL304" s="6"/>
      <c r="GM304" s="6"/>
    </row>
    <row r="305" spans="1:195" x14ac:dyDescent="0.2">
      <c r="A305" s="9"/>
      <c r="B305" s="2" t="s">
        <v>668</v>
      </c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4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43"/>
      <c r="FU305" s="63"/>
      <c r="FV305" s="63"/>
      <c r="FW305" s="63"/>
      <c r="FX305" s="63"/>
      <c r="FY305" s="63"/>
      <c r="FZ305" s="46"/>
      <c r="GA305" s="46"/>
      <c r="GB305" s="46"/>
      <c r="GC305" s="46"/>
      <c r="GD305" s="46"/>
      <c r="GE305" s="6"/>
      <c r="GF305" s="6"/>
      <c r="GG305" s="138"/>
      <c r="GH305" s="6"/>
      <c r="GI305" s="6"/>
      <c r="GJ305" s="6"/>
      <c r="GK305" s="6"/>
      <c r="GL305" s="6"/>
      <c r="GM305" s="6"/>
    </row>
    <row r="306" spans="1:195" x14ac:dyDescent="0.2">
      <c r="A306" s="3" t="s">
        <v>669</v>
      </c>
      <c r="B306" s="2" t="s">
        <v>670</v>
      </c>
      <c r="C306" s="63">
        <f t="shared" ref="C306:BN306" si="395">ROUND((C73/C40),6)</f>
        <v>1.0026E-2</v>
      </c>
      <c r="D306" s="63">
        <f t="shared" si="395"/>
        <v>1.9664999999999998E-2</v>
      </c>
      <c r="E306" s="63">
        <f t="shared" si="395"/>
        <v>7.7190000000000002E-3</v>
      </c>
      <c r="F306" s="63">
        <f t="shared" si="395"/>
        <v>8.9099999999999997E-4</v>
      </c>
      <c r="G306" s="63">
        <f t="shared" si="395"/>
        <v>0</v>
      </c>
      <c r="H306" s="63">
        <f t="shared" si="395"/>
        <v>3.3189999999999999E-3</v>
      </c>
      <c r="I306" s="63">
        <f t="shared" si="395"/>
        <v>1.4256E-2</v>
      </c>
      <c r="J306" s="63">
        <f t="shared" si="395"/>
        <v>0</v>
      </c>
      <c r="K306" s="63">
        <f t="shared" si="395"/>
        <v>0</v>
      </c>
      <c r="L306" s="63">
        <f t="shared" si="395"/>
        <v>1.1298000000000001E-2</v>
      </c>
      <c r="M306" s="63">
        <f t="shared" si="395"/>
        <v>6.9210000000000001E-3</v>
      </c>
      <c r="N306" s="63">
        <f t="shared" si="395"/>
        <v>1.7429E-2</v>
      </c>
      <c r="O306" s="63">
        <f t="shared" si="395"/>
        <v>2.0275999999999999E-2</v>
      </c>
      <c r="P306" s="63">
        <f t="shared" si="395"/>
        <v>0</v>
      </c>
      <c r="Q306" s="63">
        <f t="shared" si="395"/>
        <v>2.0643000000000002E-2</v>
      </c>
      <c r="R306" s="63">
        <f t="shared" si="395"/>
        <v>6.2189999999999997E-3</v>
      </c>
      <c r="S306" s="63">
        <f t="shared" si="395"/>
        <v>0</v>
      </c>
      <c r="T306" s="63">
        <f t="shared" si="395"/>
        <v>0</v>
      </c>
      <c r="U306" s="63">
        <f t="shared" si="395"/>
        <v>8.6250000000000007E-3</v>
      </c>
      <c r="V306" s="63">
        <f t="shared" si="395"/>
        <v>0</v>
      </c>
      <c r="W306" s="63">
        <f t="shared" si="395"/>
        <v>0</v>
      </c>
      <c r="X306" s="63">
        <f t="shared" si="395"/>
        <v>1.1518E-2</v>
      </c>
      <c r="Y306" s="63">
        <f t="shared" si="395"/>
        <v>0</v>
      </c>
      <c r="Z306" s="63">
        <f t="shared" si="395"/>
        <v>0</v>
      </c>
      <c r="AA306" s="63">
        <f t="shared" si="395"/>
        <v>1.3179E-2</v>
      </c>
      <c r="AB306" s="63">
        <f t="shared" si="395"/>
        <v>1.2378E-2</v>
      </c>
      <c r="AC306" s="63">
        <f t="shared" si="395"/>
        <v>1.2099E-2</v>
      </c>
      <c r="AD306" s="63">
        <f t="shared" si="395"/>
        <v>1.2466E-2</v>
      </c>
      <c r="AE306" s="63">
        <f t="shared" si="395"/>
        <v>4.2890000000000003E-3</v>
      </c>
      <c r="AF306" s="63">
        <f t="shared" si="395"/>
        <v>4.9230000000000003E-3</v>
      </c>
      <c r="AG306" s="63">
        <f t="shared" si="395"/>
        <v>3.0920000000000001E-3</v>
      </c>
      <c r="AH306" s="63">
        <f t="shared" si="395"/>
        <v>0</v>
      </c>
      <c r="AI306" s="63">
        <f t="shared" si="395"/>
        <v>0</v>
      </c>
      <c r="AJ306" s="63">
        <f t="shared" si="395"/>
        <v>0</v>
      </c>
      <c r="AK306" s="63">
        <f t="shared" si="395"/>
        <v>0</v>
      </c>
      <c r="AL306" s="63">
        <f t="shared" si="395"/>
        <v>5.2940000000000001E-3</v>
      </c>
      <c r="AM306" s="63">
        <f t="shared" si="395"/>
        <v>0</v>
      </c>
      <c r="AN306" s="63">
        <f t="shared" si="395"/>
        <v>0</v>
      </c>
      <c r="AO306" s="63">
        <f t="shared" si="395"/>
        <v>0</v>
      </c>
      <c r="AP306" s="63">
        <f t="shared" si="395"/>
        <v>1.2208E-2</v>
      </c>
      <c r="AQ306" s="63">
        <f t="shared" si="395"/>
        <v>0</v>
      </c>
      <c r="AR306" s="63">
        <f t="shared" si="395"/>
        <v>7.0169999999999998E-3</v>
      </c>
      <c r="AS306" s="63">
        <f t="shared" si="395"/>
        <v>2.4229999999999998E-3</v>
      </c>
      <c r="AT306" s="63">
        <f t="shared" si="395"/>
        <v>0</v>
      </c>
      <c r="AU306" s="63">
        <f t="shared" si="395"/>
        <v>0</v>
      </c>
      <c r="AV306" s="63">
        <f t="shared" si="395"/>
        <v>0</v>
      </c>
      <c r="AW306" s="63">
        <f t="shared" si="395"/>
        <v>0</v>
      </c>
      <c r="AX306" s="63">
        <f t="shared" si="395"/>
        <v>0</v>
      </c>
      <c r="AY306" s="63">
        <f t="shared" si="395"/>
        <v>0</v>
      </c>
      <c r="AZ306" s="63">
        <f t="shared" si="395"/>
        <v>1.0359E-2</v>
      </c>
      <c r="BA306" s="63">
        <f t="shared" si="395"/>
        <v>1.2807000000000001E-2</v>
      </c>
      <c r="BB306" s="63">
        <f t="shared" si="395"/>
        <v>5.2069999999999998E-3</v>
      </c>
      <c r="BC306" s="63">
        <f t="shared" si="395"/>
        <v>1.2912E-2</v>
      </c>
      <c r="BD306" s="63">
        <f t="shared" si="395"/>
        <v>1.4042000000000001E-2</v>
      </c>
      <c r="BE306" s="63">
        <f t="shared" si="395"/>
        <v>1.7009E-2</v>
      </c>
      <c r="BF306" s="63">
        <f t="shared" si="395"/>
        <v>2.0480999999999999E-2</v>
      </c>
      <c r="BG306" s="63">
        <f t="shared" si="395"/>
        <v>0</v>
      </c>
      <c r="BH306" s="63">
        <f t="shared" si="395"/>
        <v>0</v>
      </c>
      <c r="BI306" s="63">
        <f t="shared" si="395"/>
        <v>0</v>
      </c>
      <c r="BJ306" s="63">
        <f t="shared" si="395"/>
        <v>9.2130000000000007E-3</v>
      </c>
      <c r="BK306" s="63">
        <f t="shared" si="395"/>
        <v>1.1006E-2</v>
      </c>
      <c r="BL306" s="63">
        <f t="shared" si="395"/>
        <v>0</v>
      </c>
      <c r="BM306" s="63">
        <f t="shared" si="395"/>
        <v>0</v>
      </c>
      <c r="BN306" s="63">
        <f t="shared" si="395"/>
        <v>0</v>
      </c>
      <c r="BO306" s="63">
        <f t="shared" ref="BO306:DZ306" si="396">ROUND((BO73/BO40),6)</f>
        <v>2.1679999999999998E-3</v>
      </c>
      <c r="BP306" s="63">
        <f t="shared" si="396"/>
        <v>0</v>
      </c>
      <c r="BQ306" s="63">
        <f t="shared" si="396"/>
        <v>1.0037000000000001E-2</v>
      </c>
      <c r="BR306" s="63">
        <f t="shared" si="396"/>
        <v>3.7559999999999998E-3</v>
      </c>
      <c r="BS306" s="63">
        <f t="shared" si="396"/>
        <v>1.08E-3</v>
      </c>
      <c r="BT306" s="63">
        <f t="shared" si="396"/>
        <v>3.32E-3</v>
      </c>
      <c r="BU306" s="63">
        <f t="shared" si="396"/>
        <v>2.7260000000000001E-3</v>
      </c>
      <c r="BV306" s="63">
        <f t="shared" si="396"/>
        <v>2.6329999999999999E-3</v>
      </c>
      <c r="BW306" s="63">
        <f t="shared" si="396"/>
        <v>2.8400000000000001E-3</v>
      </c>
      <c r="BX306" s="63">
        <f t="shared" si="396"/>
        <v>0</v>
      </c>
      <c r="BY306" s="63">
        <f t="shared" si="396"/>
        <v>0</v>
      </c>
      <c r="BZ306" s="63">
        <f t="shared" si="396"/>
        <v>0</v>
      </c>
      <c r="CA306" s="63">
        <f t="shared" si="396"/>
        <v>0</v>
      </c>
      <c r="CB306" s="63">
        <f t="shared" si="396"/>
        <v>1.5963000000000001E-2</v>
      </c>
      <c r="CC306" s="63">
        <f t="shared" si="396"/>
        <v>0</v>
      </c>
      <c r="CD306" s="63">
        <f t="shared" si="396"/>
        <v>0</v>
      </c>
      <c r="CE306" s="63">
        <f t="shared" si="396"/>
        <v>0</v>
      </c>
      <c r="CF306" s="63">
        <f t="shared" si="396"/>
        <v>0</v>
      </c>
      <c r="CG306" s="63">
        <f t="shared" si="396"/>
        <v>7.0239999999999999E-3</v>
      </c>
      <c r="CH306" s="63">
        <f t="shared" si="396"/>
        <v>0</v>
      </c>
      <c r="CI306" s="63">
        <f t="shared" si="396"/>
        <v>0</v>
      </c>
      <c r="CJ306" s="63">
        <f t="shared" si="396"/>
        <v>2.8040000000000001E-3</v>
      </c>
      <c r="CK306" s="63">
        <f t="shared" si="396"/>
        <v>4.3049999999999998E-3</v>
      </c>
      <c r="CL306" s="63">
        <f t="shared" si="396"/>
        <v>9.1350000000000008E-3</v>
      </c>
      <c r="CM306" s="63">
        <f t="shared" si="396"/>
        <v>3.055E-3</v>
      </c>
      <c r="CN306" s="63">
        <f t="shared" si="396"/>
        <v>1.4232E-2</v>
      </c>
      <c r="CO306" s="63">
        <f t="shared" si="396"/>
        <v>1.0555999999999999E-2</v>
      </c>
      <c r="CP306" s="63">
        <f t="shared" si="396"/>
        <v>5.6160000000000003E-3</v>
      </c>
      <c r="CQ306" s="63">
        <f t="shared" si="396"/>
        <v>0</v>
      </c>
      <c r="CR306" s="63">
        <f t="shared" si="396"/>
        <v>2.366E-3</v>
      </c>
      <c r="CS306" s="63">
        <f t="shared" si="396"/>
        <v>0</v>
      </c>
      <c r="CT306" s="63">
        <f t="shared" si="396"/>
        <v>0</v>
      </c>
      <c r="CU306" s="63">
        <f t="shared" si="396"/>
        <v>1.4029E-2</v>
      </c>
      <c r="CV306" s="63">
        <f t="shared" si="396"/>
        <v>1.2385E-2</v>
      </c>
      <c r="CW306" s="63">
        <f t="shared" si="396"/>
        <v>0</v>
      </c>
      <c r="CX306" s="63">
        <f t="shared" si="396"/>
        <v>0</v>
      </c>
      <c r="CY306" s="63">
        <f t="shared" si="396"/>
        <v>0</v>
      </c>
      <c r="CZ306" s="63">
        <f t="shared" si="396"/>
        <v>2.751E-3</v>
      </c>
      <c r="DA306" s="63">
        <f t="shared" si="396"/>
        <v>0</v>
      </c>
      <c r="DB306" s="63">
        <f t="shared" si="396"/>
        <v>0</v>
      </c>
      <c r="DC306" s="63">
        <f t="shared" si="396"/>
        <v>7.5799999999999999E-3</v>
      </c>
      <c r="DD306" s="63">
        <f t="shared" si="396"/>
        <v>0</v>
      </c>
      <c r="DE306" s="63">
        <f t="shared" si="396"/>
        <v>2.349E-3</v>
      </c>
      <c r="DF306" s="63">
        <f t="shared" si="396"/>
        <v>5.1999999999999998E-3</v>
      </c>
      <c r="DG306" s="63">
        <f t="shared" si="396"/>
        <v>1.751E-3</v>
      </c>
      <c r="DH306" s="63">
        <f t="shared" si="396"/>
        <v>4.065E-3</v>
      </c>
      <c r="DI306" s="63">
        <f t="shared" si="396"/>
        <v>0</v>
      </c>
      <c r="DJ306" s="63">
        <f t="shared" si="396"/>
        <v>7.0829999999999999E-3</v>
      </c>
      <c r="DK306" s="63">
        <f t="shared" si="396"/>
        <v>6.9740000000000002E-3</v>
      </c>
      <c r="DL306" s="63">
        <f t="shared" si="396"/>
        <v>0</v>
      </c>
      <c r="DM306" s="63">
        <f t="shared" si="396"/>
        <v>5.7250000000000001E-3</v>
      </c>
      <c r="DN306" s="63">
        <f t="shared" si="396"/>
        <v>2.153E-3</v>
      </c>
      <c r="DO306" s="63">
        <f t="shared" si="396"/>
        <v>2.6809999999999998E-3</v>
      </c>
      <c r="DP306" s="63">
        <f t="shared" si="396"/>
        <v>0</v>
      </c>
      <c r="DQ306" s="63">
        <f t="shared" si="396"/>
        <v>0</v>
      </c>
      <c r="DR306" s="63">
        <f t="shared" si="396"/>
        <v>0</v>
      </c>
      <c r="DS306" s="63">
        <f t="shared" si="396"/>
        <v>0</v>
      </c>
      <c r="DT306" s="63">
        <f t="shared" si="396"/>
        <v>0</v>
      </c>
      <c r="DU306" s="63">
        <f t="shared" si="396"/>
        <v>0</v>
      </c>
      <c r="DV306" s="63">
        <f t="shared" si="396"/>
        <v>0</v>
      </c>
      <c r="DW306" s="63">
        <f t="shared" si="396"/>
        <v>1.0169999999999999E-3</v>
      </c>
      <c r="DX306" s="63">
        <f t="shared" si="396"/>
        <v>2.9750000000000002E-3</v>
      </c>
      <c r="DY306" s="63">
        <f t="shared" si="396"/>
        <v>5.3239999999999997E-3</v>
      </c>
      <c r="DZ306" s="63">
        <f t="shared" si="396"/>
        <v>5.1370000000000001E-3</v>
      </c>
      <c r="EA306" s="63">
        <f t="shared" ref="EA306:FX306" si="397">ROUND((EA73/EA40),6)</f>
        <v>7.1299999999999998E-4</v>
      </c>
      <c r="EB306" s="63">
        <f t="shared" si="397"/>
        <v>6.7679999999999997E-3</v>
      </c>
      <c r="EC306" s="63">
        <f t="shared" si="397"/>
        <v>0</v>
      </c>
      <c r="ED306" s="63">
        <f t="shared" si="397"/>
        <v>1.603E-3</v>
      </c>
      <c r="EE306" s="63">
        <f t="shared" si="397"/>
        <v>0</v>
      </c>
      <c r="EF306" s="63">
        <f t="shared" si="397"/>
        <v>0</v>
      </c>
      <c r="EG306" s="63">
        <f t="shared" si="397"/>
        <v>0</v>
      </c>
      <c r="EH306" s="63">
        <f t="shared" si="397"/>
        <v>0</v>
      </c>
      <c r="EI306" s="63">
        <f t="shared" si="397"/>
        <v>0</v>
      </c>
      <c r="EJ306" s="63">
        <f t="shared" si="397"/>
        <v>0</v>
      </c>
      <c r="EK306" s="63">
        <f t="shared" si="397"/>
        <v>4.9200000000000003E-4</v>
      </c>
      <c r="EL306" s="63">
        <f t="shared" si="397"/>
        <v>0</v>
      </c>
      <c r="EM306" s="63">
        <f t="shared" si="397"/>
        <v>9.1280000000000007E-3</v>
      </c>
      <c r="EN306" s="63">
        <f t="shared" si="397"/>
        <v>3.9890000000000004E-3</v>
      </c>
      <c r="EO306" s="63">
        <f t="shared" si="397"/>
        <v>2.2569999999999999E-3</v>
      </c>
      <c r="EP306" s="63">
        <f t="shared" si="397"/>
        <v>8.1569999999999993E-3</v>
      </c>
      <c r="EQ306" s="63">
        <f t="shared" si="397"/>
        <v>1.9989999999999999E-3</v>
      </c>
      <c r="ER306" s="63">
        <f t="shared" si="397"/>
        <v>8.4360000000000008E-3</v>
      </c>
      <c r="ES306" s="63">
        <f t="shared" si="397"/>
        <v>0</v>
      </c>
      <c r="ET306" s="63">
        <f t="shared" si="397"/>
        <v>6.2030000000000002E-3</v>
      </c>
      <c r="EU306" s="63">
        <f t="shared" si="397"/>
        <v>0</v>
      </c>
      <c r="EV306" s="63">
        <f t="shared" si="397"/>
        <v>0</v>
      </c>
      <c r="EW306" s="63">
        <f t="shared" si="397"/>
        <v>2.679E-3</v>
      </c>
      <c r="EX306" s="63">
        <f t="shared" si="397"/>
        <v>6.5120000000000004E-3</v>
      </c>
      <c r="EY306" s="63">
        <f t="shared" si="397"/>
        <v>0</v>
      </c>
      <c r="EZ306" s="63">
        <f t="shared" si="397"/>
        <v>0</v>
      </c>
      <c r="FA306" s="63">
        <f t="shared" si="397"/>
        <v>3.0049999999999999E-3</v>
      </c>
      <c r="FB306" s="63">
        <f t="shared" si="397"/>
        <v>1.854E-3</v>
      </c>
      <c r="FC306" s="63">
        <f t="shared" si="397"/>
        <v>4.7019999999999996E-3</v>
      </c>
      <c r="FD306" s="63">
        <f t="shared" si="397"/>
        <v>0</v>
      </c>
      <c r="FE306" s="63">
        <f t="shared" si="397"/>
        <v>0</v>
      </c>
      <c r="FF306" s="63">
        <f t="shared" si="397"/>
        <v>0</v>
      </c>
      <c r="FG306" s="63">
        <f t="shared" si="397"/>
        <v>0</v>
      </c>
      <c r="FH306" s="63">
        <f t="shared" si="397"/>
        <v>5.4310000000000001E-3</v>
      </c>
      <c r="FI306" s="63">
        <f t="shared" si="397"/>
        <v>3.2529999999999998E-3</v>
      </c>
      <c r="FJ306" s="63">
        <f t="shared" si="397"/>
        <v>2.63E-3</v>
      </c>
      <c r="FK306" s="63">
        <f t="shared" si="397"/>
        <v>1.397E-3</v>
      </c>
      <c r="FL306" s="63">
        <f t="shared" si="397"/>
        <v>5.2570000000000004E-3</v>
      </c>
      <c r="FM306" s="63">
        <f t="shared" si="397"/>
        <v>1.5070000000000001E-3</v>
      </c>
      <c r="FN306" s="63">
        <f t="shared" si="397"/>
        <v>0</v>
      </c>
      <c r="FO306" s="63">
        <f t="shared" si="397"/>
        <v>1.6280000000000001E-3</v>
      </c>
      <c r="FP306" s="63">
        <f t="shared" si="397"/>
        <v>4.3909999999999999E-3</v>
      </c>
      <c r="FQ306" s="63">
        <f t="shared" si="397"/>
        <v>5.4250000000000001E-3</v>
      </c>
      <c r="FR306" s="63">
        <f t="shared" si="397"/>
        <v>2.6459999999999999E-3</v>
      </c>
      <c r="FS306" s="63">
        <f t="shared" si="397"/>
        <v>5.71E-4</v>
      </c>
      <c r="FT306" s="43">
        <f t="shared" si="397"/>
        <v>5.2899999999999996E-4</v>
      </c>
      <c r="FU306" s="63">
        <f t="shared" si="397"/>
        <v>1.0649E-2</v>
      </c>
      <c r="FV306" s="63">
        <f t="shared" si="397"/>
        <v>4.6600000000000001E-3</v>
      </c>
      <c r="FW306" s="63">
        <f t="shared" si="397"/>
        <v>0</v>
      </c>
      <c r="FX306" s="63">
        <f t="shared" si="397"/>
        <v>1.2669999999999999E-3</v>
      </c>
      <c r="FY306" s="63"/>
      <c r="FZ306" s="46"/>
      <c r="GA306" s="46"/>
      <c r="GB306" s="46"/>
      <c r="GC306" s="46"/>
      <c r="GD306" s="46"/>
      <c r="GE306" s="6"/>
      <c r="GF306" s="6"/>
      <c r="GG306" s="138"/>
      <c r="GH306" s="6"/>
      <c r="GI306" s="6"/>
      <c r="GJ306" s="6"/>
      <c r="GK306" s="6"/>
      <c r="GL306" s="6"/>
      <c r="GM306" s="6"/>
    </row>
    <row r="307" spans="1:195" x14ac:dyDescent="0.2">
      <c r="A307" s="9"/>
      <c r="B307" s="2" t="s">
        <v>671</v>
      </c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4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43"/>
      <c r="FU307" s="63"/>
      <c r="FV307" s="63"/>
      <c r="FW307" s="63"/>
      <c r="FX307" s="63"/>
      <c r="FY307" s="63"/>
      <c r="FZ307" s="46"/>
      <c r="GA307" s="46"/>
      <c r="GB307" s="46"/>
      <c r="GC307" s="46"/>
      <c r="GD307" s="46"/>
      <c r="GE307" s="6"/>
      <c r="GF307" s="6"/>
      <c r="GG307" s="6"/>
      <c r="GH307" s="6"/>
      <c r="GI307" s="6"/>
      <c r="GJ307" s="6"/>
      <c r="GK307" s="6"/>
      <c r="GL307" s="6"/>
      <c r="GM307" s="6"/>
    </row>
    <row r="308" spans="1:195" x14ac:dyDescent="0.2">
      <c r="A308" s="3" t="s">
        <v>672</v>
      </c>
      <c r="B308" s="2" t="s">
        <v>673</v>
      </c>
      <c r="C308" s="63">
        <f t="shared" ref="C308:AH308" si="398">SUM(C300:C306)</f>
        <v>3.6566000000000001E-2</v>
      </c>
      <c r="D308" s="63">
        <f t="shared" si="398"/>
        <v>4.6664999999999998E-2</v>
      </c>
      <c r="E308" s="63">
        <f t="shared" si="398"/>
        <v>3.2407000000000005E-2</v>
      </c>
      <c r="F308" s="63">
        <f t="shared" si="398"/>
        <v>2.7153E-2</v>
      </c>
      <c r="G308" s="63">
        <f t="shared" si="398"/>
        <v>2.2284999999999999E-2</v>
      </c>
      <c r="H308" s="63">
        <f t="shared" si="398"/>
        <v>3.0318999999999999E-2</v>
      </c>
      <c r="I308" s="63">
        <f t="shared" si="398"/>
        <v>4.2197999999999999E-2</v>
      </c>
      <c r="J308" s="63">
        <f t="shared" si="398"/>
        <v>2.7E-2</v>
      </c>
      <c r="K308" s="63">
        <f t="shared" si="398"/>
        <v>2.7E-2</v>
      </c>
      <c r="L308" s="63">
        <f t="shared" si="398"/>
        <v>3.3193E-2</v>
      </c>
      <c r="M308" s="63">
        <f t="shared" si="398"/>
        <v>2.7868E-2</v>
      </c>
      <c r="N308" s="63">
        <f t="shared" si="398"/>
        <v>4.4674999999999999E-2</v>
      </c>
      <c r="O308" s="63">
        <f t="shared" si="398"/>
        <v>4.7400999999999999E-2</v>
      </c>
      <c r="P308" s="63">
        <f t="shared" si="398"/>
        <v>2.7202999999999998E-2</v>
      </c>
      <c r="Q308" s="63">
        <f t="shared" si="398"/>
        <v>4.6653E-2</v>
      </c>
      <c r="R308" s="63">
        <f t="shared" si="398"/>
        <v>3.0127999999999999E-2</v>
      </c>
      <c r="S308" s="63">
        <f t="shared" si="398"/>
        <v>2.1014000000000001E-2</v>
      </c>
      <c r="T308" s="63">
        <f t="shared" si="398"/>
        <v>1.9300999999999999E-2</v>
      </c>
      <c r="U308" s="63">
        <f t="shared" si="398"/>
        <v>2.7425999999999999E-2</v>
      </c>
      <c r="V308" s="63">
        <f t="shared" si="398"/>
        <v>2.7E-2</v>
      </c>
      <c r="W308" s="43">
        <f t="shared" si="398"/>
        <v>2.7E-2</v>
      </c>
      <c r="X308" s="63">
        <f t="shared" si="398"/>
        <v>2.2630999999999998E-2</v>
      </c>
      <c r="Y308" s="63">
        <f t="shared" si="398"/>
        <v>1.9498000000000001E-2</v>
      </c>
      <c r="Z308" s="63">
        <f t="shared" si="398"/>
        <v>2.4947E-2</v>
      </c>
      <c r="AA308" s="63">
        <f t="shared" si="398"/>
        <v>3.8174E-2</v>
      </c>
      <c r="AB308" s="63">
        <f t="shared" si="398"/>
        <v>3.7401000000000004E-2</v>
      </c>
      <c r="AC308" s="63">
        <f t="shared" si="398"/>
        <v>2.8081000000000002E-2</v>
      </c>
      <c r="AD308" s="63">
        <f t="shared" si="398"/>
        <v>2.7158999999999999E-2</v>
      </c>
      <c r="AE308" s="63">
        <f t="shared" si="398"/>
        <v>1.3388000000000001E-2</v>
      </c>
      <c r="AF308" s="63">
        <f t="shared" si="398"/>
        <v>1.1597E-2</v>
      </c>
      <c r="AG308" s="63">
        <f t="shared" si="398"/>
        <v>1.5573E-2</v>
      </c>
      <c r="AH308" s="63">
        <f t="shared" si="398"/>
        <v>2.3864999999999997E-2</v>
      </c>
      <c r="AI308" s="63">
        <f t="shared" ref="AI308:CT308" si="399">SUM(AI300:AI306)</f>
        <v>2.7E-2</v>
      </c>
      <c r="AJ308" s="63">
        <f t="shared" si="399"/>
        <v>1.8787999999999999E-2</v>
      </c>
      <c r="AK308" s="63">
        <f t="shared" si="399"/>
        <v>1.6279999999999999E-2</v>
      </c>
      <c r="AL308" s="63">
        <f t="shared" si="399"/>
        <v>3.2294000000000003E-2</v>
      </c>
      <c r="AM308" s="63">
        <f t="shared" si="399"/>
        <v>1.6448999999999998E-2</v>
      </c>
      <c r="AN308" s="63">
        <f t="shared" si="399"/>
        <v>2.2903E-2</v>
      </c>
      <c r="AO308" s="63">
        <f t="shared" si="399"/>
        <v>2.2655999999999999E-2</v>
      </c>
      <c r="AP308" s="63">
        <f t="shared" si="399"/>
        <v>3.7749000000000005E-2</v>
      </c>
      <c r="AQ308" s="63">
        <f t="shared" si="399"/>
        <v>1.5559E-2</v>
      </c>
      <c r="AR308" s="63">
        <f t="shared" si="399"/>
        <v>3.2457E-2</v>
      </c>
      <c r="AS308" s="63">
        <f t="shared" si="399"/>
        <v>1.4903999999999999E-2</v>
      </c>
      <c r="AT308" s="63">
        <f t="shared" si="399"/>
        <v>2.6714000000000002E-2</v>
      </c>
      <c r="AU308" s="63">
        <f t="shared" si="399"/>
        <v>1.9188E-2</v>
      </c>
      <c r="AV308" s="63">
        <f t="shared" si="399"/>
        <v>2.5359E-2</v>
      </c>
      <c r="AW308" s="63">
        <f t="shared" si="399"/>
        <v>2.0596E-2</v>
      </c>
      <c r="AX308" s="63">
        <f t="shared" si="399"/>
        <v>1.6798E-2</v>
      </c>
      <c r="AY308" s="63">
        <f t="shared" si="399"/>
        <v>2.7E-2</v>
      </c>
      <c r="AZ308" s="63">
        <f t="shared" si="399"/>
        <v>2.8451000000000001E-2</v>
      </c>
      <c r="BA308" s="63">
        <f t="shared" si="399"/>
        <v>3.4701000000000003E-2</v>
      </c>
      <c r="BB308" s="63">
        <f t="shared" si="399"/>
        <v>2.4891E-2</v>
      </c>
      <c r="BC308" s="63">
        <f t="shared" si="399"/>
        <v>3.6937999999999999E-2</v>
      </c>
      <c r="BD308" s="63">
        <f t="shared" si="399"/>
        <v>4.1042000000000002E-2</v>
      </c>
      <c r="BE308" s="63">
        <f t="shared" si="399"/>
        <v>3.9824999999999999E-2</v>
      </c>
      <c r="BF308" s="63">
        <f t="shared" si="399"/>
        <v>4.7433000000000003E-2</v>
      </c>
      <c r="BG308" s="63">
        <f t="shared" si="399"/>
        <v>2.7E-2</v>
      </c>
      <c r="BH308" s="63">
        <f t="shared" si="399"/>
        <v>2.1419000000000001E-2</v>
      </c>
      <c r="BI308" s="63">
        <f t="shared" si="399"/>
        <v>8.4329999999999995E-3</v>
      </c>
      <c r="BJ308" s="63">
        <f t="shared" si="399"/>
        <v>3.2377000000000003E-2</v>
      </c>
      <c r="BK308" s="63">
        <f t="shared" si="399"/>
        <v>3.5465000000000003E-2</v>
      </c>
      <c r="BL308" s="63">
        <f t="shared" si="399"/>
        <v>2.7E-2</v>
      </c>
      <c r="BM308" s="63">
        <f t="shared" si="399"/>
        <v>2.3578999999999999E-2</v>
      </c>
      <c r="BN308" s="63">
        <f t="shared" si="399"/>
        <v>2.7E-2</v>
      </c>
      <c r="BO308" s="63">
        <f t="shared" si="399"/>
        <v>1.7370999999999998E-2</v>
      </c>
      <c r="BP308" s="63">
        <f t="shared" si="399"/>
        <v>2.1701999999999999E-2</v>
      </c>
      <c r="BQ308" s="63">
        <f t="shared" si="399"/>
        <v>3.1796000000000005E-2</v>
      </c>
      <c r="BR308" s="63">
        <f t="shared" si="399"/>
        <v>8.456E-3</v>
      </c>
      <c r="BS308" s="63">
        <f t="shared" si="399"/>
        <v>3.3109999999999997E-3</v>
      </c>
      <c r="BT308" s="63">
        <f t="shared" si="399"/>
        <v>7.3949999999999997E-3</v>
      </c>
      <c r="BU308" s="63">
        <f t="shared" si="399"/>
        <v>1.6537E-2</v>
      </c>
      <c r="BV308" s="63">
        <f t="shared" si="399"/>
        <v>1.5960000000000002E-2</v>
      </c>
      <c r="BW308" s="63">
        <f t="shared" si="399"/>
        <v>1.8339999999999999E-2</v>
      </c>
      <c r="BX308" s="63">
        <f t="shared" si="399"/>
        <v>1.6598999999999999E-2</v>
      </c>
      <c r="BY308" s="63">
        <f t="shared" si="399"/>
        <v>2.3781E-2</v>
      </c>
      <c r="BZ308" s="63">
        <f t="shared" si="399"/>
        <v>2.6311999999999999E-2</v>
      </c>
      <c r="CA308" s="63">
        <f t="shared" si="399"/>
        <v>2.3040999999999999E-2</v>
      </c>
      <c r="CB308" s="63">
        <f t="shared" si="399"/>
        <v>4.2215000000000003E-2</v>
      </c>
      <c r="CC308" s="63">
        <f t="shared" si="399"/>
        <v>2.2199E-2</v>
      </c>
      <c r="CD308" s="63">
        <f t="shared" si="399"/>
        <v>2.2697999999999999E-2</v>
      </c>
      <c r="CE308" s="63">
        <f t="shared" si="399"/>
        <v>2.7E-2</v>
      </c>
      <c r="CF308" s="63">
        <f t="shared" si="399"/>
        <v>3.0723E-2</v>
      </c>
      <c r="CG308" s="63">
        <f t="shared" si="399"/>
        <v>3.4023999999999999E-2</v>
      </c>
      <c r="CH308" s="63">
        <f t="shared" si="399"/>
        <v>2.2187999999999999E-2</v>
      </c>
      <c r="CI308" s="63">
        <f t="shared" si="399"/>
        <v>2.418E-2</v>
      </c>
      <c r="CJ308" s="63">
        <f t="shared" si="399"/>
        <v>2.6273000000000001E-2</v>
      </c>
      <c r="CK308" s="63">
        <f t="shared" si="399"/>
        <v>1.2921E-2</v>
      </c>
      <c r="CL308" s="63">
        <f t="shared" si="399"/>
        <v>1.7507000000000002E-2</v>
      </c>
      <c r="CM308" s="63">
        <f t="shared" si="399"/>
        <v>5.3290000000000004E-3</v>
      </c>
      <c r="CN308" s="63">
        <f t="shared" si="399"/>
        <v>4.1231999999999998E-2</v>
      </c>
      <c r="CO308" s="63">
        <f t="shared" si="399"/>
        <v>3.2916000000000001E-2</v>
      </c>
      <c r="CP308" s="63">
        <f t="shared" si="399"/>
        <v>2.6165000000000001E-2</v>
      </c>
      <c r="CQ308" s="63">
        <f t="shared" si="399"/>
        <v>1.2427000000000001E-2</v>
      </c>
      <c r="CR308" s="63">
        <f t="shared" si="399"/>
        <v>4.5780000000000005E-3</v>
      </c>
      <c r="CS308" s="63">
        <f t="shared" si="399"/>
        <v>2.2658000000000001E-2</v>
      </c>
      <c r="CT308" s="63">
        <f t="shared" si="399"/>
        <v>9.4669999999999997E-3</v>
      </c>
      <c r="CU308" s="63">
        <f t="shared" ref="CU308:FF308" si="400">SUM(CU300:CU306)</f>
        <v>3.3645000000000001E-2</v>
      </c>
      <c r="CV308" s="63">
        <f t="shared" si="400"/>
        <v>2.5409000000000001E-2</v>
      </c>
      <c r="CW308" s="63">
        <f t="shared" si="400"/>
        <v>2.4152E-2</v>
      </c>
      <c r="CX308" s="63">
        <f t="shared" si="400"/>
        <v>2.1824E-2</v>
      </c>
      <c r="CY308" s="63">
        <f t="shared" si="400"/>
        <v>2.7E-2</v>
      </c>
      <c r="CZ308" s="63">
        <f t="shared" si="400"/>
        <v>2.9402000000000001E-2</v>
      </c>
      <c r="DA308" s="63">
        <f t="shared" si="400"/>
        <v>2.8837000000000002E-2</v>
      </c>
      <c r="DB308" s="63">
        <f t="shared" si="400"/>
        <v>2.7E-2</v>
      </c>
      <c r="DC308" s="63">
        <f t="shared" si="400"/>
        <v>2.562E-2</v>
      </c>
      <c r="DD308" s="63">
        <f t="shared" si="400"/>
        <v>3.4419999999999997E-3</v>
      </c>
      <c r="DE308" s="63">
        <f t="shared" si="400"/>
        <v>1.3799000000000001E-2</v>
      </c>
      <c r="DF308" s="63">
        <f t="shared" si="400"/>
        <v>2.9413999999999999E-2</v>
      </c>
      <c r="DG308" s="63">
        <f t="shared" si="400"/>
        <v>2.2203999999999998E-2</v>
      </c>
      <c r="DH308" s="63">
        <f t="shared" si="400"/>
        <v>2.5174999999999999E-2</v>
      </c>
      <c r="DI308" s="63">
        <f t="shared" si="400"/>
        <v>1.8845000000000001E-2</v>
      </c>
      <c r="DJ308" s="63">
        <f t="shared" si="400"/>
        <v>2.7965999999999998E-2</v>
      </c>
      <c r="DK308" s="63">
        <f t="shared" si="400"/>
        <v>2.2631999999999999E-2</v>
      </c>
      <c r="DL308" s="63">
        <f t="shared" si="400"/>
        <v>2.1967E-2</v>
      </c>
      <c r="DM308" s="63">
        <f t="shared" si="400"/>
        <v>2.5624000000000001E-2</v>
      </c>
      <c r="DN308" s="63">
        <f t="shared" si="400"/>
        <v>2.9152999999999998E-2</v>
      </c>
      <c r="DO308" s="63">
        <f t="shared" si="400"/>
        <v>2.9680999999999999E-2</v>
      </c>
      <c r="DP308" s="63">
        <f t="shared" si="400"/>
        <v>2.7545E-2</v>
      </c>
      <c r="DQ308" s="63">
        <f t="shared" si="400"/>
        <v>2.5884999999999998E-2</v>
      </c>
      <c r="DR308" s="63">
        <f t="shared" si="400"/>
        <v>2.4417000000000001E-2</v>
      </c>
      <c r="DS308" s="63">
        <f t="shared" si="400"/>
        <v>2.5923999999999999E-2</v>
      </c>
      <c r="DT308" s="63">
        <f t="shared" si="400"/>
        <v>2.1728999999999998E-2</v>
      </c>
      <c r="DU308" s="63">
        <f t="shared" si="400"/>
        <v>2.7E-2</v>
      </c>
      <c r="DV308" s="63">
        <f t="shared" si="400"/>
        <v>2.7E-2</v>
      </c>
      <c r="DW308" s="63">
        <f t="shared" si="400"/>
        <v>2.3014E-2</v>
      </c>
      <c r="DX308" s="63">
        <f t="shared" si="400"/>
        <v>2.1906000000000002E-2</v>
      </c>
      <c r="DY308" s="63">
        <f t="shared" si="400"/>
        <v>1.8252000000000001E-2</v>
      </c>
      <c r="DZ308" s="63">
        <f t="shared" si="400"/>
        <v>2.2799E-2</v>
      </c>
      <c r="EA308" s="63">
        <f t="shared" si="400"/>
        <v>1.4784E-2</v>
      </c>
      <c r="EB308" s="63">
        <f t="shared" si="400"/>
        <v>3.3767999999999999E-2</v>
      </c>
      <c r="EC308" s="63">
        <f t="shared" si="400"/>
        <v>2.6620999999999999E-2</v>
      </c>
      <c r="ED308" s="63">
        <f t="shared" si="400"/>
        <v>6.3070000000000001E-3</v>
      </c>
      <c r="EE308" s="63">
        <f t="shared" si="400"/>
        <v>2.7E-2</v>
      </c>
      <c r="EF308" s="63">
        <f t="shared" si="400"/>
        <v>1.9595000000000001E-2</v>
      </c>
      <c r="EG308" s="63">
        <f t="shared" si="400"/>
        <v>2.6536000000000001E-2</v>
      </c>
      <c r="EH308" s="63">
        <f t="shared" si="400"/>
        <v>2.5052999999999999E-2</v>
      </c>
      <c r="EI308" s="63">
        <f t="shared" si="400"/>
        <v>2.7E-2</v>
      </c>
      <c r="EJ308" s="63">
        <f t="shared" si="400"/>
        <v>2.7E-2</v>
      </c>
      <c r="EK308" s="63">
        <f t="shared" si="400"/>
        <v>6.2590000000000007E-3</v>
      </c>
      <c r="EL308" s="63">
        <f t="shared" si="400"/>
        <v>3.6979999999999999E-3</v>
      </c>
      <c r="EM308" s="63">
        <f t="shared" si="400"/>
        <v>2.5436E-2</v>
      </c>
      <c r="EN308" s="63">
        <f t="shared" si="400"/>
        <v>3.0988999999999999E-2</v>
      </c>
      <c r="EO308" s="63">
        <f t="shared" si="400"/>
        <v>2.9256999999999998E-2</v>
      </c>
      <c r="EP308" s="63">
        <f t="shared" si="400"/>
        <v>2.8742999999999998E-2</v>
      </c>
      <c r="EQ308" s="63">
        <f t="shared" si="400"/>
        <v>1.3638000000000001E-2</v>
      </c>
      <c r="ER308" s="63">
        <f t="shared" si="400"/>
        <v>2.9719000000000002E-2</v>
      </c>
      <c r="ES308" s="63">
        <f t="shared" si="400"/>
        <v>2.3557999999999999E-2</v>
      </c>
      <c r="ET308" s="63">
        <f t="shared" si="400"/>
        <v>3.3202999999999996E-2</v>
      </c>
      <c r="EU308" s="63">
        <f t="shared" si="400"/>
        <v>2.7E-2</v>
      </c>
      <c r="EV308" s="63">
        <f t="shared" si="400"/>
        <v>1.1417E-2</v>
      </c>
      <c r="EW308" s="63">
        <f t="shared" si="400"/>
        <v>8.7320000000000002E-3</v>
      </c>
      <c r="EX308" s="63">
        <f t="shared" si="400"/>
        <v>1.0422000000000001E-2</v>
      </c>
      <c r="EY308" s="63">
        <f t="shared" si="400"/>
        <v>2.7E-2</v>
      </c>
      <c r="EZ308" s="63">
        <f t="shared" si="400"/>
        <v>2.5767999999999999E-2</v>
      </c>
      <c r="FA308" s="63">
        <f t="shared" si="400"/>
        <v>1.4617000000000002E-2</v>
      </c>
      <c r="FB308" s="63">
        <f t="shared" si="400"/>
        <v>1.3352999999999999E-2</v>
      </c>
      <c r="FC308" s="63">
        <f t="shared" si="400"/>
        <v>2.7251999999999998E-2</v>
      </c>
      <c r="FD308" s="63">
        <f t="shared" si="400"/>
        <v>2.4438000000000001E-2</v>
      </c>
      <c r="FE308" s="63">
        <f t="shared" si="400"/>
        <v>1.4374999999999999E-2</v>
      </c>
      <c r="FF308" s="63">
        <f t="shared" si="400"/>
        <v>2.7E-2</v>
      </c>
      <c r="FG308" s="63">
        <f t="shared" ref="FG308:FU308" si="401">SUM(FG300:FG306)</f>
        <v>2.7E-2</v>
      </c>
      <c r="FH308" s="63">
        <f t="shared" si="401"/>
        <v>2.7899E-2</v>
      </c>
      <c r="FI308" s="63">
        <f t="shared" si="401"/>
        <v>9.4529999999999996E-3</v>
      </c>
      <c r="FJ308" s="63">
        <f t="shared" si="401"/>
        <v>2.2068000000000001E-2</v>
      </c>
      <c r="FK308" s="63">
        <f t="shared" si="401"/>
        <v>1.2296000000000001E-2</v>
      </c>
      <c r="FL308" s="63">
        <f t="shared" si="401"/>
        <v>3.2257000000000001E-2</v>
      </c>
      <c r="FM308" s="63">
        <f t="shared" si="401"/>
        <v>1.9921000000000001E-2</v>
      </c>
      <c r="FN308" s="63">
        <f t="shared" si="401"/>
        <v>2.7E-2</v>
      </c>
      <c r="FO308" s="63">
        <f t="shared" si="401"/>
        <v>9.2309999999999996E-3</v>
      </c>
      <c r="FP308" s="63">
        <f t="shared" si="401"/>
        <v>1.6534E-2</v>
      </c>
      <c r="FQ308" s="63">
        <f t="shared" si="401"/>
        <v>2.2304999999999998E-2</v>
      </c>
      <c r="FR308" s="63">
        <f t="shared" si="401"/>
        <v>1.4211000000000001E-2</v>
      </c>
      <c r="FS308" s="63">
        <f t="shared" si="401"/>
        <v>1.8869999999999998E-2</v>
      </c>
      <c r="FT308" s="43">
        <f t="shared" si="401"/>
        <v>5.7130000000000002E-3</v>
      </c>
      <c r="FU308" s="63">
        <f t="shared" si="401"/>
        <v>2.8993999999999999E-2</v>
      </c>
      <c r="FV308" s="63">
        <f>SUM(FV300:FV306)</f>
        <v>1.9692000000000001E-2</v>
      </c>
      <c r="FW308" s="63">
        <f>SUM(FW300:FW306)</f>
        <v>2.1498E-2</v>
      </c>
      <c r="FX308" s="63">
        <f>SUM(FX300:FX306)</f>
        <v>2.0942000000000002E-2</v>
      </c>
      <c r="FY308" s="63"/>
      <c r="FZ308" s="46"/>
      <c r="GA308" s="46"/>
      <c r="GB308" s="46"/>
      <c r="GC308" s="46"/>
      <c r="GD308" s="46"/>
      <c r="GE308" s="6"/>
      <c r="GF308" s="6"/>
      <c r="GG308" s="6"/>
      <c r="GH308" s="6"/>
      <c r="GI308" s="6"/>
      <c r="GJ308" s="6"/>
      <c r="GK308" s="6"/>
      <c r="GL308" s="6"/>
      <c r="GM308" s="6"/>
    </row>
    <row r="309" spans="1:195" x14ac:dyDescent="0.2">
      <c r="A309" s="9"/>
      <c r="B309" s="2" t="s">
        <v>674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7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7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6"/>
      <c r="GF309" s="6"/>
      <c r="GG309" s="6"/>
      <c r="GH309" s="6"/>
      <c r="GI309" s="6"/>
      <c r="GJ309" s="6"/>
      <c r="GK309" s="6"/>
      <c r="GL309" s="6"/>
      <c r="GM309" s="6"/>
    </row>
    <row r="310" spans="1:195" x14ac:dyDescent="0.2">
      <c r="A310" s="9"/>
      <c r="B310" s="2"/>
      <c r="C310" s="4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20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20"/>
      <c r="FU310" s="6"/>
      <c r="FV310" s="6"/>
      <c r="FW310" s="6"/>
      <c r="FX310" s="6"/>
      <c r="FY310" s="6"/>
      <c r="FZ310" s="46"/>
      <c r="GA310" s="46"/>
      <c r="GB310" s="46"/>
      <c r="GC310" s="46"/>
      <c r="GD310" s="46"/>
      <c r="GE310" s="6"/>
      <c r="GF310" s="6"/>
      <c r="GG310" s="6"/>
      <c r="GH310" s="6"/>
      <c r="GI310" s="6"/>
      <c r="GJ310" s="6"/>
      <c r="GK310" s="6"/>
      <c r="GL310" s="6"/>
      <c r="GM310" s="6"/>
    </row>
    <row r="311" spans="1:195" x14ac:dyDescent="0.2">
      <c r="A311" s="9"/>
      <c r="B311" s="2"/>
      <c r="C311" s="46">
        <f t="shared" ref="C311:BN311" si="402">ROUND((C264-C166)/C91,2)</f>
        <v>8339.02</v>
      </c>
      <c r="D311" s="46">
        <f t="shared" si="402"/>
        <v>7906.09</v>
      </c>
      <c r="E311" s="46">
        <f t="shared" si="402"/>
        <v>8530.18</v>
      </c>
      <c r="F311" s="46">
        <f t="shared" si="402"/>
        <v>7793.42</v>
      </c>
      <c r="G311" s="46">
        <f t="shared" si="402"/>
        <v>8440.83</v>
      </c>
      <c r="H311" s="46">
        <f t="shared" si="402"/>
        <v>8237.19</v>
      </c>
      <c r="I311" s="46">
        <f t="shared" si="402"/>
        <v>8392.51</v>
      </c>
      <c r="J311" s="46">
        <f t="shared" si="402"/>
        <v>7917.33</v>
      </c>
      <c r="K311" s="46">
        <f t="shared" si="402"/>
        <v>10440.780000000001</v>
      </c>
      <c r="L311" s="46">
        <f t="shared" si="402"/>
        <v>8335.08</v>
      </c>
      <c r="M311" s="46">
        <f t="shared" si="402"/>
        <v>9417.7199999999993</v>
      </c>
      <c r="N311" s="46">
        <f t="shared" si="402"/>
        <v>7998.79</v>
      </c>
      <c r="O311" s="46">
        <f t="shared" si="402"/>
        <v>7781.48</v>
      </c>
      <c r="P311" s="46">
        <f t="shared" si="402"/>
        <v>15015.58</v>
      </c>
      <c r="Q311" s="46">
        <f t="shared" si="402"/>
        <v>8414.76</v>
      </c>
      <c r="R311" s="46">
        <f t="shared" si="402"/>
        <v>9218.08</v>
      </c>
      <c r="S311" s="46">
        <f t="shared" si="402"/>
        <v>8176.58</v>
      </c>
      <c r="T311" s="46">
        <f t="shared" si="402"/>
        <v>13984.37</v>
      </c>
      <c r="U311" s="46">
        <f t="shared" si="402"/>
        <v>16203.18</v>
      </c>
      <c r="V311" s="46">
        <f t="shared" si="402"/>
        <v>10894.74</v>
      </c>
      <c r="W311" s="46">
        <f t="shared" si="402"/>
        <v>15793.5</v>
      </c>
      <c r="X311" s="46">
        <f t="shared" si="402"/>
        <v>16191.21</v>
      </c>
      <c r="Y311" s="46">
        <f t="shared" si="402"/>
        <v>8639.35</v>
      </c>
      <c r="Z311" s="46">
        <f t="shared" si="402"/>
        <v>10928.53</v>
      </c>
      <c r="AA311" s="46">
        <f t="shared" si="402"/>
        <v>7941.78</v>
      </c>
      <c r="AB311" s="46">
        <f t="shared" si="402"/>
        <v>7975.04</v>
      </c>
      <c r="AC311" s="46">
        <f t="shared" si="402"/>
        <v>8324.65</v>
      </c>
      <c r="AD311" s="46">
        <f t="shared" si="402"/>
        <v>8016.56</v>
      </c>
      <c r="AE311" s="46">
        <f t="shared" si="402"/>
        <v>14479.05</v>
      </c>
      <c r="AF311" s="46">
        <f t="shared" si="402"/>
        <v>13687.42</v>
      </c>
      <c r="AG311" s="46">
        <f t="shared" si="402"/>
        <v>8563.43</v>
      </c>
      <c r="AH311" s="46">
        <f t="shared" si="402"/>
        <v>7961.54</v>
      </c>
      <c r="AI311" s="46">
        <f t="shared" si="402"/>
        <v>9478.85</v>
      </c>
      <c r="AJ311" s="46">
        <f t="shared" si="402"/>
        <v>12617.75</v>
      </c>
      <c r="AK311" s="46">
        <f t="shared" si="402"/>
        <v>12754.26</v>
      </c>
      <c r="AL311" s="46">
        <f t="shared" si="402"/>
        <v>11380.54</v>
      </c>
      <c r="AM311" s="46">
        <f t="shared" si="402"/>
        <v>8831.0400000000009</v>
      </c>
      <c r="AN311" s="46">
        <f t="shared" si="402"/>
        <v>9637.51</v>
      </c>
      <c r="AO311" s="46">
        <f t="shared" si="402"/>
        <v>7707.76</v>
      </c>
      <c r="AP311" s="46">
        <f t="shared" si="402"/>
        <v>8522.7000000000007</v>
      </c>
      <c r="AQ311" s="46">
        <f t="shared" si="402"/>
        <v>11406.35</v>
      </c>
      <c r="AR311" s="46">
        <f t="shared" si="402"/>
        <v>7794.45</v>
      </c>
      <c r="AS311" s="46">
        <f t="shared" si="402"/>
        <v>8389.86</v>
      </c>
      <c r="AT311" s="46">
        <f t="shared" si="402"/>
        <v>7934.64</v>
      </c>
      <c r="AU311" s="46">
        <f t="shared" si="402"/>
        <v>10780.99</v>
      </c>
      <c r="AV311" s="46">
        <f t="shared" si="402"/>
        <v>11166.11</v>
      </c>
      <c r="AW311" s="46">
        <f t="shared" si="402"/>
        <v>13459.56</v>
      </c>
      <c r="AX311" s="46">
        <f t="shared" si="402"/>
        <v>17136.82</v>
      </c>
      <c r="AY311" s="46">
        <f t="shared" si="402"/>
        <v>9132.48</v>
      </c>
      <c r="AZ311" s="46">
        <f t="shared" si="402"/>
        <v>8189.51</v>
      </c>
      <c r="BA311" s="46">
        <f t="shared" si="402"/>
        <v>7669.31</v>
      </c>
      <c r="BB311" s="46">
        <f t="shared" si="402"/>
        <v>7669.31</v>
      </c>
      <c r="BC311" s="46">
        <f t="shared" si="402"/>
        <v>7929.6</v>
      </c>
      <c r="BD311" s="46">
        <f t="shared" si="402"/>
        <v>7669.31</v>
      </c>
      <c r="BE311" s="46">
        <f t="shared" si="402"/>
        <v>8177.5</v>
      </c>
      <c r="BF311" s="46">
        <f t="shared" si="402"/>
        <v>7669.31</v>
      </c>
      <c r="BG311" s="46">
        <f t="shared" si="402"/>
        <v>8689.07</v>
      </c>
      <c r="BH311" s="46">
        <f t="shared" si="402"/>
        <v>8865.69</v>
      </c>
      <c r="BI311" s="46">
        <f t="shared" si="402"/>
        <v>12815.2</v>
      </c>
      <c r="BJ311" s="46">
        <f t="shared" si="402"/>
        <v>7669.31</v>
      </c>
      <c r="BK311" s="46">
        <f t="shared" si="402"/>
        <v>7741.69</v>
      </c>
      <c r="BL311" s="46">
        <f t="shared" si="402"/>
        <v>13588.42</v>
      </c>
      <c r="BM311" s="46">
        <f t="shared" si="402"/>
        <v>11319.44</v>
      </c>
      <c r="BN311" s="46">
        <f t="shared" si="402"/>
        <v>7669.31</v>
      </c>
      <c r="BO311" s="46">
        <f t="shared" ref="BO311:DZ311" si="403">ROUND((BO264-BO166)/BO91,2)</f>
        <v>7858.87</v>
      </c>
      <c r="BP311" s="46">
        <f t="shared" si="403"/>
        <v>12791.17</v>
      </c>
      <c r="BQ311" s="46">
        <f t="shared" si="403"/>
        <v>8339.27</v>
      </c>
      <c r="BR311" s="46">
        <f t="shared" si="403"/>
        <v>7812.16</v>
      </c>
      <c r="BS311" s="46">
        <f t="shared" si="403"/>
        <v>8459.17</v>
      </c>
      <c r="BT311" s="46">
        <f t="shared" si="403"/>
        <v>10342.59</v>
      </c>
      <c r="BU311" s="46">
        <f t="shared" si="403"/>
        <v>9505.19</v>
      </c>
      <c r="BV311" s="46">
        <f t="shared" si="403"/>
        <v>8150.49</v>
      </c>
      <c r="BW311" s="46">
        <f t="shared" si="403"/>
        <v>8048.84</v>
      </c>
      <c r="BX311" s="46">
        <f t="shared" si="403"/>
        <v>16871.45</v>
      </c>
      <c r="BY311" s="46">
        <f t="shared" si="403"/>
        <v>8801.5300000000007</v>
      </c>
      <c r="BZ311" s="46">
        <f t="shared" si="403"/>
        <v>12417.62</v>
      </c>
      <c r="CA311" s="46">
        <f t="shared" si="403"/>
        <v>13348.63</v>
      </c>
      <c r="CB311" s="46">
        <f t="shared" si="403"/>
        <v>7880.58</v>
      </c>
      <c r="CC311" s="46">
        <f t="shared" si="403"/>
        <v>13160.09</v>
      </c>
      <c r="CD311" s="46">
        <f t="shared" si="403"/>
        <v>15155.43</v>
      </c>
      <c r="CE311" s="46">
        <f t="shared" si="403"/>
        <v>13308.56</v>
      </c>
      <c r="CF311" s="46">
        <f t="shared" si="403"/>
        <v>14048.8</v>
      </c>
      <c r="CG311" s="46">
        <f t="shared" si="403"/>
        <v>13311.57</v>
      </c>
      <c r="CH311" s="46">
        <f t="shared" si="403"/>
        <v>14607.19</v>
      </c>
      <c r="CI311" s="46">
        <f t="shared" si="403"/>
        <v>8043.14</v>
      </c>
      <c r="CJ311" s="46">
        <f t="shared" si="403"/>
        <v>8626.3700000000008</v>
      </c>
      <c r="CK311" s="46">
        <f t="shared" si="403"/>
        <v>7943.45</v>
      </c>
      <c r="CL311" s="46">
        <f t="shared" si="403"/>
        <v>8314.33</v>
      </c>
      <c r="CM311" s="46">
        <f t="shared" si="403"/>
        <v>8957.57</v>
      </c>
      <c r="CN311" s="46">
        <f t="shared" si="403"/>
        <v>7669.31</v>
      </c>
      <c r="CO311" s="46">
        <f t="shared" si="403"/>
        <v>7669.31</v>
      </c>
      <c r="CP311" s="46">
        <f t="shared" si="403"/>
        <v>8495.2999999999993</v>
      </c>
      <c r="CQ311" s="46">
        <f t="shared" si="403"/>
        <v>8269.85</v>
      </c>
      <c r="CR311" s="46">
        <f t="shared" si="403"/>
        <v>13184.33</v>
      </c>
      <c r="CS311" s="46">
        <f t="shared" si="403"/>
        <v>9827.3799999999992</v>
      </c>
      <c r="CT311" s="46">
        <f t="shared" si="403"/>
        <v>14841.22</v>
      </c>
      <c r="CU311" s="46">
        <f t="shared" si="403"/>
        <v>9292.42</v>
      </c>
      <c r="CV311" s="46">
        <f t="shared" si="403"/>
        <v>15432.7</v>
      </c>
      <c r="CW311" s="46">
        <f t="shared" si="403"/>
        <v>13718.38</v>
      </c>
      <c r="CX311" s="46">
        <f t="shared" si="403"/>
        <v>8817.27</v>
      </c>
      <c r="CY311" s="46">
        <f t="shared" si="403"/>
        <v>15851.71</v>
      </c>
      <c r="CZ311" s="46">
        <f t="shared" si="403"/>
        <v>7745.72</v>
      </c>
      <c r="DA311" s="46">
        <f t="shared" si="403"/>
        <v>12857.03</v>
      </c>
      <c r="DB311" s="46">
        <f t="shared" si="403"/>
        <v>10399.32</v>
      </c>
      <c r="DC311" s="46">
        <f t="shared" si="403"/>
        <v>13162.56</v>
      </c>
      <c r="DD311" s="46">
        <f t="shared" si="403"/>
        <v>14580.2</v>
      </c>
      <c r="DE311" s="46">
        <f t="shared" si="403"/>
        <v>8951.68</v>
      </c>
      <c r="DF311" s="46">
        <f t="shared" si="403"/>
        <v>7669.31</v>
      </c>
      <c r="DG311" s="46">
        <f t="shared" si="403"/>
        <v>16303.78</v>
      </c>
      <c r="DH311" s="46">
        <f t="shared" si="403"/>
        <v>7669.31</v>
      </c>
      <c r="DI311" s="46">
        <f t="shared" si="403"/>
        <v>7751.66</v>
      </c>
      <c r="DJ311" s="46">
        <f t="shared" si="403"/>
        <v>8530.92</v>
      </c>
      <c r="DK311" s="46">
        <f t="shared" si="403"/>
        <v>9739.6200000000008</v>
      </c>
      <c r="DL311" s="46">
        <f t="shared" si="403"/>
        <v>8012.35</v>
      </c>
      <c r="DM311" s="46">
        <f t="shared" si="403"/>
        <v>12208.43</v>
      </c>
      <c r="DN311" s="46">
        <f t="shared" si="403"/>
        <v>8182.43</v>
      </c>
      <c r="DO311" s="46">
        <f t="shared" si="403"/>
        <v>8110.44</v>
      </c>
      <c r="DP311" s="46">
        <f t="shared" si="403"/>
        <v>13096.33</v>
      </c>
      <c r="DQ311" s="46">
        <f t="shared" si="403"/>
        <v>8972.16</v>
      </c>
      <c r="DR311" s="46">
        <f t="shared" si="403"/>
        <v>8423.17</v>
      </c>
      <c r="DS311" s="46">
        <f t="shared" si="403"/>
        <v>8821.65</v>
      </c>
      <c r="DT311" s="46">
        <f t="shared" si="403"/>
        <v>14777.31</v>
      </c>
      <c r="DU311" s="46">
        <f t="shared" si="403"/>
        <v>9259.7000000000007</v>
      </c>
      <c r="DV311" s="46">
        <f t="shared" si="403"/>
        <v>12579.39</v>
      </c>
      <c r="DW311" s="46">
        <f t="shared" si="403"/>
        <v>10153.15</v>
      </c>
      <c r="DX311" s="46">
        <f t="shared" si="403"/>
        <v>14831.21</v>
      </c>
      <c r="DY311" s="46">
        <f t="shared" si="403"/>
        <v>11363.75</v>
      </c>
      <c r="DZ311" s="46">
        <f t="shared" si="403"/>
        <v>8514.32</v>
      </c>
      <c r="EA311" s="46">
        <f t="shared" ref="EA311:FX311" si="404">ROUND((EA264-EA166)/EA91,2)</f>
        <v>9208.5300000000007</v>
      </c>
      <c r="EB311" s="46">
        <f t="shared" si="404"/>
        <v>8474.61</v>
      </c>
      <c r="EC311" s="46">
        <f t="shared" si="404"/>
        <v>10203.950000000001</v>
      </c>
      <c r="ED311" s="46">
        <f t="shared" si="404"/>
        <v>10452.290000000001</v>
      </c>
      <c r="EE311" s="46">
        <f t="shared" si="404"/>
        <v>12175.18</v>
      </c>
      <c r="EF311" s="46">
        <f t="shared" si="404"/>
        <v>8045.22</v>
      </c>
      <c r="EG311" s="46">
        <f t="shared" si="404"/>
        <v>10398.950000000001</v>
      </c>
      <c r="EH311" s="46">
        <f t="shared" si="404"/>
        <v>11956.43</v>
      </c>
      <c r="EI311" s="46">
        <f t="shared" si="404"/>
        <v>7982.86</v>
      </c>
      <c r="EJ311" s="46">
        <f t="shared" si="404"/>
        <v>7669.31</v>
      </c>
      <c r="EK311" s="46">
        <f t="shared" si="404"/>
        <v>8368.7999999999993</v>
      </c>
      <c r="EL311" s="46">
        <f t="shared" si="404"/>
        <v>8422.32</v>
      </c>
      <c r="EM311" s="46">
        <f t="shared" si="404"/>
        <v>8864.14</v>
      </c>
      <c r="EN311" s="46">
        <f t="shared" si="404"/>
        <v>8291.59</v>
      </c>
      <c r="EO311" s="46">
        <f t="shared" si="404"/>
        <v>8538.9500000000007</v>
      </c>
      <c r="EP311" s="46">
        <f t="shared" si="404"/>
        <v>10505.25</v>
      </c>
      <c r="EQ311" s="46">
        <f t="shared" si="404"/>
        <v>8061.2</v>
      </c>
      <c r="ER311" s="46">
        <f t="shared" si="404"/>
        <v>10525.35</v>
      </c>
      <c r="ES311" s="46">
        <f t="shared" si="404"/>
        <v>14893.94</v>
      </c>
      <c r="ET311" s="46">
        <f t="shared" si="404"/>
        <v>14716.41</v>
      </c>
      <c r="EU311" s="46">
        <f t="shared" si="404"/>
        <v>9232.09</v>
      </c>
      <c r="EV311" s="46">
        <f t="shared" si="404"/>
        <v>16974.02</v>
      </c>
      <c r="EW311" s="46">
        <f t="shared" si="404"/>
        <v>10879.92</v>
      </c>
      <c r="EX311" s="46">
        <f t="shared" si="404"/>
        <v>12199.29</v>
      </c>
      <c r="EY311" s="46">
        <f t="shared" si="404"/>
        <v>9219.2999999999993</v>
      </c>
      <c r="EZ311" s="46">
        <f t="shared" si="404"/>
        <v>14721.05</v>
      </c>
      <c r="FA311" s="46">
        <f t="shared" si="404"/>
        <v>8422.7199999999993</v>
      </c>
      <c r="FB311" s="46">
        <f t="shared" si="404"/>
        <v>10263.07</v>
      </c>
      <c r="FC311" s="46">
        <f t="shared" si="404"/>
        <v>7763.43</v>
      </c>
      <c r="FD311" s="46">
        <f t="shared" si="404"/>
        <v>10116.15</v>
      </c>
      <c r="FE311" s="46">
        <f t="shared" si="404"/>
        <v>15152.61</v>
      </c>
      <c r="FF311" s="46">
        <f t="shared" si="404"/>
        <v>13012.73</v>
      </c>
      <c r="FG311" s="46">
        <f t="shared" si="404"/>
        <v>15247.92</v>
      </c>
      <c r="FH311" s="46">
        <f t="shared" si="404"/>
        <v>15424.87</v>
      </c>
      <c r="FI311" s="46">
        <f t="shared" si="404"/>
        <v>8015.89</v>
      </c>
      <c r="FJ311" s="46">
        <f t="shared" si="404"/>
        <v>7773.49</v>
      </c>
      <c r="FK311" s="46">
        <f t="shared" si="404"/>
        <v>7862.94</v>
      </c>
      <c r="FL311" s="46">
        <f t="shared" si="404"/>
        <v>7669.31</v>
      </c>
      <c r="FM311" s="46">
        <f t="shared" si="404"/>
        <v>7669.31</v>
      </c>
      <c r="FN311" s="46">
        <f t="shared" si="404"/>
        <v>7964.24</v>
      </c>
      <c r="FO311" s="46">
        <f t="shared" si="404"/>
        <v>8157.23</v>
      </c>
      <c r="FP311" s="46">
        <f t="shared" si="404"/>
        <v>8220.52</v>
      </c>
      <c r="FQ311" s="46">
        <f t="shared" si="404"/>
        <v>8586.58</v>
      </c>
      <c r="FR311" s="46">
        <f t="shared" si="404"/>
        <v>14156.36</v>
      </c>
      <c r="FS311" s="46">
        <f t="shared" si="404"/>
        <v>12979.79</v>
      </c>
      <c r="FT311" s="47">
        <f t="shared" si="404"/>
        <v>16167.81</v>
      </c>
      <c r="FU311" s="46">
        <f t="shared" si="404"/>
        <v>9018.52</v>
      </c>
      <c r="FV311" s="46">
        <f t="shared" si="404"/>
        <v>8630.2900000000009</v>
      </c>
      <c r="FW311" s="46">
        <f t="shared" si="404"/>
        <v>14322.57</v>
      </c>
      <c r="FX311" s="46">
        <f t="shared" si="404"/>
        <v>16678.36</v>
      </c>
      <c r="FY311" s="46"/>
      <c r="FZ311" s="46"/>
      <c r="GA311" s="46"/>
      <c r="GB311" s="46"/>
      <c r="GC311" s="46"/>
      <c r="GD311" s="46"/>
      <c r="GE311" s="6"/>
      <c r="GF311" s="6"/>
      <c r="GG311" s="6"/>
      <c r="GH311" s="6"/>
      <c r="GI311" s="6"/>
      <c r="GJ311" s="6"/>
      <c r="GK311" s="6"/>
      <c r="GL311" s="6"/>
      <c r="GM311" s="6"/>
    </row>
    <row r="312" spans="1:195" x14ac:dyDescent="0.2">
      <c r="A312" s="9"/>
      <c r="B312" s="2" t="s">
        <v>675</v>
      </c>
      <c r="C312" s="14">
        <f t="shared" ref="C312:V312" si="405">C116*(C91)+C155</f>
        <v>53809033.340434089</v>
      </c>
      <c r="D312" s="14">
        <f t="shared" si="405"/>
        <v>322823116.2596451</v>
      </c>
      <c r="E312" s="14">
        <f t="shared" si="405"/>
        <v>68435051.597398624</v>
      </c>
      <c r="F312" s="14">
        <f t="shared" si="405"/>
        <v>134903238.68879497</v>
      </c>
      <c r="G312" s="14">
        <f t="shared" si="405"/>
        <v>8331101.3540785806</v>
      </c>
      <c r="H312" s="14">
        <f t="shared" si="405"/>
        <v>8353338.291605724</v>
      </c>
      <c r="I312" s="14">
        <f t="shared" si="405"/>
        <v>87867907.463680282</v>
      </c>
      <c r="J312" s="14">
        <f t="shared" si="405"/>
        <v>16615313.774980338</v>
      </c>
      <c r="K312" s="14">
        <f t="shared" si="405"/>
        <v>3298240.9239871753</v>
      </c>
      <c r="L312" s="14">
        <f t="shared" si="405"/>
        <v>22657249.317894325</v>
      </c>
      <c r="M312" s="14">
        <f t="shared" si="405"/>
        <v>13856292.931213154</v>
      </c>
      <c r="N312" s="14">
        <f t="shared" si="405"/>
        <v>414307774.23332018</v>
      </c>
      <c r="O312" s="14">
        <f t="shared" si="405"/>
        <v>115615628.13092627</v>
      </c>
      <c r="P312" s="14">
        <f t="shared" si="405"/>
        <v>2440031.4950899999</v>
      </c>
      <c r="Q312" s="14">
        <f t="shared" si="405"/>
        <v>330285361.4128089</v>
      </c>
      <c r="R312" s="14">
        <f t="shared" si="405"/>
        <v>4108498.0008599865</v>
      </c>
      <c r="S312" s="14">
        <f t="shared" si="405"/>
        <v>11226442.774107153</v>
      </c>
      <c r="T312" s="14">
        <f t="shared" si="405"/>
        <v>1932639.63523243</v>
      </c>
      <c r="U312" s="14">
        <f t="shared" si="405"/>
        <v>868490.58364473598</v>
      </c>
      <c r="V312" s="14">
        <f t="shared" si="405"/>
        <v>2919790.1680300399</v>
      </c>
      <c r="W312" s="14">
        <f>(W116*W91)+W155</f>
        <v>848111.11094113102</v>
      </c>
      <c r="X312" s="14">
        <f>X116*(X91)+X155</f>
        <v>809560.67590300005</v>
      </c>
      <c r="Y312" s="14">
        <f>Y311*Y91</f>
        <v>4235873.3050000006</v>
      </c>
      <c r="Z312" s="14">
        <f t="shared" ref="Z312:AL312" si="406">Z116*(Z91)+Z155</f>
        <v>2826118.3510274603</v>
      </c>
      <c r="AA312" s="14">
        <f t="shared" si="406"/>
        <v>228853534.48251709</v>
      </c>
      <c r="AB312" s="14">
        <f t="shared" si="406"/>
        <v>234484450.32689631</v>
      </c>
      <c r="AC312" s="14">
        <f t="shared" si="406"/>
        <v>7548793.3121166369</v>
      </c>
      <c r="AD312" s="14">
        <f t="shared" si="406"/>
        <v>8920829.7828231994</v>
      </c>
      <c r="AE312" s="14">
        <f t="shared" si="406"/>
        <v>1589800.045677006</v>
      </c>
      <c r="AF312" s="14">
        <f t="shared" si="406"/>
        <v>2306330.1009543948</v>
      </c>
      <c r="AG312" s="14">
        <f t="shared" si="406"/>
        <v>7473303.6345703099</v>
      </c>
      <c r="AH312" s="14">
        <f t="shared" si="406"/>
        <v>8143065.3423561798</v>
      </c>
      <c r="AI312" s="14">
        <f t="shared" si="406"/>
        <v>3621869.0889821979</v>
      </c>
      <c r="AJ312" s="14">
        <f t="shared" si="406"/>
        <v>2768333.9107716903</v>
      </c>
      <c r="AK312" s="14">
        <f t="shared" si="406"/>
        <v>2702626.782407145</v>
      </c>
      <c r="AL312" s="14">
        <f t="shared" si="406"/>
        <v>3010152.1041541453</v>
      </c>
      <c r="AM312" s="14">
        <f>AM311*AM91</f>
        <v>4136459.1360000004</v>
      </c>
      <c r="AN312" s="14">
        <f t="shared" ref="AN312:BX312" si="407">AN116*(AN91)+AN155</f>
        <v>3775011.5557090128</v>
      </c>
      <c r="AO312" s="14">
        <f t="shared" si="407"/>
        <v>37768780.987343535</v>
      </c>
      <c r="AP312" s="14">
        <f t="shared" si="407"/>
        <v>712176682.39260852</v>
      </c>
      <c r="AQ312" s="14">
        <f t="shared" si="407"/>
        <v>3019259.670830545</v>
      </c>
      <c r="AR312" s="14">
        <f t="shared" si="407"/>
        <v>474717365.30886877</v>
      </c>
      <c r="AS312" s="14">
        <f t="shared" si="407"/>
        <v>56133218.406886175</v>
      </c>
      <c r="AT312" s="14">
        <f t="shared" si="407"/>
        <v>19530318.884357963</v>
      </c>
      <c r="AU312" s="14">
        <f t="shared" si="407"/>
        <v>3608397.7448161948</v>
      </c>
      <c r="AV312" s="14">
        <f t="shared" si="407"/>
        <v>3350948.9020086802</v>
      </c>
      <c r="AW312" s="14">
        <f t="shared" si="407"/>
        <v>2609807.9270153302</v>
      </c>
      <c r="AX312" s="14">
        <f t="shared" si="407"/>
        <v>856840.99433600006</v>
      </c>
      <c r="AY312" s="14">
        <f t="shared" si="407"/>
        <v>4894095.178477616</v>
      </c>
      <c r="AZ312" s="14">
        <f t="shared" si="407"/>
        <v>90035510.674549609</v>
      </c>
      <c r="BA312" s="14">
        <f t="shared" si="407"/>
        <v>66022504.506084353</v>
      </c>
      <c r="BB312" s="14">
        <f t="shared" si="407"/>
        <v>59409717.941095881</v>
      </c>
      <c r="BC312" s="14">
        <f t="shared" si="407"/>
        <v>238798292.98443657</v>
      </c>
      <c r="BD312" s="14">
        <f t="shared" si="407"/>
        <v>36711085.133683391</v>
      </c>
      <c r="BE312" s="14">
        <f t="shared" si="407"/>
        <v>11730630.73464421</v>
      </c>
      <c r="BF312" s="14">
        <f t="shared" si="407"/>
        <v>178275325.64212891</v>
      </c>
      <c r="BG312" s="14">
        <f t="shared" si="407"/>
        <v>8092132.0236437302</v>
      </c>
      <c r="BH312" s="14">
        <f t="shared" si="407"/>
        <v>5476338.0662371814</v>
      </c>
      <c r="BI312" s="14">
        <f t="shared" si="407"/>
        <v>2960311.3501738501</v>
      </c>
      <c r="BJ312" s="14">
        <f t="shared" si="407"/>
        <v>45690104.423230939</v>
      </c>
      <c r="BK312" s="14">
        <f t="shared" si="407"/>
        <v>110003369.5605479</v>
      </c>
      <c r="BL312" s="14">
        <f t="shared" si="407"/>
        <v>2436404.138992318</v>
      </c>
      <c r="BM312" s="14">
        <f t="shared" si="407"/>
        <v>3248677.84607954</v>
      </c>
      <c r="BN312" s="14">
        <f t="shared" si="407"/>
        <v>28148774.314179499</v>
      </c>
      <c r="BO312" s="14">
        <f t="shared" si="407"/>
        <v>12027997.571983425</v>
      </c>
      <c r="BP312" s="14">
        <f t="shared" si="407"/>
        <v>2632422.7671877537</v>
      </c>
      <c r="BQ312" s="14">
        <f t="shared" si="407"/>
        <v>47993327.589902356</v>
      </c>
      <c r="BR312" s="14">
        <f t="shared" si="407"/>
        <v>36777303.701457061</v>
      </c>
      <c r="BS312" s="14">
        <f t="shared" si="407"/>
        <v>8719712.1695850287</v>
      </c>
      <c r="BT312" s="14">
        <f t="shared" si="407"/>
        <v>3857785.6725751804</v>
      </c>
      <c r="BU312" s="14">
        <f t="shared" si="407"/>
        <v>4232658.94775433</v>
      </c>
      <c r="BV312" s="14">
        <f t="shared" si="407"/>
        <v>9828681.3092700168</v>
      </c>
      <c r="BW312" s="14">
        <f t="shared" si="407"/>
        <v>14557140.15272391</v>
      </c>
      <c r="BX312" s="14">
        <f t="shared" si="407"/>
        <v>1258609.9626624084</v>
      </c>
      <c r="BY312" s="14">
        <f>BY311*BY91</f>
        <v>4469416.9340000004</v>
      </c>
      <c r="BZ312" s="14">
        <f t="shared" ref="BZ312:EK312" si="408">BZ116*(BZ91)+BZ155</f>
        <v>2498425.6445178716</v>
      </c>
      <c r="CA312" s="14">
        <f t="shared" si="408"/>
        <v>2661716.3488534163</v>
      </c>
      <c r="CB312" s="14">
        <f t="shared" si="408"/>
        <v>635173512.22349703</v>
      </c>
      <c r="CC312" s="14">
        <f t="shared" si="408"/>
        <v>2162203.5436027064</v>
      </c>
      <c r="CD312" s="14">
        <f t="shared" si="408"/>
        <v>1115439.8361310721</v>
      </c>
      <c r="CE312" s="14">
        <f t="shared" si="408"/>
        <v>2182604.2183076795</v>
      </c>
      <c r="CF312" s="14">
        <f t="shared" si="408"/>
        <v>1628255.978284219</v>
      </c>
      <c r="CG312" s="14">
        <f t="shared" si="408"/>
        <v>2137838.273757298</v>
      </c>
      <c r="CH312" s="14">
        <f t="shared" si="408"/>
        <v>1858033.9877084638</v>
      </c>
      <c r="CI312" s="14">
        <f t="shared" si="408"/>
        <v>5910904.7524902131</v>
      </c>
      <c r="CJ312" s="14">
        <f t="shared" si="408"/>
        <v>9024050.4886832274</v>
      </c>
      <c r="CK312" s="14">
        <f t="shared" si="408"/>
        <v>38656786.684092432</v>
      </c>
      <c r="CL312" s="14">
        <f t="shared" si="408"/>
        <v>10845215.60190665</v>
      </c>
      <c r="CM312" s="14">
        <f t="shared" si="408"/>
        <v>6627708.630630251</v>
      </c>
      <c r="CN312" s="14">
        <f t="shared" si="408"/>
        <v>212763996.46287423</v>
      </c>
      <c r="CO312" s="14">
        <f t="shared" si="408"/>
        <v>116259527.80219984</v>
      </c>
      <c r="CP312" s="14">
        <f t="shared" si="408"/>
        <v>9151141.2490366492</v>
      </c>
      <c r="CQ312" s="14">
        <f t="shared" si="408"/>
        <v>10072677.73563656</v>
      </c>
      <c r="CR312" s="14">
        <f t="shared" si="408"/>
        <v>2433827.8121310514</v>
      </c>
      <c r="CS312" s="14">
        <f t="shared" si="408"/>
        <v>3503460.8572649751</v>
      </c>
      <c r="CT312" s="14">
        <f t="shared" si="408"/>
        <v>1409915.5885379501</v>
      </c>
      <c r="CU312" s="14">
        <f t="shared" si="408"/>
        <v>388423.25259022799</v>
      </c>
      <c r="CV312" s="14">
        <f t="shared" si="408"/>
        <v>771634.80192749994</v>
      </c>
      <c r="CW312" s="14">
        <f t="shared" si="408"/>
        <v>2242955.0033329902</v>
      </c>
      <c r="CX312" s="14">
        <f t="shared" si="408"/>
        <v>4123835.710942388</v>
      </c>
      <c r="CY312" s="14">
        <f t="shared" si="408"/>
        <v>538958.22547835996</v>
      </c>
      <c r="CZ312" s="14">
        <f t="shared" si="408"/>
        <v>17018123.341487095</v>
      </c>
      <c r="DA312" s="14">
        <f t="shared" si="408"/>
        <v>2476263.6424755324</v>
      </c>
      <c r="DB312" s="14">
        <f t="shared" si="408"/>
        <v>3271625.5710897739</v>
      </c>
      <c r="DC312" s="14">
        <f t="shared" si="408"/>
        <v>2402168.0702806753</v>
      </c>
      <c r="DD312" s="14">
        <f t="shared" si="408"/>
        <v>1946456.9097305201</v>
      </c>
      <c r="DE312" s="14">
        <f t="shared" si="408"/>
        <v>3951273.7512934459</v>
      </c>
      <c r="DF312" s="14">
        <f t="shared" si="408"/>
        <v>161275309.85398832</v>
      </c>
      <c r="DG312" s="14">
        <f t="shared" si="408"/>
        <v>1366256.8487668918</v>
      </c>
      <c r="DH312" s="14">
        <f t="shared" si="408"/>
        <v>16154525.460111689</v>
      </c>
      <c r="DI312" s="14">
        <f t="shared" si="408"/>
        <v>21056608.600148711</v>
      </c>
      <c r="DJ312" s="14">
        <f t="shared" si="408"/>
        <v>6096193.4977676878</v>
      </c>
      <c r="DK312" s="14">
        <f t="shared" si="408"/>
        <v>3774102.6495108749</v>
      </c>
      <c r="DL312" s="14">
        <f t="shared" si="408"/>
        <v>47306540.460556693</v>
      </c>
      <c r="DM312" s="14">
        <f t="shared" si="408"/>
        <v>3307263.4660033905</v>
      </c>
      <c r="DN312" s="14">
        <f t="shared" si="408"/>
        <v>12397192.48031513</v>
      </c>
      <c r="DO312" s="14">
        <f t="shared" si="408"/>
        <v>24129382.211051576</v>
      </c>
      <c r="DP312" s="14">
        <f t="shared" si="408"/>
        <v>2659864.2599808658</v>
      </c>
      <c r="DQ312" s="14">
        <f t="shared" si="408"/>
        <v>4524659.6008249642</v>
      </c>
      <c r="DR312" s="14">
        <f t="shared" si="408"/>
        <v>11293790.913493568</v>
      </c>
      <c r="DS312" s="14">
        <f t="shared" si="408"/>
        <v>7163177.3616235601</v>
      </c>
      <c r="DT312" s="14">
        <f t="shared" si="408"/>
        <v>2117588.2574950075</v>
      </c>
      <c r="DU312" s="14">
        <f t="shared" si="408"/>
        <v>3806662.3016224173</v>
      </c>
      <c r="DV312" s="14">
        <f t="shared" si="408"/>
        <v>2660540.9319691649</v>
      </c>
      <c r="DW312" s="14">
        <f t="shared" si="408"/>
        <v>3464253.1908159759</v>
      </c>
      <c r="DX312" s="14">
        <f t="shared" si="408"/>
        <v>2723010.8299558242</v>
      </c>
      <c r="DY312" s="14">
        <f t="shared" si="408"/>
        <v>3657989.72706918</v>
      </c>
      <c r="DZ312" s="14">
        <f t="shared" si="408"/>
        <v>8474307.085391121</v>
      </c>
      <c r="EA312" s="14">
        <f t="shared" si="408"/>
        <v>5000233.5130690997</v>
      </c>
      <c r="EB312" s="14">
        <f t="shared" si="408"/>
        <v>4932221.8619816406</v>
      </c>
      <c r="EC312" s="14">
        <f t="shared" si="408"/>
        <v>2984655.4522039997</v>
      </c>
      <c r="ED312" s="14">
        <f t="shared" si="408"/>
        <v>17247319.201288849</v>
      </c>
      <c r="EE312" s="14">
        <f t="shared" si="408"/>
        <v>2520261.49989072</v>
      </c>
      <c r="EF312" s="14">
        <f t="shared" si="408"/>
        <v>12546526.306413906</v>
      </c>
      <c r="EG312" s="14">
        <f t="shared" si="408"/>
        <v>2885708.8596481504</v>
      </c>
      <c r="EH312" s="14">
        <f t="shared" si="408"/>
        <v>2558675.8926664605</v>
      </c>
      <c r="EI312" s="14">
        <f t="shared" si="408"/>
        <v>136464642.84647781</v>
      </c>
      <c r="EJ312" s="14">
        <f t="shared" si="408"/>
        <v>67211399.000273719</v>
      </c>
      <c r="EK312" s="14">
        <f t="shared" si="408"/>
        <v>5417963.6264153393</v>
      </c>
      <c r="EL312" s="14">
        <f t="shared" ref="EL312:ET312" si="409">EL116*(EL91)+EL155</f>
        <v>4234742.6742907921</v>
      </c>
      <c r="EM312" s="14">
        <f t="shared" si="409"/>
        <v>4462208.051741967</v>
      </c>
      <c r="EN312" s="14">
        <f t="shared" si="409"/>
        <v>8412649.9671928361</v>
      </c>
      <c r="EO312" s="14">
        <f t="shared" si="409"/>
        <v>3921084.2444843841</v>
      </c>
      <c r="EP312" s="14">
        <f t="shared" si="409"/>
        <v>3936317.8606583192</v>
      </c>
      <c r="EQ312" s="14">
        <f t="shared" si="409"/>
        <v>19209039.748382129</v>
      </c>
      <c r="ER312" s="14">
        <f t="shared" si="409"/>
        <v>3910166.8625980299</v>
      </c>
      <c r="ES312" s="14">
        <f t="shared" si="409"/>
        <v>1823018.8486492161</v>
      </c>
      <c r="ET312" s="14">
        <f t="shared" si="409"/>
        <v>2746081.5065205721</v>
      </c>
      <c r="EU312" s="14">
        <f>EU311*EU91</f>
        <v>5895612.6740000006</v>
      </c>
      <c r="EV312" s="14">
        <f>EV116*(EV91)+EV155</f>
        <v>1149141.2813696482</v>
      </c>
      <c r="EW312" s="14">
        <f>EW116*(EW91)+EW155</f>
        <v>9146744.9035519026</v>
      </c>
      <c r="EX312" s="14">
        <f>EX116*(EX91)+EX155</f>
        <v>3187674.6163786221</v>
      </c>
      <c r="EY312" s="14">
        <f>EY311*EY91</f>
        <v>2267025.8699999996</v>
      </c>
      <c r="EZ312" s="14">
        <f t="shared" ref="EZ312:FX312" si="410">EZ116*(EZ91)+EZ155</f>
        <v>1785663.5723485639</v>
      </c>
      <c r="FA312" s="14">
        <f t="shared" si="410"/>
        <v>26099490.345904224</v>
      </c>
      <c r="FB312" s="14">
        <f t="shared" si="410"/>
        <v>3640312.1545153628</v>
      </c>
      <c r="FC312" s="14">
        <f t="shared" si="410"/>
        <v>19469902.834531508</v>
      </c>
      <c r="FD312" s="14">
        <f t="shared" si="410"/>
        <v>3492093.7273908122</v>
      </c>
      <c r="FE312" s="14">
        <f t="shared" si="410"/>
        <v>1663756.8989775821</v>
      </c>
      <c r="FF312" s="14">
        <f t="shared" si="410"/>
        <v>2511455.9761509197</v>
      </c>
      <c r="FG312" s="14">
        <f t="shared" si="410"/>
        <v>1735213.6613675158</v>
      </c>
      <c r="FH312" s="14">
        <f t="shared" si="410"/>
        <v>1343505.775144469</v>
      </c>
      <c r="FI312" s="14">
        <f t="shared" si="410"/>
        <v>14408568.36674705</v>
      </c>
      <c r="FJ312" s="14">
        <f t="shared" si="410"/>
        <v>14433038.173153028</v>
      </c>
      <c r="FK312" s="14">
        <f t="shared" si="410"/>
        <v>17384971.331639059</v>
      </c>
      <c r="FL312" s="14">
        <f t="shared" si="410"/>
        <v>34532736.414247625</v>
      </c>
      <c r="FM312" s="14">
        <f t="shared" si="410"/>
        <v>26005282.532779001</v>
      </c>
      <c r="FN312" s="14">
        <f t="shared" si="410"/>
        <v>161804698.55025911</v>
      </c>
      <c r="FO312" s="14">
        <f t="shared" si="410"/>
        <v>9251114.460806394</v>
      </c>
      <c r="FP312" s="14">
        <f t="shared" si="410"/>
        <v>18577544.542413455</v>
      </c>
      <c r="FQ312" s="14">
        <f t="shared" si="410"/>
        <v>6769663.5469884956</v>
      </c>
      <c r="FR312" s="14">
        <f t="shared" si="410"/>
        <v>2163091.6047630636</v>
      </c>
      <c r="FS312" s="14">
        <f t="shared" si="410"/>
        <v>2438902.1542419582</v>
      </c>
      <c r="FT312" s="17">
        <f t="shared" si="410"/>
        <v>1353245.8561105763</v>
      </c>
      <c r="FU312" s="14">
        <f t="shared" si="410"/>
        <v>6970414.3838139195</v>
      </c>
      <c r="FV312" s="14">
        <f t="shared" si="410"/>
        <v>5846159.0256649842</v>
      </c>
      <c r="FW312" s="14">
        <f t="shared" si="410"/>
        <v>2201378.3882222357</v>
      </c>
      <c r="FX312" s="14">
        <f t="shared" si="410"/>
        <v>1170820.6536683182</v>
      </c>
      <c r="FY312" s="14">
        <f>FY126*(FY91)+FY155</f>
        <v>0</v>
      </c>
      <c r="FZ312" s="46">
        <f>SUM(C312:FY312)+0.08</f>
        <v>6692511040.114131</v>
      </c>
      <c r="GA312" s="142">
        <f>FZ312/FZ91</f>
        <v>8072.9567307713423</v>
      </c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</row>
    <row r="313" spans="1:195" x14ac:dyDescent="0.2">
      <c r="A313" s="6"/>
      <c r="B313" s="20"/>
      <c r="C313" s="37">
        <v>53809033.340434089</v>
      </c>
      <c r="D313" s="37">
        <v>322822359.35084689</v>
      </c>
      <c r="E313" s="37">
        <v>68435051.597398624</v>
      </c>
      <c r="F313" s="37">
        <v>134903238.68879497</v>
      </c>
      <c r="G313" s="37">
        <v>8331101.3540785806</v>
      </c>
      <c r="H313" s="37">
        <v>8353338.291605724</v>
      </c>
      <c r="I313" s="37">
        <v>87867907.463680282</v>
      </c>
      <c r="J313" s="37">
        <v>16615313.774980338</v>
      </c>
      <c r="K313" s="37">
        <v>3298240.9239871753</v>
      </c>
      <c r="L313" s="37">
        <v>22657249.317894325</v>
      </c>
      <c r="M313" s="37">
        <v>13856292.931213154</v>
      </c>
      <c r="N313" s="37">
        <v>414307774.23332018</v>
      </c>
      <c r="O313" s="37">
        <v>115615628.13092627</v>
      </c>
      <c r="P313" s="37">
        <v>2440031.4950899999</v>
      </c>
      <c r="Q313" s="37">
        <v>330285361.4128089</v>
      </c>
      <c r="R313" s="37">
        <v>4108498.0008599865</v>
      </c>
      <c r="S313" s="37">
        <v>11226442.774107151</v>
      </c>
      <c r="T313" s="37">
        <v>1932639.63523243</v>
      </c>
      <c r="U313" s="37">
        <v>868490.58364473598</v>
      </c>
      <c r="V313" s="37">
        <v>2919790.1680300399</v>
      </c>
      <c r="W313" s="37">
        <v>848111.11094113102</v>
      </c>
      <c r="X313" s="37">
        <v>809560.67590300005</v>
      </c>
      <c r="Y313" s="37">
        <v>4235873.3050000006</v>
      </c>
      <c r="Z313" s="37">
        <v>2826118.3510274594</v>
      </c>
      <c r="AA313" s="37">
        <v>228853534.48251709</v>
      </c>
      <c r="AB313" s="37">
        <v>234484450.32689631</v>
      </c>
      <c r="AC313" s="37">
        <v>7548793.3121166369</v>
      </c>
      <c r="AD313" s="37">
        <v>8920829.7828231994</v>
      </c>
      <c r="AE313" s="37">
        <v>1589800.045677006</v>
      </c>
      <c r="AF313" s="37">
        <v>2306330.1009543948</v>
      </c>
      <c r="AG313" s="37">
        <v>7473303.6345703099</v>
      </c>
      <c r="AH313" s="37">
        <v>8143065.3423561798</v>
      </c>
      <c r="AI313" s="37">
        <v>3621869.0889821979</v>
      </c>
      <c r="AJ313" s="37">
        <v>2768333.9107716903</v>
      </c>
      <c r="AK313" s="37">
        <v>2702626.782407145</v>
      </c>
      <c r="AL313" s="37">
        <v>3010152.1041541458</v>
      </c>
      <c r="AM313" s="37">
        <v>4136459.1360000009</v>
      </c>
      <c r="AN313" s="37">
        <v>3775011.5557090128</v>
      </c>
      <c r="AO313" s="37">
        <v>37768780.987343535</v>
      </c>
      <c r="AP313" s="37">
        <v>712176682.39260852</v>
      </c>
      <c r="AQ313" s="37">
        <v>3019259.670830545</v>
      </c>
      <c r="AR313" s="37">
        <v>474717365.30886877</v>
      </c>
      <c r="AS313" s="37">
        <v>56134025.308183476</v>
      </c>
      <c r="AT313" s="37">
        <v>19530318.884357963</v>
      </c>
      <c r="AU313" s="37">
        <v>3608397.7448161938</v>
      </c>
      <c r="AV313" s="37">
        <v>3350948.9020086802</v>
      </c>
      <c r="AW313" s="37">
        <v>2609807.9270153302</v>
      </c>
      <c r="AX313" s="37">
        <v>856840.99433600006</v>
      </c>
      <c r="AY313" s="37">
        <v>4894095.178477616</v>
      </c>
      <c r="AZ313" s="37">
        <v>90035510.674549609</v>
      </c>
      <c r="BA313" s="37">
        <v>66022504.506084353</v>
      </c>
      <c r="BB313" s="37">
        <v>59409717.941095881</v>
      </c>
      <c r="BC313" s="37">
        <v>238798292.9844366</v>
      </c>
      <c r="BD313" s="37">
        <v>36711085.133683391</v>
      </c>
      <c r="BE313" s="37">
        <v>11730630.73464421</v>
      </c>
      <c r="BF313" s="37">
        <v>178275325.64212891</v>
      </c>
      <c r="BG313" s="37">
        <v>8092132.0236437302</v>
      </c>
      <c r="BH313" s="37">
        <v>5476338.0662371805</v>
      </c>
      <c r="BI313" s="37">
        <v>2960311.3501738501</v>
      </c>
      <c r="BJ313" s="37">
        <v>45690104.423230939</v>
      </c>
      <c r="BK313" s="37">
        <v>110003369.5605479</v>
      </c>
      <c r="BL313" s="37">
        <v>2436404.138992318</v>
      </c>
      <c r="BM313" s="37">
        <v>3248677.84607954</v>
      </c>
      <c r="BN313" s="37">
        <v>28148774.314179499</v>
      </c>
      <c r="BO313" s="37">
        <v>12027997.571983425</v>
      </c>
      <c r="BP313" s="37">
        <v>2632422.7671877542</v>
      </c>
      <c r="BQ313" s="37">
        <v>47993327.589902349</v>
      </c>
      <c r="BR313" s="37">
        <v>36777303.701457061</v>
      </c>
      <c r="BS313" s="37">
        <v>8719712.1695850287</v>
      </c>
      <c r="BT313" s="37">
        <v>3857785.6725751804</v>
      </c>
      <c r="BU313" s="37">
        <v>4232658.94775433</v>
      </c>
      <c r="BV313" s="37">
        <v>9828681.3092700168</v>
      </c>
      <c r="BW313" s="37">
        <v>14557140.152723908</v>
      </c>
      <c r="BX313" s="37">
        <v>1258609.9626624084</v>
      </c>
      <c r="BY313" s="37">
        <v>4469416.9340000004</v>
      </c>
      <c r="BZ313" s="37">
        <v>2498425.6445178716</v>
      </c>
      <c r="CA313" s="37">
        <v>2661716.3488534163</v>
      </c>
      <c r="CB313" s="37">
        <v>635173512.22349703</v>
      </c>
      <c r="CC313" s="37">
        <v>2162203.5436027064</v>
      </c>
      <c r="CD313" s="37">
        <v>1115439.8361310719</v>
      </c>
      <c r="CE313" s="37">
        <v>2182604.21830768</v>
      </c>
      <c r="CF313" s="37">
        <v>1628255.9782842188</v>
      </c>
      <c r="CG313" s="37">
        <v>2137838.273757298</v>
      </c>
      <c r="CH313" s="37">
        <v>1858033.9877084638</v>
      </c>
      <c r="CI313" s="37">
        <v>5910904.7524902131</v>
      </c>
      <c r="CJ313" s="37">
        <v>9024050.4886832274</v>
      </c>
      <c r="CK313" s="37">
        <v>38656786.684092432</v>
      </c>
      <c r="CL313" s="37">
        <v>10845215.60190665</v>
      </c>
      <c r="CM313" s="37">
        <v>6627708.630630251</v>
      </c>
      <c r="CN313" s="37">
        <v>212763996.46287423</v>
      </c>
      <c r="CO313" s="37">
        <v>116259527.80219984</v>
      </c>
      <c r="CP313" s="37">
        <v>9151141.2490366492</v>
      </c>
      <c r="CQ313" s="37">
        <v>10072677.735636558</v>
      </c>
      <c r="CR313" s="37">
        <v>2433827.8121310514</v>
      </c>
      <c r="CS313" s="37">
        <v>3503460.8572649751</v>
      </c>
      <c r="CT313" s="37">
        <v>1409915.5885379501</v>
      </c>
      <c r="CU313" s="37">
        <v>388423.25259022799</v>
      </c>
      <c r="CV313" s="37">
        <v>771634.80192749994</v>
      </c>
      <c r="CW313" s="37">
        <v>2242955.0033329902</v>
      </c>
      <c r="CX313" s="37">
        <v>4123835.710942388</v>
      </c>
      <c r="CY313" s="37">
        <v>538958.22547835996</v>
      </c>
      <c r="CZ313" s="37">
        <v>17018123.341487095</v>
      </c>
      <c r="DA313" s="37">
        <v>2476263.6424755324</v>
      </c>
      <c r="DB313" s="37">
        <v>3271625.5710897734</v>
      </c>
      <c r="DC313" s="37">
        <v>2402944.7353682043</v>
      </c>
      <c r="DD313" s="37">
        <v>1946456.9097305203</v>
      </c>
      <c r="DE313" s="37">
        <v>3951273.7512934459</v>
      </c>
      <c r="DF313" s="37">
        <v>161275309.85398832</v>
      </c>
      <c r="DG313" s="37">
        <v>1366256.8487668918</v>
      </c>
      <c r="DH313" s="37">
        <v>16154525.460111689</v>
      </c>
      <c r="DI313" s="37">
        <v>21056608.600148711</v>
      </c>
      <c r="DJ313" s="37">
        <v>6097011.4274483165</v>
      </c>
      <c r="DK313" s="37">
        <v>3774102.6495108749</v>
      </c>
      <c r="DL313" s="37">
        <v>47306540.460556686</v>
      </c>
      <c r="DM313" s="37">
        <v>3307263.4660033905</v>
      </c>
      <c r="DN313" s="37">
        <v>12397192.48031513</v>
      </c>
      <c r="DO313" s="37">
        <v>24129382.211051568</v>
      </c>
      <c r="DP313" s="37">
        <v>2659864.2599808658</v>
      </c>
      <c r="DQ313" s="37">
        <v>4524659.6008249642</v>
      </c>
      <c r="DR313" s="37">
        <v>11293790.913493568</v>
      </c>
      <c r="DS313" s="37">
        <v>7163177.3616235601</v>
      </c>
      <c r="DT313" s="37">
        <v>2117588.2574950075</v>
      </c>
      <c r="DU313" s="37">
        <v>3806662.3016224173</v>
      </c>
      <c r="DV313" s="37">
        <v>2660540.9319691649</v>
      </c>
      <c r="DW313" s="37">
        <v>3464253.1908159759</v>
      </c>
      <c r="DX313" s="37">
        <v>2723010.8299558242</v>
      </c>
      <c r="DY313" s="37">
        <v>3657989.7270691795</v>
      </c>
      <c r="DZ313" s="37">
        <v>8474307.085391121</v>
      </c>
      <c r="EA313" s="37">
        <v>5000233.5130690997</v>
      </c>
      <c r="EB313" s="37">
        <v>4932221.8619816406</v>
      </c>
      <c r="EC313" s="37">
        <v>2984655.4522039997</v>
      </c>
      <c r="ED313" s="37">
        <v>17247319.201288849</v>
      </c>
      <c r="EE313" s="37">
        <v>2520261.49989072</v>
      </c>
      <c r="EF313" s="37">
        <v>12546526.306413906</v>
      </c>
      <c r="EG313" s="37">
        <v>2885708.8596481504</v>
      </c>
      <c r="EH313" s="37">
        <v>2558675.89266646</v>
      </c>
      <c r="EI313" s="37">
        <v>136464642.84647778</v>
      </c>
      <c r="EJ313" s="37">
        <v>67211399.000273719</v>
      </c>
      <c r="EK313" s="37">
        <v>5417963.6264153393</v>
      </c>
      <c r="EL313" s="37">
        <v>4234742.6742907921</v>
      </c>
      <c r="EM313" s="37">
        <v>4462208.051741967</v>
      </c>
      <c r="EN313" s="37">
        <v>8412649.9671928361</v>
      </c>
      <c r="EO313" s="37">
        <v>3921084.2444843841</v>
      </c>
      <c r="EP313" s="37">
        <v>3936317.8606583197</v>
      </c>
      <c r="EQ313" s="37">
        <v>19209039.748382129</v>
      </c>
      <c r="ER313" s="37">
        <v>3910166.8625980299</v>
      </c>
      <c r="ES313" s="37">
        <v>1823018.8486492161</v>
      </c>
      <c r="ET313" s="37">
        <v>2746081.5065205721</v>
      </c>
      <c r="EU313" s="37">
        <v>5895612.6740000006</v>
      </c>
      <c r="EV313" s="37">
        <v>1149141.2813696482</v>
      </c>
      <c r="EW313" s="37">
        <v>9146744.9035519026</v>
      </c>
      <c r="EX313" s="37">
        <v>3187674.6163786221</v>
      </c>
      <c r="EY313" s="37">
        <v>2267025.8699999996</v>
      </c>
      <c r="EZ313" s="37">
        <v>1785663.5723485639</v>
      </c>
      <c r="FA313" s="37">
        <v>26099490.345904224</v>
      </c>
      <c r="FB313" s="37">
        <v>3640312.1545153628</v>
      </c>
      <c r="FC313" s="37">
        <v>19469902.834531508</v>
      </c>
      <c r="FD313" s="37">
        <v>3492093.7273908122</v>
      </c>
      <c r="FE313" s="37">
        <v>1663756.8989775821</v>
      </c>
      <c r="FF313" s="37">
        <v>2511455.9761509197</v>
      </c>
      <c r="FG313" s="37">
        <v>1735213.6613675158</v>
      </c>
      <c r="FH313" s="37">
        <v>1343505.7751444692</v>
      </c>
      <c r="FI313" s="37">
        <v>14408568.36674705</v>
      </c>
      <c r="FJ313" s="37">
        <v>14433038.173153028</v>
      </c>
      <c r="FK313" s="37">
        <v>17384971.331639059</v>
      </c>
      <c r="FL313" s="37">
        <v>34532736.414247625</v>
      </c>
      <c r="FM313" s="37">
        <v>26005282.532779001</v>
      </c>
      <c r="FN313" s="37">
        <v>161804698.55025911</v>
      </c>
      <c r="FO313" s="37">
        <v>9251114.460806394</v>
      </c>
      <c r="FP313" s="37">
        <v>18577544.542413451</v>
      </c>
      <c r="FQ313" s="37">
        <v>6769663.5469884956</v>
      </c>
      <c r="FR313" s="37">
        <v>2163091.6047630636</v>
      </c>
      <c r="FS313" s="37">
        <v>2438902.1542419582</v>
      </c>
      <c r="FT313" s="37">
        <v>1353245.8561105761</v>
      </c>
      <c r="FU313" s="37">
        <v>6970414.3838139204</v>
      </c>
      <c r="FV313" s="37">
        <v>5846159.0256649842</v>
      </c>
      <c r="FW313" s="37">
        <v>2201378.3882222357</v>
      </c>
      <c r="FX313" s="37">
        <v>1170820.6536683182</v>
      </c>
      <c r="FY313" s="37"/>
      <c r="FZ313" s="46"/>
      <c r="GA313" s="142">
        <f>GA312*0.95</f>
        <v>7669.3088942327749</v>
      </c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</row>
    <row r="314" spans="1:195" x14ac:dyDescent="0.2">
      <c r="A314" s="6"/>
      <c r="B314" s="143" t="s">
        <v>676</v>
      </c>
      <c r="C314" s="20">
        <f>C312-C313</f>
        <v>0</v>
      </c>
      <c r="D314" s="20">
        <f t="shared" ref="D314:BO314" si="411">D312-D313</f>
        <v>756.90879821777344</v>
      </c>
      <c r="E314" s="20">
        <f t="shared" si="411"/>
        <v>0</v>
      </c>
      <c r="F314" s="20">
        <f t="shared" si="411"/>
        <v>0</v>
      </c>
      <c r="G314" s="20">
        <f t="shared" si="411"/>
        <v>0</v>
      </c>
      <c r="H314" s="20">
        <f t="shared" si="411"/>
        <v>0</v>
      </c>
      <c r="I314" s="20">
        <f t="shared" si="411"/>
        <v>0</v>
      </c>
      <c r="J314" s="20">
        <f t="shared" si="411"/>
        <v>0</v>
      </c>
      <c r="K314" s="20">
        <f t="shared" si="411"/>
        <v>0</v>
      </c>
      <c r="L314" s="20">
        <f t="shared" si="411"/>
        <v>0</v>
      </c>
      <c r="M314" s="20">
        <f t="shared" si="411"/>
        <v>0</v>
      </c>
      <c r="N314" s="20">
        <f t="shared" si="411"/>
        <v>0</v>
      </c>
      <c r="O314" s="20">
        <f t="shared" si="411"/>
        <v>0</v>
      </c>
      <c r="P314" s="20">
        <f t="shared" si="411"/>
        <v>0</v>
      </c>
      <c r="Q314" s="20">
        <f t="shared" si="411"/>
        <v>0</v>
      </c>
      <c r="R314" s="20">
        <f t="shared" si="411"/>
        <v>0</v>
      </c>
      <c r="S314" s="20">
        <f t="shared" si="411"/>
        <v>0</v>
      </c>
      <c r="T314" s="20">
        <f t="shared" si="411"/>
        <v>0</v>
      </c>
      <c r="U314" s="20">
        <f t="shared" si="411"/>
        <v>0</v>
      </c>
      <c r="V314" s="20">
        <f t="shared" si="411"/>
        <v>0</v>
      </c>
      <c r="W314" s="20">
        <f t="shared" si="411"/>
        <v>0</v>
      </c>
      <c r="X314" s="20">
        <f t="shared" si="411"/>
        <v>0</v>
      </c>
      <c r="Y314" s="20">
        <f t="shared" si="411"/>
        <v>0</v>
      </c>
      <c r="Z314" s="20">
        <f t="shared" si="411"/>
        <v>0</v>
      </c>
      <c r="AA314" s="20">
        <f t="shared" si="411"/>
        <v>0</v>
      </c>
      <c r="AB314" s="20">
        <f t="shared" si="411"/>
        <v>0</v>
      </c>
      <c r="AC314" s="20">
        <f t="shared" si="411"/>
        <v>0</v>
      </c>
      <c r="AD314" s="20">
        <f t="shared" si="411"/>
        <v>0</v>
      </c>
      <c r="AE314" s="20">
        <f t="shared" si="411"/>
        <v>0</v>
      </c>
      <c r="AF314" s="20">
        <f t="shared" si="411"/>
        <v>0</v>
      </c>
      <c r="AG314" s="20">
        <f t="shared" si="411"/>
        <v>0</v>
      </c>
      <c r="AH314" s="20">
        <f t="shared" si="411"/>
        <v>0</v>
      </c>
      <c r="AI314" s="20">
        <f t="shared" si="411"/>
        <v>0</v>
      </c>
      <c r="AJ314" s="20">
        <f t="shared" si="411"/>
        <v>0</v>
      </c>
      <c r="AK314" s="20">
        <f t="shared" si="411"/>
        <v>0</v>
      </c>
      <c r="AL314" s="20">
        <f t="shared" si="411"/>
        <v>0</v>
      </c>
      <c r="AM314" s="20">
        <f t="shared" si="411"/>
        <v>0</v>
      </c>
      <c r="AN314" s="20">
        <f t="shared" si="411"/>
        <v>0</v>
      </c>
      <c r="AO314" s="20">
        <f t="shared" si="411"/>
        <v>0</v>
      </c>
      <c r="AP314" s="20">
        <f t="shared" si="411"/>
        <v>0</v>
      </c>
      <c r="AQ314" s="20">
        <f t="shared" si="411"/>
        <v>0</v>
      </c>
      <c r="AR314" s="20">
        <f t="shared" si="411"/>
        <v>0</v>
      </c>
      <c r="AS314" s="20">
        <f t="shared" si="411"/>
        <v>-806.901297301054</v>
      </c>
      <c r="AT314" s="20">
        <f t="shared" si="411"/>
        <v>0</v>
      </c>
      <c r="AU314" s="20">
        <f t="shared" si="411"/>
        <v>0</v>
      </c>
      <c r="AV314" s="20">
        <f t="shared" si="411"/>
        <v>0</v>
      </c>
      <c r="AW314" s="20">
        <f t="shared" si="411"/>
        <v>0</v>
      </c>
      <c r="AX314" s="20">
        <f t="shared" si="411"/>
        <v>0</v>
      </c>
      <c r="AY314" s="20">
        <f t="shared" si="411"/>
        <v>0</v>
      </c>
      <c r="AZ314" s="20">
        <f t="shared" si="411"/>
        <v>0</v>
      </c>
      <c r="BA314" s="20">
        <f t="shared" si="411"/>
        <v>0</v>
      </c>
      <c r="BB314" s="20">
        <f t="shared" si="411"/>
        <v>0</v>
      </c>
      <c r="BC314" s="20">
        <f t="shared" si="411"/>
        <v>0</v>
      </c>
      <c r="BD314" s="20">
        <f t="shared" si="411"/>
        <v>0</v>
      </c>
      <c r="BE314" s="20">
        <f t="shared" si="411"/>
        <v>0</v>
      </c>
      <c r="BF314" s="20">
        <f t="shared" si="411"/>
        <v>0</v>
      </c>
      <c r="BG314" s="20">
        <f t="shared" si="411"/>
        <v>0</v>
      </c>
      <c r="BH314" s="20">
        <f t="shared" si="411"/>
        <v>0</v>
      </c>
      <c r="BI314" s="20">
        <f t="shared" si="411"/>
        <v>0</v>
      </c>
      <c r="BJ314" s="20">
        <f t="shared" si="411"/>
        <v>0</v>
      </c>
      <c r="BK314" s="20">
        <f t="shared" si="411"/>
        <v>0</v>
      </c>
      <c r="BL314" s="20">
        <f t="shared" si="411"/>
        <v>0</v>
      </c>
      <c r="BM314" s="20">
        <f t="shared" si="411"/>
        <v>0</v>
      </c>
      <c r="BN314" s="20">
        <f t="shared" si="411"/>
        <v>0</v>
      </c>
      <c r="BO314" s="20">
        <f t="shared" si="411"/>
        <v>0</v>
      </c>
      <c r="BP314" s="20">
        <f t="shared" ref="BP314:EA314" si="412">BP312-BP313</f>
        <v>0</v>
      </c>
      <c r="BQ314" s="20">
        <f t="shared" si="412"/>
        <v>0</v>
      </c>
      <c r="BR314" s="20">
        <f t="shared" si="412"/>
        <v>0</v>
      </c>
      <c r="BS314" s="20">
        <f t="shared" si="412"/>
        <v>0</v>
      </c>
      <c r="BT314" s="20">
        <f t="shared" si="412"/>
        <v>0</v>
      </c>
      <c r="BU314" s="20">
        <f t="shared" si="412"/>
        <v>0</v>
      </c>
      <c r="BV314" s="20">
        <f t="shared" si="412"/>
        <v>0</v>
      </c>
      <c r="BW314" s="20">
        <f t="shared" si="412"/>
        <v>0</v>
      </c>
      <c r="BX314" s="20">
        <f t="shared" si="412"/>
        <v>0</v>
      </c>
      <c r="BY314" s="20">
        <f t="shared" si="412"/>
        <v>0</v>
      </c>
      <c r="BZ314" s="20">
        <f t="shared" si="412"/>
        <v>0</v>
      </c>
      <c r="CA314" s="20">
        <f t="shared" si="412"/>
        <v>0</v>
      </c>
      <c r="CB314" s="20">
        <f t="shared" si="412"/>
        <v>0</v>
      </c>
      <c r="CC314" s="20">
        <f t="shared" si="412"/>
        <v>0</v>
      </c>
      <c r="CD314" s="20">
        <f t="shared" si="412"/>
        <v>0</v>
      </c>
      <c r="CE314" s="20">
        <f t="shared" si="412"/>
        <v>0</v>
      </c>
      <c r="CF314" s="20">
        <f t="shared" si="412"/>
        <v>0</v>
      </c>
      <c r="CG314" s="20">
        <f t="shared" si="412"/>
        <v>0</v>
      </c>
      <c r="CH314" s="20">
        <f t="shared" si="412"/>
        <v>0</v>
      </c>
      <c r="CI314" s="20">
        <f t="shared" si="412"/>
        <v>0</v>
      </c>
      <c r="CJ314" s="20">
        <f t="shared" si="412"/>
        <v>0</v>
      </c>
      <c r="CK314" s="20">
        <f t="shared" si="412"/>
        <v>0</v>
      </c>
      <c r="CL314" s="20">
        <f t="shared" si="412"/>
        <v>0</v>
      </c>
      <c r="CM314" s="20">
        <f t="shared" si="412"/>
        <v>0</v>
      </c>
      <c r="CN314" s="20">
        <f t="shared" si="412"/>
        <v>0</v>
      </c>
      <c r="CO314" s="20">
        <f t="shared" si="412"/>
        <v>0</v>
      </c>
      <c r="CP314" s="20">
        <f t="shared" si="412"/>
        <v>0</v>
      </c>
      <c r="CQ314" s="20">
        <f t="shared" si="412"/>
        <v>0</v>
      </c>
      <c r="CR314" s="20">
        <f t="shared" si="412"/>
        <v>0</v>
      </c>
      <c r="CS314" s="20">
        <f t="shared" si="412"/>
        <v>0</v>
      </c>
      <c r="CT314" s="20">
        <f t="shared" si="412"/>
        <v>0</v>
      </c>
      <c r="CU314" s="20">
        <f t="shared" si="412"/>
        <v>0</v>
      </c>
      <c r="CV314" s="20">
        <f t="shared" si="412"/>
        <v>0</v>
      </c>
      <c r="CW314" s="20">
        <f t="shared" si="412"/>
        <v>0</v>
      </c>
      <c r="CX314" s="20">
        <f t="shared" si="412"/>
        <v>0</v>
      </c>
      <c r="CY314" s="20">
        <f t="shared" si="412"/>
        <v>0</v>
      </c>
      <c r="CZ314" s="20">
        <f t="shared" si="412"/>
        <v>0</v>
      </c>
      <c r="DA314" s="20">
        <f t="shared" si="412"/>
        <v>0</v>
      </c>
      <c r="DB314" s="20">
        <f t="shared" si="412"/>
        <v>0</v>
      </c>
      <c r="DC314" s="20">
        <f t="shared" si="412"/>
        <v>-776.66508752899244</v>
      </c>
      <c r="DD314" s="20">
        <f t="shared" si="412"/>
        <v>0</v>
      </c>
      <c r="DE314" s="20">
        <f t="shared" si="412"/>
        <v>0</v>
      </c>
      <c r="DF314" s="20">
        <f t="shared" si="412"/>
        <v>0</v>
      </c>
      <c r="DG314" s="20">
        <f t="shared" si="412"/>
        <v>0</v>
      </c>
      <c r="DH314" s="20">
        <f t="shared" si="412"/>
        <v>0</v>
      </c>
      <c r="DI314" s="20">
        <f t="shared" si="412"/>
        <v>0</v>
      </c>
      <c r="DJ314" s="20">
        <f t="shared" si="412"/>
        <v>-817.92968062870204</v>
      </c>
      <c r="DK314" s="20">
        <f t="shared" si="412"/>
        <v>0</v>
      </c>
      <c r="DL314" s="20">
        <f t="shared" si="412"/>
        <v>0</v>
      </c>
      <c r="DM314" s="20">
        <f t="shared" si="412"/>
        <v>0</v>
      </c>
      <c r="DN314" s="20">
        <f t="shared" si="412"/>
        <v>0</v>
      </c>
      <c r="DO314" s="20">
        <f t="shared" si="412"/>
        <v>0</v>
      </c>
      <c r="DP314" s="20">
        <f t="shared" si="412"/>
        <v>0</v>
      </c>
      <c r="DQ314" s="20">
        <f t="shared" si="412"/>
        <v>0</v>
      </c>
      <c r="DR314" s="20">
        <f t="shared" si="412"/>
        <v>0</v>
      </c>
      <c r="DS314" s="20">
        <f t="shared" si="412"/>
        <v>0</v>
      </c>
      <c r="DT314" s="20">
        <f t="shared" si="412"/>
        <v>0</v>
      </c>
      <c r="DU314" s="20">
        <f t="shared" si="412"/>
        <v>0</v>
      </c>
      <c r="DV314" s="20">
        <f t="shared" si="412"/>
        <v>0</v>
      </c>
      <c r="DW314" s="20">
        <f t="shared" si="412"/>
        <v>0</v>
      </c>
      <c r="DX314" s="20">
        <f t="shared" si="412"/>
        <v>0</v>
      </c>
      <c r="DY314" s="20">
        <f t="shared" si="412"/>
        <v>0</v>
      </c>
      <c r="DZ314" s="20">
        <f t="shared" si="412"/>
        <v>0</v>
      </c>
      <c r="EA314" s="20">
        <f t="shared" si="412"/>
        <v>0</v>
      </c>
      <c r="EB314" s="20">
        <f t="shared" ref="EB314:FX314" si="413">EB312-EB313</f>
        <v>0</v>
      </c>
      <c r="EC314" s="20">
        <f t="shared" si="413"/>
        <v>0</v>
      </c>
      <c r="ED314" s="20">
        <f t="shared" si="413"/>
        <v>0</v>
      </c>
      <c r="EE314" s="20">
        <f t="shared" si="413"/>
        <v>0</v>
      </c>
      <c r="EF314" s="20">
        <f t="shared" si="413"/>
        <v>0</v>
      </c>
      <c r="EG314" s="20">
        <f t="shared" si="413"/>
        <v>0</v>
      </c>
      <c r="EH314" s="20">
        <f t="shared" si="413"/>
        <v>0</v>
      </c>
      <c r="EI314" s="20">
        <f t="shared" si="413"/>
        <v>0</v>
      </c>
      <c r="EJ314" s="20">
        <f t="shared" si="413"/>
        <v>0</v>
      </c>
      <c r="EK314" s="20">
        <f t="shared" si="413"/>
        <v>0</v>
      </c>
      <c r="EL314" s="20">
        <f t="shared" si="413"/>
        <v>0</v>
      </c>
      <c r="EM314" s="20">
        <f t="shared" si="413"/>
        <v>0</v>
      </c>
      <c r="EN314" s="20">
        <f t="shared" si="413"/>
        <v>0</v>
      </c>
      <c r="EO314" s="20">
        <f t="shared" si="413"/>
        <v>0</v>
      </c>
      <c r="EP314" s="20">
        <f t="shared" si="413"/>
        <v>0</v>
      </c>
      <c r="EQ314" s="20">
        <f t="shared" si="413"/>
        <v>0</v>
      </c>
      <c r="ER314" s="20">
        <f t="shared" si="413"/>
        <v>0</v>
      </c>
      <c r="ES314" s="20">
        <f t="shared" si="413"/>
        <v>0</v>
      </c>
      <c r="ET314" s="20">
        <f t="shared" si="413"/>
        <v>0</v>
      </c>
      <c r="EU314" s="20">
        <f t="shared" si="413"/>
        <v>0</v>
      </c>
      <c r="EV314" s="20">
        <f t="shared" si="413"/>
        <v>0</v>
      </c>
      <c r="EW314" s="20">
        <f t="shared" si="413"/>
        <v>0</v>
      </c>
      <c r="EX314" s="20">
        <f t="shared" si="413"/>
        <v>0</v>
      </c>
      <c r="EY314" s="20">
        <f t="shared" si="413"/>
        <v>0</v>
      </c>
      <c r="EZ314" s="20">
        <f t="shared" si="413"/>
        <v>0</v>
      </c>
      <c r="FA314" s="20">
        <f t="shared" si="413"/>
        <v>0</v>
      </c>
      <c r="FB314" s="20">
        <f t="shared" si="413"/>
        <v>0</v>
      </c>
      <c r="FC314" s="20">
        <f t="shared" si="413"/>
        <v>0</v>
      </c>
      <c r="FD314" s="20">
        <f t="shared" si="413"/>
        <v>0</v>
      </c>
      <c r="FE314" s="20">
        <f t="shared" si="413"/>
        <v>0</v>
      </c>
      <c r="FF314" s="20">
        <f t="shared" si="413"/>
        <v>0</v>
      </c>
      <c r="FG314" s="20">
        <f t="shared" si="413"/>
        <v>0</v>
      </c>
      <c r="FH314" s="20">
        <f t="shared" si="413"/>
        <v>0</v>
      </c>
      <c r="FI314" s="20">
        <f t="shared" si="413"/>
        <v>0</v>
      </c>
      <c r="FJ314" s="20">
        <f t="shared" si="413"/>
        <v>0</v>
      </c>
      <c r="FK314" s="20">
        <f t="shared" si="413"/>
        <v>0</v>
      </c>
      <c r="FL314" s="20">
        <f t="shared" si="413"/>
        <v>0</v>
      </c>
      <c r="FM314" s="20">
        <f t="shared" si="413"/>
        <v>0</v>
      </c>
      <c r="FN314" s="20">
        <f t="shared" si="413"/>
        <v>0</v>
      </c>
      <c r="FO314" s="20">
        <f t="shared" si="413"/>
        <v>0</v>
      </c>
      <c r="FP314" s="20">
        <f t="shared" si="413"/>
        <v>0</v>
      </c>
      <c r="FQ314" s="20">
        <f t="shared" si="413"/>
        <v>0</v>
      </c>
      <c r="FR314" s="20">
        <f t="shared" si="413"/>
        <v>0</v>
      </c>
      <c r="FS314" s="20">
        <f t="shared" si="413"/>
        <v>0</v>
      </c>
      <c r="FT314" s="20">
        <f t="shared" si="413"/>
        <v>0</v>
      </c>
      <c r="FU314" s="20">
        <f t="shared" si="413"/>
        <v>0</v>
      </c>
      <c r="FV314" s="20">
        <f t="shared" si="413"/>
        <v>0</v>
      </c>
      <c r="FW314" s="20">
        <f t="shared" si="413"/>
        <v>0</v>
      </c>
      <c r="FX314" s="20">
        <f t="shared" si="413"/>
        <v>0</v>
      </c>
      <c r="FY314" s="20"/>
      <c r="FZ314" s="14">
        <f>SUM(C314:FY314)</f>
        <v>-1644.5872672409751</v>
      </c>
      <c r="GA314" s="105"/>
      <c r="GB314" s="14"/>
      <c r="GC314" s="111"/>
      <c r="GD314" s="14"/>
      <c r="GE314" s="6"/>
      <c r="GF314" s="6"/>
      <c r="GG314" s="6"/>
      <c r="GH314" s="6"/>
      <c r="GI314" s="6"/>
      <c r="GJ314" s="6"/>
      <c r="GK314" s="6"/>
      <c r="GL314" s="6"/>
      <c r="GM314" s="6"/>
    </row>
    <row r="315" spans="1:195" x14ac:dyDescent="0.2">
      <c r="A315" s="6"/>
      <c r="B315" s="20"/>
      <c r="C315" s="64"/>
      <c r="D315" s="6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144"/>
      <c r="FZ315" s="20"/>
      <c r="GA315" s="105"/>
      <c r="GB315" s="105"/>
      <c r="GC315" s="145"/>
      <c r="GD315" s="105"/>
      <c r="GE315" s="6"/>
      <c r="GF315" s="6"/>
      <c r="GG315" s="6"/>
      <c r="GH315" s="6"/>
      <c r="GI315" s="6"/>
      <c r="GJ315" s="6"/>
      <c r="GK315" s="6"/>
      <c r="GL315" s="6"/>
      <c r="GM315" s="6"/>
    </row>
    <row r="316" spans="1:195" x14ac:dyDescent="0.2">
      <c r="A316" s="6"/>
      <c r="B316" s="20" t="s">
        <v>677</v>
      </c>
      <c r="C316" s="64"/>
      <c r="D316" s="6"/>
      <c r="E316" s="20"/>
      <c r="F316" s="20"/>
      <c r="G316" s="20"/>
      <c r="H316" s="20"/>
      <c r="I316" s="20"/>
      <c r="J316" s="20"/>
      <c r="K316" s="20"/>
      <c r="L316" s="20"/>
      <c r="M316" s="20" t="s">
        <v>64</v>
      </c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144"/>
      <c r="FZ316" s="105"/>
      <c r="GA316" s="105"/>
      <c r="GB316" s="105"/>
      <c r="GC316" s="145"/>
      <c r="GD316" s="105"/>
      <c r="GE316" s="6"/>
      <c r="GF316" s="146"/>
      <c r="GG316" s="6"/>
      <c r="GH316" s="6"/>
      <c r="GI316" s="6"/>
      <c r="GJ316" s="6"/>
      <c r="GK316" s="6"/>
      <c r="GL316" s="6"/>
      <c r="GM316" s="6"/>
    </row>
    <row r="317" spans="1:195" x14ac:dyDescent="0.2">
      <c r="A317" s="6"/>
      <c r="B317" s="20" t="s">
        <v>678</v>
      </c>
      <c r="C317" s="147">
        <v>30</v>
      </c>
      <c r="D317" s="147">
        <v>60</v>
      </c>
      <c r="E317" s="147">
        <v>111</v>
      </c>
      <c r="F317" s="147">
        <v>60</v>
      </c>
      <c r="G317" s="147">
        <v>0</v>
      </c>
      <c r="H317" s="147">
        <v>0</v>
      </c>
      <c r="I317" s="147">
        <v>36</v>
      </c>
      <c r="J317" s="147">
        <v>35</v>
      </c>
      <c r="K317" s="147">
        <v>0</v>
      </c>
      <c r="L317" s="147">
        <v>60</v>
      </c>
      <c r="M317" s="147">
        <v>100</v>
      </c>
      <c r="N317" s="147">
        <v>0</v>
      </c>
      <c r="O317" s="147">
        <v>0</v>
      </c>
      <c r="P317" s="147">
        <v>0</v>
      </c>
      <c r="Q317" s="147">
        <v>0</v>
      </c>
      <c r="R317" s="147">
        <v>0</v>
      </c>
      <c r="S317" s="147">
        <v>15</v>
      </c>
      <c r="T317" s="147">
        <v>0</v>
      </c>
      <c r="U317" s="147">
        <v>0</v>
      </c>
      <c r="V317" s="147">
        <v>0</v>
      </c>
      <c r="W317" s="148">
        <v>0</v>
      </c>
      <c r="X317" s="147">
        <v>1</v>
      </c>
      <c r="Y317" s="147">
        <v>0</v>
      </c>
      <c r="Z317" s="147">
        <v>0</v>
      </c>
      <c r="AA317" s="147">
        <v>15</v>
      </c>
      <c r="AB317" s="147">
        <v>78</v>
      </c>
      <c r="AC317" s="147">
        <v>15</v>
      </c>
      <c r="AD317" s="147">
        <v>18</v>
      </c>
      <c r="AE317" s="147">
        <v>4</v>
      </c>
      <c r="AF317" s="147">
        <v>0</v>
      </c>
      <c r="AG317" s="147">
        <v>10</v>
      </c>
      <c r="AH317" s="147">
        <v>18</v>
      </c>
      <c r="AI317" s="147">
        <v>0</v>
      </c>
      <c r="AJ317" s="147">
        <v>10</v>
      </c>
      <c r="AK317" s="147">
        <v>0</v>
      </c>
      <c r="AL317" s="147">
        <v>0</v>
      </c>
      <c r="AM317" s="147">
        <v>0</v>
      </c>
      <c r="AN317" s="147">
        <v>0</v>
      </c>
      <c r="AO317" s="147">
        <v>30</v>
      </c>
      <c r="AP317" s="41">
        <v>494</v>
      </c>
      <c r="AQ317" s="147">
        <v>0</v>
      </c>
      <c r="AR317" s="147">
        <v>0</v>
      </c>
      <c r="AS317" s="147">
        <v>0</v>
      </c>
      <c r="AT317" s="147">
        <v>0</v>
      </c>
      <c r="AU317" s="147">
        <v>0</v>
      </c>
      <c r="AV317" s="147">
        <v>0</v>
      </c>
      <c r="AW317" s="147">
        <v>0</v>
      </c>
      <c r="AX317" s="147">
        <v>0</v>
      </c>
      <c r="AY317" s="147">
        <v>0</v>
      </c>
      <c r="AZ317" s="147">
        <v>135</v>
      </c>
      <c r="BA317" s="147">
        <v>5</v>
      </c>
      <c r="BB317" s="147">
        <v>0</v>
      </c>
      <c r="BC317" s="147">
        <v>181</v>
      </c>
      <c r="BD317" s="147">
        <v>0</v>
      </c>
      <c r="BE317" s="147">
        <v>0</v>
      </c>
      <c r="BF317" s="147">
        <v>0</v>
      </c>
      <c r="BG317" s="147">
        <v>0</v>
      </c>
      <c r="BH317" s="147">
        <v>0</v>
      </c>
      <c r="BI317" s="147">
        <v>11</v>
      </c>
      <c r="BJ317" s="147">
        <v>0</v>
      </c>
      <c r="BK317" s="147">
        <v>0</v>
      </c>
      <c r="BL317" s="147">
        <v>5</v>
      </c>
      <c r="BM317" s="147">
        <v>0</v>
      </c>
      <c r="BN317" s="147">
        <v>30</v>
      </c>
      <c r="BO317" s="147">
        <v>16</v>
      </c>
      <c r="BP317" s="147">
        <v>0</v>
      </c>
      <c r="BQ317" s="147">
        <v>10</v>
      </c>
      <c r="BR317" s="147">
        <v>0</v>
      </c>
      <c r="BS317" s="147">
        <v>0</v>
      </c>
      <c r="BT317" s="147">
        <v>0</v>
      </c>
      <c r="BU317" s="147">
        <v>0</v>
      </c>
      <c r="BV317" s="147">
        <v>0</v>
      </c>
      <c r="BW317" s="147">
        <v>20</v>
      </c>
      <c r="BX317" s="147">
        <v>0</v>
      </c>
      <c r="BY317" s="147">
        <v>0</v>
      </c>
      <c r="BZ317" s="147">
        <v>0</v>
      </c>
      <c r="CA317" s="147">
        <v>0</v>
      </c>
      <c r="CB317" s="147">
        <v>105</v>
      </c>
      <c r="CC317" s="147">
        <v>0</v>
      </c>
      <c r="CD317" s="147">
        <v>2</v>
      </c>
      <c r="CE317" s="147">
        <v>5</v>
      </c>
      <c r="CF317" s="147">
        <v>0</v>
      </c>
      <c r="CG317" s="147">
        <v>0</v>
      </c>
      <c r="CH317" s="147">
        <v>3</v>
      </c>
      <c r="CI317" s="147">
        <v>15</v>
      </c>
      <c r="CJ317" s="147">
        <v>30</v>
      </c>
      <c r="CK317" s="147">
        <v>15</v>
      </c>
      <c r="CL317" s="147">
        <v>0</v>
      </c>
      <c r="CM317" s="147">
        <v>0</v>
      </c>
      <c r="CN317" s="147">
        <v>0</v>
      </c>
      <c r="CO317" s="147">
        <v>0</v>
      </c>
      <c r="CP317" s="147">
        <v>0</v>
      </c>
      <c r="CQ317" s="147">
        <v>15</v>
      </c>
      <c r="CR317" s="147">
        <v>0</v>
      </c>
      <c r="CS317" s="147">
        <v>0</v>
      </c>
      <c r="CT317" s="147">
        <v>3</v>
      </c>
      <c r="CU317" s="147">
        <v>0</v>
      </c>
      <c r="CV317" s="147">
        <v>0</v>
      </c>
      <c r="CW317" s="147">
        <v>0</v>
      </c>
      <c r="CX317" s="147">
        <v>0</v>
      </c>
      <c r="CY317" s="147">
        <v>0</v>
      </c>
      <c r="CZ317" s="147">
        <v>0</v>
      </c>
      <c r="DA317" s="147">
        <v>4</v>
      </c>
      <c r="DB317" s="147">
        <v>0</v>
      </c>
      <c r="DC317" s="147">
        <v>0</v>
      </c>
      <c r="DD317" s="147">
        <v>0</v>
      </c>
      <c r="DE317" s="147">
        <v>0</v>
      </c>
      <c r="DF317" s="147">
        <v>126</v>
      </c>
      <c r="DG317" s="147">
        <v>0</v>
      </c>
      <c r="DH317" s="147">
        <v>15</v>
      </c>
      <c r="DI317" s="147">
        <v>0</v>
      </c>
      <c r="DJ317" s="147">
        <v>0</v>
      </c>
      <c r="DK317" s="147">
        <v>0</v>
      </c>
      <c r="DL317" s="147">
        <v>15</v>
      </c>
      <c r="DM317" s="147">
        <v>4</v>
      </c>
      <c r="DN317" s="147">
        <v>0</v>
      </c>
      <c r="DO317" s="147">
        <v>15</v>
      </c>
      <c r="DP317" s="147">
        <v>0</v>
      </c>
      <c r="DQ317" s="147">
        <v>0</v>
      </c>
      <c r="DR317" s="147">
        <v>0</v>
      </c>
      <c r="DS317" s="147">
        <v>26</v>
      </c>
      <c r="DT317" s="147">
        <v>0</v>
      </c>
      <c r="DU317" s="147">
        <v>0</v>
      </c>
      <c r="DV317" s="147">
        <v>0</v>
      </c>
      <c r="DW317" s="147">
        <v>0</v>
      </c>
      <c r="DX317" s="147">
        <v>0</v>
      </c>
      <c r="DY317" s="147">
        <v>0</v>
      </c>
      <c r="DZ317" s="147">
        <v>10</v>
      </c>
      <c r="EA317" s="147">
        <v>0</v>
      </c>
      <c r="EB317" s="147">
        <v>15</v>
      </c>
      <c r="EC317" s="147">
        <v>0</v>
      </c>
      <c r="ED317" s="147">
        <v>0</v>
      </c>
      <c r="EE317" s="147">
        <v>8</v>
      </c>
      <c r="EF317" s="147">
        <v>15</v>
      </c>
      <c r="EG317" s="147">
        <v>0</v>
      </c>
      <c r="EH317" s="147">
        <v>0</v>
      </c>
      <c r="EI317" s="147">
        <v>165</v>
      </c>
      <c r="EJ317" s="147">
        <v>0</v>
      </c>
      <c r="EK317" s="147">
        <v>0</v>
      </c>
      <c r="EL317" s="147">
        <v>0</v>
      </c>
      <c r="EM317" s="147">
        <v>0</v>
      </c>
      <c r="EN317" s="147">
        <v>30</v>
      </c>
      <c r="EO317" s="147">
        <v>0</v>
      </c>
      <c r="EP317" s="147">
        <v>10</v>
      </c>
      <c r="EQ317" s="147">
        <v>0</v>
      </c>
      <c r="ER317" s="147">
        <v>7</v>
      </c>
      <c r="ES317" s="147">
        <v>0</v>
      </c>
      <c r="ET317" s="147">
        <v>0</v>
      </c>
      <c r="EU317" s="147">
        <v>15</v>
      </c>
      <c r="EV317" s="147">
        <v>0</v>
      </c>
      <c r="EW317" s="147">
        <v>0</v>
      </c>
      <c r="EX317" s="147">
        <v>0</v>
      </c>
      <c r="EY317" s="147">
        <v>0</v>
      </c>
      <c r="EZ317" s="147">
        <v>0</v>
      </c>
      <c r="FA317" s="147">
        <v>10</v>
      </c>
      <c r="FB317" s="147">
        <v>0</v>
      </c>
      <c r="FC317" s="147">
        <v>0</v>
      </c>
      <c r="FD317" s="147">
        <v>0</v>
      </c>
      <c r="FE317" s="147">
        <v>0</v>
      </c>
      <c r="FF317" s="147">
        <v>0</v>
      </c>
      <c r="FG317" s="147">
        <v>0</v>
      </c>
      <c r="FH317" s="147">
        <v>5</v>
      </c>
      <c r="FI317" s="147">
        <v>0</v>
      </c>
      <c r="FJ317" s="147">
        <v>0</v>
      </c>
      <c r="FK317" s="147">
        <v>30</v>
      </c>
      <c r="FL317" s="147">
        <v>0</v>
      </c>
      <c r="FM317" s="147">
        <v>0</v>
      </c>
      <c r="FN317" s="147">
        <v>90</v>
      </c>
      <c r="FO317" s="147">
        <v>0</v>
      </c>
      <c r="FP317" s="147">
        <v>18</v>
      </c>
      <c r="FQ317" s="147">
        <v>0</v>
      </c>
      <c r="FR317" s="147">
        <v>0</v>
      </c>
      <c r="FS317" s="147">
        <v>0</v>
      </c>
      <c r="FT317" s="148">
        <v>0</v>
      </c>
      <c r="FU317" s="147">
        <v>15</v>
      </c>
      <c r="FV317" s="147">
        <v>0</v>
      </c>
      <c r="FW317" s="147">
        <v>0</v>
      </c>
      <c r="FX317" s="147">
        <v>0</v>
      </c>
      <c r="FY317" s="39"/>
      <c r="FZ317" s="105"/>
      <c r="GA317" s="142"/>
      <c r="GB317" s="105"/>
      <c r="GC317" s="145"/>
      <c r="GD317" s="105"/>
      <c r="GE317" s="6"/>
      <c r="GF317" s="146"/>
      <c r="GG317" s="6"/>
      <c r="GH317" s="6"/>
      <c r="GI317" s="6"/>
      <c r="GJ317" s="6"/>
      <c r="GK317" s="6"/>
      <c r="GL317" s="6"/>
      <c r="GM317" s="6"/>
    </row>
    <row r="318" spans="1:195" x14ac:dyDescent="0.2">
      <c r="A318" s="6"/>
      <c r="B318" s="20" t="s">
        <v>679</v>
      </c>
      <c r="C318" s="147">
        <f>ROUND(C317*0.42,1)</f>
        <v>12.6</v>
      </c>
      <c r="D318" s="147">
        <f t="shared" ref="D318:BO318" si="414">ROUND(D317*0.42,1)</f>
        <v>25.2</v>
      </c>
      <c r="E318" s="147">
        <f t="shared" si="414"/>
        <v>46.6</v>
      </c>
      <c r="F318" s="147">
        <f t="shared" si="414"/>
        <v>25.2</v>
      </c>
      <c r="G318" s="147">
        <f t="shared" si="414"/>
        <v>0</v>
      </c>
      <c r="H318" s="147">
        <f t="shared" si="414"/>
        <v>0</v>
      </c>
      <c r="I318" s="147">
        <f t="shared" si="414"/>
        <v>15.1</v>
      </c>
      <c r="J318" s="147">
        <f t="shared" si="414"/>
        <v>14.7</v>
      </c>
      <c r="K318" s="147">
        <f t="shared" si="414"/>
        <v>0</v>
      </c>
      <c r="L318" s="147">
        <f t="shared" si="414"/>
        <v>25.2</v>
      </c>
      <c r="M318" s="147">
        <f t="shared" si="414"/>
        <v>42</v>
      </c>
      <c r="N318" s="147">
        <f t="shared" si="414"/>
        <v>0</v>
      </c>
      <c r="O318" s="147">
        <f t="shared" si="414"/>
        <v>0</v>
      </c>
      <c r="P318" s="147">
        <f t="shared" si="414"/>
        <v>0</v>
      </c>
      <c r="Q318" s="147">
        <f t="shared" si="414"/>
        <v>0</v>
      </c>
      <c r="R318" s="147">
        <f t="shared" si="414"/>
        <v>0</v>
      </c>
      <c r="S318" s="147">
        <f t="shared" si="414"/>
        <v>6.3</v>
      </c>
      <c r="T318" s="147">
        <f t="shared" si="414"/>
        <v>0</v>
      </c>
      <c r="U318" s="147">
        <f t="shared" si="414"/>
        <v>0</v>
      </c>
      <c r="V318" s="147">
        <f t="shared" si="414"/>
        <v>0</v>
      </c>
      <c r="W318" s="147">
        <f t="shared" si="414"/>
        <v>0</v>
      </c>
      <c r="X318" s="147">
        <f t="shared" si="414"/>
        <v>0.4</v>
      </c>
      <c r="Y318" s="147">
        <f t="shared" si="414"/>
        <v>0</v>
      </c>
      <c r="Z318" s="147">
        <f t="shared" si="414"/>
        <v>0</v>
      </c>
      <c r="AA318" s="147">
        <f t="shared" si="414"/>
        <v>6.3</v>
      </c>
      <c r="AB318" s="147">
        <f t="shared" si="414"/>
        <v>32.799999999999997</v>
      </c>
      <c r="AC318" s="147">
        <f t="shared" si="414"/>
        <v>6.3</v>
      </c>
      <c r="AD318" s="147">
        <f t="shared" si="414"/>
        <v>7.6</v>
      </c>
      <c r="AE318" s="147">
        <f t="shared" si="414"/>
        <v>1.7</v>
      </c>
      <c r="AF318" s="147">
        <f t="shared" si="414"/>
        <v>0</v>
      </c>
      <c r="AG318" s="147">
        <f t="shared" si="414"/>
        <v>4.2</v>
      </c>
      <c r="AH318" s="147">
        <f t="shared" si="414"/>
        <v>7.6</v>
      </c>
      <c r="AI318" s="147">
        <f t="shared" si="414"/>
        <v>0</v>
      </c>
      <c r="AJ318" s="147">
        <f t="shared" si="414"/>
        <v>4.2</v>
      </c>
      <c r="AK318" s="147">
        <f t="shared" si="414"/>
        <v>0</v>
      </c>
      <c r="AL318" s="147">
        <f t="shared" si="414"/>
        <v>0</v>
      </c>
      <c r="AM318" s="147">
        <f t="shared" si="414"/>
        <v>0</v>
      </c>
      <c r="AN318" s="147">
        <f t="shared" si="414"/>
        <v>0</v>
      </c>
      <c r="AO318" s="147">
        <f t="shared" si="414"/>
        <v>12.6</v>
      </c>
      <c r="AP318" s="147">
        <f t="shared" si="414"/>
        <v>207.5</v>
      </c>
      <c r="AQ318" s="147">
        <f t="shared" si="414"/>
        <v>0</v>
      </c>
      <c r="AR318" s="147">
        <f t="shared" si="414"/>
        <v>0</v>
      </c>
      <c r="AS318" s="147">
        <f t="shared" si="414"/>
        <v>0</v>
      </c>
      <c r="AT318" s="147">
        <f t="shared" si="414"/>
        <v>0</v>
      </c>
      <c r="AU318" s="147">
        <f t="shared" si="414"/>
        <v>0</v>
      </c>
      <c r="AV318" s="147">
        <f t="shared" si="414"/>
        <v>0</v>
      </c>
      <c r="AW318" s="147">
        <f t="shared" si="414"/>
        <v>0</v>
      </c>
      <c r="AX318" s="147">
        <f t="shared" si="414"/>
        <v>0</v>
      </c>
      <c r="AY318" s="147">
        <f t="shared" si="414"/>
        <v>0</v>
      </c>
      <c r="AZ318" s="147">
        <f t="shared" si="414"/>
        <v>56.7</v>
      </c>
      <c r="BA318" s="147">
        <f t="shared" si="414"/>
        <v>2.1</v>
      </c>
      <c r="BB318" s="147">
        <f t="shared" si="414"/>
        <v>0</v>
      </c>
      <c r="BC318" s="147">
        <f t="shared" si="414"/>
        <v>76</v>
      </c>
      <c r="BD318" s="147">
        <f t="shared" si="414"/>
        <v>0</v>
      </c>
      <c r="BE318" s="147">
        <f t="shared" si="414"/>
        <v>0</v>
      </c>
      <c r="BF318" s="147">
        <f t="shared" si="414"/>
        <v>0</v>
      </c>
      <c r="BG318" s="147">
        <f t="shared" si="414"/>
        <v>0</v>
      </c>
      <c r="BH318" s="147">
        <f t="shared" si="414"/>
        <v>0</v>
      </c>
      <c r="BI318" s="147">
        <f t="shared" si="414"/>
        <v>4.5999999999999996</v>
      </c>
      <c r="BJ318" s="147">
        <f t="shared" si="414"/>
        <v>0</v>
      </c>
      <c r="BK318" s="147">
        <f t="shared" si="414"/>
        <v>0</v>
      </c>
      <c r="BL318" s="147">
        <f t="shared" si="414"/>
        <v>2.1</v>
      </c>
      <c r="BM318" s="147">
        <f t="shared" si="414"/>
        <v>0</v>
      </c>
      <c r="BN318" s="147">
        <f t="shared" si="414"/>
        <v>12.6</v>
      </c>
      <c r="BO318" s="147">
        <f t="shared" si="414"/>
        <v>6.7</v>
      </c>
      <c r="BP318" s="147">
        <f t="shared" ref="BP318:EA318" si="415">ROUND(BP317*0.42,1)</f>
        <v>0</v>
      </c>
      <c r="BQ318" s="147">
        <f t="shared" si="415"/>
        <v>4.2</v>
      </c>
      <c r="BR318" s="147">
        <f t="shared" si="415"/>
        <v>0</v>
      </c>
      <c r="BS318" s="147">
        <f t="shared" si="415"/>
        <v>0</v>
      </c>
      <c r="BT318" s="147">
        <f t="shared" si="415"/>
        <v>0</v>
      </c>
      <c r="BU318" s="147">
        <f t="shared" si="415"/>
        <v>0</v>
      </c>
      <c r="BV318" s="147">
        <f t="shared" si="415"/>
        <v>0</v>
      </c>
      <c r="BW318" s="147">
        <f t="shared" si="415"/>
        <v>8.4</v>
      </c>
      <c r="BX318" s="147">
        <f t="shared" si="415"/>
        <v>0</v>
      </c>
      <c r="BY318" s="147">
        <f t="shared" si="415"/>
        <v>0</v>
      </c>
      <c r="BZ318" s="147">
        <f t="shared" si="415"/>
        <v>0</v>
      </c>
      <c r="CA318" s="147">
        <f t="shared" si="415"/>
        <v>0</v>
      </c>
      <c r="CB318" s="147">
        <f t="shared" si="415"/>
        <v>44.1</v>
      </c>
      <c r="CC318" s="147">
        <f t="shared" si="415"/>
        <v>0</v>
      </c>
      <c r="CD318" s="147">
        <f t="shared" si="415"/>
        <v>0.8</v>
      </c>
      <c r="CE318" s="147">
        <f t="shared" si="415"/>
        <v>2.1</v>
      </c>
      <c r="CF318" s="147">
        <f t="shared" si="415"/>
        <v>0</v>
      </c>
      <c r="CG318" s="147">
        <f t="shared" si="415"/>
        <v>0</v>
      </c>
      <c r="CH318" s="147">
        <f t="shared" si="415"/>
        <v>1.3</v>
      </c>
      <c r="CI318" s="147">
        <f t="shared" si="415"/>
        <v>6.3</v>
      </c>
      <c r="CJ318" s="147">
        <f t="shared" si="415"/>
        <v>12.6</v>
      </c>
      <c r="CK318" s="147">
        <f t="shared" si="415"/>
        <v>6.3</v>
      </c>
      <c r="CL318" s="147">
        <f t="shared" si="415"/>
        <v>0</v>
      </c>
      <c r="CM318" s="147">
        <f t="shared" si="415"/>
        <v>0</v>
      </c>
      <c r="CN318" s="147">
        <f t="shared" si="415"/>
        <v>0</v>
      </c>
      <c r="CO318" s="147">
        <f t="shared" si="415"/>
        <v>0</v>
      </c>
      <c r="CP318" s="147">
        <f t="shared" si="415"/>
        <v>0</v>
      </c>
      <c r="CQ318" s="147">
        <f t="shared" si="415"/>
        <v>6.3</v>
      </c>
      <c r="CR318" s="147">
        <f t="shared" si="415"/>
        <v>0</v>
      </c>
      <c r="CS318" s="147">
        <f t="shared" si="415"/>
        <v>0</v>
      </c>
      <c r="CT318" s="147">
        <f t="shared" si="415"/>
        <v>1.3</v>
      </c>
      <c r="CU318" s="147">
        <f t="shared" si="415"/>
        <v>0</v>
      </c>
      <c r="CV318" s="147">
        <f t="shared" si="415"/>
        <v>0</v>
      </c>
      <c r="CW318" s="147">
        <f t="shared" si="415"/>
        <v>0</v>
      </c>
      <c r="CX318" s="147">
        <f t="shared" si="415"/>
        <v>0</v>
      </c>
      <c r="CY318" s="147">
        <f t="shared" si="415"/>
        <v>0</v>
      </c>
      <c r="CZ318" s="147">
        <f t="shared" si="415"/>
        <v>0</v>
      </c>
      <c r="DA318" s="147">
        <f t="shared" si="415"/>
        <v>1.7</v>
      </c>
      <c r="DB318" s="147">
        <f t="shared" si="415"/>
        <v>0</v>
      </c>
      <c r="DC318" s="147">
        <f t="shared" si="415"/>
        <v>0</v>
      </c>
      <c r="DD318" s="147">
        <f t="shared" si="415"/>
        <v>0</v>
      </c>
      <c r="DE318" s="147">
        <f t="shared" si="415"/>
        <v>0</v>
      </c>
      <c r="DF318" s="147">
        <f t="shared" si="415"/>
        <v>52.9</v>
      </c>
      <c r="DG318" s="147">
        <f t="shared" si="415"/>
        <v>0</v>
      </c>
      <c r="DH318" s="147">
        <f t="shared" si="415"/>
        <v>6.3</v>
      </c>
      <c r="DI318" s="147">
        <f t="shared" si="415"/>
        <v>0</v>
      </c>
      <c r="DJ318" s="147">
        <f t="shared" si="415"/>
        <v>0</v>
      </c>
      <c r="DK318" s="147">
        <f t="shared" si="415"/>
        <v>0</v>
      </c>
      <c r="DL318" s="147">
        <f t="shared" si="415"/>
        <v>6.3</v>
      </c>
      <c r="DM318" s="147">
        <f t="shared" si="415"/>
        <v>1.7</v>
      </c>
      <c r="DN318" s="147">
        <f t="shared" si="415"/>
        <v>0</v>
      </c>
      <c r="DO318" s="147">
        <f t="shared" si="415"/>
        <v>6.3</v>
      </c>
      <c r="DP318" s="147">
        <f t="shared" si="415"/>
        <v>0</v>
      </c>
      <c r="DQ318" s="147">
        <f t="shared" si="415"/>
        <v>0</v>
      </c>
      <c r="DR318" s="147">
        <f t="shared" si="415"/>
        <v>0</v>
      </c>
      <c r="DS318" s="147">
        <f t="shared" si="415"/>
        <v>10.9</v>
      </c>
      <c r="DT318" s="147">
        <f t="shared" si="415"/>
        <v>0</v>
      </c>
      <c r="DU318" s="147">
        <f t="shared" si="415"/>
        <v>0</v>
      </c>
      <c r="DV318" s="147">
        <f t="shared" si="415"/>
        <v>0</v>
      </c>
      <c r="DW318" s="147">
        <f t="shared" si="415"/>
        <v>0</v>
      </c>
      <c r="DX318" s="147">
        <f t="shared" si="415"/>
        <v>0</v>
      </c>
      <c r="DY318" s="147">
        <f t="shared" si="415"/>
        <v>0</v>
      </c>
      <c r="DZ318" s="147">
        <f t="shared" si="415"/>
        <v>4.2</v>
      </c>
      <c r="EA318" s="147">
        <f t="shared" si="415"/>
        <v>0</v>
      </c>
      <c r="EB318" s="147">
        <f t="shared" ref="EB318:FX318" si="416">ROUND(EB317*0.42,1)</f>
        <v>6.3</v>
      </c>
      <c r="EC318" s="147">
        <f t="shared" si="416"/>
        <v>0</v>
      </c>
      <c r="ED318" s="147">
        <f t="shared" si="416"/>
        <v>0</v>
      </c>
      <c r="EE318" s="147">
        <f t="shared" si="416"/>
        <v>3.4</v>
      </c>
      <c r="EF318" s="147">
        <f t="shared" si="416"/>
        <v>6.3</v>
      </c>
      <c r="EG318" s="147">
        <f t="shared" si="416"/>
        <v>0</v>
      </c>
      <c r="EH318" s="147">
        <f t="shared" si="416"/>
        <v>0</v>
      </c>
      <c r="EI318" s="147">
        <f t="shared" si="416"/>
        <v>69.3</v>
      </c>
      <c r="EJ318" s="147">
        <f t="shared" si="416"/>
        <v>0</v>
      </c>
      <c r="EK318" s="147">
        <f t="shared" si="416"/>
        <v>0</v>
      </c>
      <c r="EL318" s="147">
        <f t="shared" si="416"/>
        <v>0</v>
      </c>
      <c r="EM318" s="147">
        <f t="shared" si="416"/>
        <v>0</v>
      </c>
      <c r="EN318" s="147">
        <f t="shared" si="416"/>
        <v>12.6</v>
      </c>
      <c r="EO318" s="147">
        <f t="shared" si="416"/>
        <v>0</v>
      </c>
      <c r="EP318" s="147">
        <f t="shared" si="416"/>
        <v>4.2</v>
      </c>
      <c r="EQ318" s="147">
        <f t="shared" si="416"/>
        <v>0</v>
      </c>
      <c r="ER318" s="147">
        <f t="shared" si="416"/>
        <v>2.9</v>
      </c>
      <c r="ES318" s="147">
        <f t="shared" si="416"/>
        <v>0</v>
      </c>
      <c r="ET318" s="147">
        <f t="shared" si="416"/>
        <v>0</v>
      </c>
      <c r="EU318" s="147">
        <f t="shared" si="416"/>
        <v>6.3</v>
      </c>
      <c r="EV318" s="147">
        <f t="shared" si="416"/>
        <v>0</v>
      </c>
      <c r="EW318" s="147">
        <f t="shared" si="416"/>
        <v>0</v>
      </c>
      <c r="EX318" s="147">
        <f t="shared" si="416"/>
        <v>0</v>
      </c>
      <c r="EY318" s="147">
        <f t="shared" si="416"/>
        <v>0</v>
      </c>
      <c r="EZ318" s="147">
        <f t="shared" si="416"/>
        <v>0</v>
      </c>
      <c r="FA318" s="147">
        <f t="shared" si="416"/>
        <v>4.2</v>
      </c>
      <c r="FB318" s="147">
        <f t="shared" si="416"/>
        <v>0</v>
      </c>
      <c r="FC318" s="147">
        <f t="shared" si="416"/>
        <v>0</v>
      </c>
      <c r="FD318" s="147">
        <f t="shared" si="416"/>
        <v>0</v>
      </c>
      <c r="FE318" s="147">
        <f t="shared" si="416"/>
        <v>0</v>
      </c>
      <c r="FF318" s="147">
        <f t="shared" si="416"/>
        <v>0</v>
      </c>
      <c r="FG318" s="147">
        <f t="shared" si="416"/>
        <v>0</v>
      </c>
      <c r="FH318" s="147">
        <f t="shared" si="416"/>
        <v>2.1</v>
      </c>
      <c r="FI318" s="147">
        <f t="shared" si="416"/>
        <v>0</v>
      </c>
      <c r="FJ318" s="147">
        <f t="shared" si="416"/>
        <v>0</v>
      </c>
      <c r="FK318" s="147">
        <f t="shared" si="416"/>
        <v>12.6</v>
      </c>
      <c r="FL318" s="147">
        <f t="shared" si="416"/>
        <v>0</v>
      </c>
      <c r="FM318" s="147">
        <f t="shared" si="416"/>
        <v>0</v>
      </c>
      <c r="FN318" s="147">
        <f t="shared" si="416"/>
        <v>37.799999999999997</v>
      </c>
      <c r="FO318" s="147">
        <f t="shared" si="416"/>
        <v>0</v>
      </c>
      <c r="FP318" s="147">
        <f t="shared" si="416"/>
        <v>7.6</v>
      </c>
      <c r="FQ318" s="147">
        <f t="shared" si="416"/>
        <v>0</v>
      </c>
      <c r="FR318" s="147">
        <f t="shared" si="416"/>
        <v>0</v>
      </c>
      <c r="FS318" s="147">
        <f t="shared" si="416"/>
        <v>0</v>
      </c>
      <c r="FT318" s="148">
        <f t="shared" si="416"/>
        <v>0</v>
      </c>
      <c r="FU318" s="147">
        <f t="shared" si="416"/>
        <v>6.3</v>
      </c>
      <c r="FV318" s="147">
        <f t="shared" si="416"/>
        <v>0</v>
      </c>
      <c r="FW318" s="147">
        <f t="shared" si="416"/>
        <v>0</v>
      </c>
      <c r="FX318" s="147">
        <f t="shared" si="416"/>
        <v>0</v>
      </c>
      <c r="FY318" s="39"/>
      <c r="FZ318" s="105"/>
      <c r="GA318" s="142"/>
      <c r="GB318" s="105"/>
      <c r="GC318" s="145"/>
      <c r="GD318" s="105"/>
      <c r="GE318" s="6"/>
      <c r="GF318" s="146"/>
      <c r="GG318" s="6"/>
      <c r="GH318" s="6"/>
      <c r="GI318" s="6"/>
      <c r="GJ318" s="6"/>
      <c r="GK318" s="6"/>
      <c r="GL318" s="6"/>
      <c r="GM318" s="6"/>
    </row>
    <row r="319" spans="1:195" x14ac:dyDescent="0.2">
      <c r="A319" s="6"/>
      <c r="B319" s="20" t="s">
        <v>680</v>
      </c>
      <c r="C319" s="149">
        <f t="shared" ref="C319:BN319" si="417">C318*C283</f>
        <v>88618.677220504382</v>
      </c>
      <c r="D319" s="149">
        <f t="shared" si="417"/>
        <v>172353.22621437177</v>
      </c>
      <c r="E319" s="149">
        <f t="shared" si="417"/>
        <v>345181.94700132107</v>
      </c>
      <c r="F319" s="149">
        <f t="shared" si="417"/>
        <v>170565.3291971639</v>
      </c>
      <c r="G319" s="149">
        <f t="shared" si="417"/>
        <v>0</v>
      </c>
      <c r="H319" s="149">
        <f t="shared" si="417"/>
        <v>0</v>
      </c>
      <c r="I319" s="149">
        <f t="shared" si="417"/>
        <v>110057.90645701675</v>
      </c>
      <c r="J319" s="149">
        <f t="shared" si="417"/>
        <v>101078.45897813237</v>
      </c>
      <c r="K319" s="149">
        <f t="shared" si="417"/>
        <v>0</v>
      </c>
      <c r="L319" s="149">
        <f t="shared" si="417"/>
        <v>182420.12044724121</v>
      </c>
      <c r="M319" s="149">
        <f t="shared" si="417"/>
        <v>343423.4857044763</v>
      </c>
      <c r="N319" s="149">
        <f t="shared" si="417"/>
        <v>0</v>
      </c>
      <c r="O319" s="149">
        <f t="shared" si="417"/>
        <v>0</v>
      </c>
      <c r="P319" s="149">
        <f t="shared" si="417"/>
        <v>0</v>
      </c>
      <c r="Q319" s="149">
        <f t="shared" si="417"/>
        <v>0</v>
      </c>
      <c r="R319" s="149">
        <f t="shared" si="417"/>
        <v>0</v>
      </c>
      <c r="S319" s="149">
        <f t="shared" si="417"/>
        <v>44728.304777642239</v>
      </c>
      <c r="T319" s="149">
        <f t="shared" si="417"/>
        <v>0</v>
      </c>
      <c r="U319" s="149">
        <f t="shared" si="417"/>
        <v>0</v>
      </c>
      <c r="V319" s="149">
        <f t="shared" si="417"/>
        <v>0</v>
      </c>
      <c r="W319" s="149">
        <f t="shared" si="417"/>
        <v>0</v>
      </c>
      <c r="X319" s="149">
        <f t="shared" si="417"/>
        <v>5624.7314531076272</v>
      </c>
      <c r="Y319" s="149">
        <f t="shared" si="417"/>
        <v>0</v>
      </c>
      <c r="Z319" s="149">
        <f t="shared" si="417"/>
        <v>0</v>
      </c>
      <c r="AA319" s="149">
        <f t="shared" si="417"/>
        <v>43453.108354824792</v>
      </c>
      <c r="AB319" s="149">
        <f t="shared" si="417"/>
        <v>227108.92439439773</v>
      </c>
      <c r="AC319" s="149">
        <f t="shared" si="417"/>
        <v>45486.083033754083</v>
      </c>
      <c r="AD319" s="149">
        <f t="shared" si="417"/>
        <v>52913.212163150354</v>
      </c>
      <c r="AE319" s="149">
        <f t="shared" si="417"/>
        <v>21377.232781884057</v>
      </c>
      <c r="AF319" s="149">
        <f t="shared" si="417"/>
        <v>0</v>
      </c>
      <c r="AG319" s="149">
        <f t="shared" si="417"/>
        <v>35078.5705122035</v>
      </c>
      <c r="AH319" s="149">
        <f t="shared" si="417"/>
        <v>52550.056989467754</v>
      </c>
      <c r="AI319" s="149">
        <f t="shared" si="417"/>
        <v>0</v>
      </c>
      <c r="AJ319" s="149">
        <f t="shared" si="417"/>
        <v>46024.972589350982</v>
      </c>
      <c r="AK319" s="149">
        <f t="shared" si="417"/>
        <v>0</v>
      </c>
      <c r="AL319" s="149">
        <f t="shared" si="417"/>
        <v>0</v>
      </c>
      <c r="AM319" s="149">
        <f t="shared" si="417"/>
        <v>0</v>
      </c>
      <c r="AN319" s="149">
        <f t="shared" si="417"/>
        <v>0</v>
      </c>
      <c r="AO319" s="149">
        <f t="shared" si="417"/>
        <v>84331.50480499932</v>
      </c>
      <c r="AP319" s="149">
        <f t="shared" si="417"/>
        <v>1535218.1743991526</v>
      </c>
      <c r="AQ319" s="149">
        <f t="shared" si="417"/>
        <v>0</v>
      </c>
      <c r="AR319" s="149">
        <f t="shared" si="417"/>
        <v>0</v>
      </c>
      <c r="AS319" s="149">
        <f t="shared" si="417"/>
        <v>0</v>
      </c>
      <c r="AT319" s="149">
        <f t="shared" si="417"/>
        <v>0</v>
      </c>
      <c r="AU319" s="149">
        <f t="shared" si="417"/>
        <v>0</v>
      </c>
      <c r="AV319" s="149">
        <f t="shared" si="417"/>
        <v>0</v>
      </c>
      <c r="AW319" s="149">
        <f t="shared" si="417"/>
        <v>0</v>
      </c>
      <c r="AX319" s="149">
        <f t="shared" si="417"/>
        <v>0</v>
      </c>
      <c r="AY319" s="149">
        <f t="shared" si="417"/>
        <v>0</v>
      </c>
      <c r="AZ319" s="149">
        <f t="shared" si="417"/>
        <v>403262.61582749133</v>
      </c>
      <c r="BA319" s="149">
        <f t="shared" si="417"/>
        <v>13986.770763024419</v>
      </c>
      <c r="BB319" s="149">
        <f t="shared" si="417"/>
        <v>0</v>
      </c>
      <c r="BC319" s="149">
        <f t="shared" si="417"/>
        <v>523090.50119083398</v>
      </c>
      <c r="BD319" s="149">
        <f t="shared" si="417"/>
        <v>0</v>
      </c>
      <c r="BE319" s="149">
        <f t="shared" si="417"/>
        <v>0</v>
      </c>
      <c r="BF319" s="149">
        <f t="shared" si="417"/>
        <v>0</v>
      </c>
      <c r="BG319" s="149">
        <f t="shared" si="417"/>
        <v>0</v>
      </c>
      <c r="BH319" s="149">
        <f t="shared" si="417"/>
        <v>0</v>
      </c>
      <c r="BI319" s="149">
        <f t="shared" si="417"/>
        <v>51197.132928831888</v>
      </c>
      <c r="BJ319" s="149">
        <f t="shared" si="417"/>
        <v>0</v>
      </c>
      <c r="BK319" s="149">
        <f t="shared" si="417"/>
        <v>0</v>
      </c>
      <c r="BL319" s="149">
        <f t="shared" si="417"/>
        <v>23935.774139642817</v>
      </c>
      <c r="BM319" s="149">
        <f t="shared" si="417"/>
        <v>0</v>
      </c>
      <c r="BN319" s="149">
        <f t="shared" si="417"/>
        <v>83924.591618625476</v>
      </c>
      <c r="BO319" s="149">
        <f t="shared" ref="BO319:DZ319" si="418">BO318*BO283</f>
        <v>45729.578592882848</v>
      </c>
      <c r="BP319" s="149">
        <f t="shared" si="418"/>
        <v>0</v>
      </c>
      <c r="BQ319" s="149">
        <f t="shared" si="418"/>
        <v>30418.631902446894</v>
      </c>
      <c r="BR319" s="149">
        <f t="shared" si="418"/>
        <v>0</v>
      </c>
      <c r="BS319" s="149">
        <f t="shared" si="418"/>
        <v>0</v>
      </c>
      <c r="BT319" s="149">
        <f t="shared" si="418"/>
        <v>0</v>
      </c>
      <c r="BU319" s="149">
        <f t="shared" si="418"/>
        <v>0</v>
      </c>
      <c r="BV319" s="149">
        <f t="shared" si="418"/>
        <v>0</v>
      </c>
      <c r="BW319" s="149">
        <f t="shared" si="418"/>
        <v>58718.536354639538</v>
      </c>
      <c r="BX319" s="149">
        <f t="shared" si="418"/>
        <v>0</v>
      </c>
      <c r="BY319" s="149">
        <f t="shared" si="418"/>
        <v>0</v>
      </c>
      <c r="BZ319" s="149">
        <f t="shared" si="418"/>
        <v>0</v>
      </c>
      <c r="CA319" s="149">
        <f t="shared" si="418"/>
        <v>0</v>
      </c>
      <c r="CB319" s="149">
        <f t="shared" si="418"/>
        <v>301744.24349870498</v>
      </c>
      <c r="CC319" s="149">
        <f t="shared" si="418"/>
        <v>0</v>
      </c>
      <c r="CD319" s="149">
        <f t="shared" si="418"/>
        <v>10529.814575429158</v>
      </c>
      <c r="CE319" s="149">
        <f t="shared" si="418"/>
        <v>24272.406459238053</v>
      </c>
      <c r="CF319" s="149">
        <f t="shared" si="418"/>
        <v>0</v>
      </c>
      <c r="CG319" s="149">
        <f t="shared" si="418"/>
        <v>0</v>
      </c>
      <c r="CH319" s="149">
        <f t="shared" si="418"/>
        <v>16491.96081853268</v>
      </c>
      <c r="CI319" s="149">
        <f t="shared" si="418"/>
        <v>44007.699047154558</v>
      </c>
      <c r="CJ319" s="149">
        <f t="shared" si="418"/>
        <v>94371.66122890453</v>
      </c>
      <c r="CK319" s="149">
        <f t="shared" si="418"/>
        <v>43454.97149823534</v>
      </c>
      <c r="CL319" s="149">
        <f t="shared" si="418"/>
        <v>0</v>
      </c>
      <c r="CM319" s="149">
        <f t="shared" si="418"/>
        <v>0</v>
      </c>
      <c r="CN319" s="149">
        <f t="shared" si="418"/>
        <v>0</v>
      </c>
      <c r="CO319" s="149">
        <f t="shared" si="418"/>
        <v>0</v>
      </c>
      <c r="CP319" s="149">
        <f t="shared" si="418"/>
        <v>0</v>
      </c>
      <c r="CQ319" s="149">
        <f t="shared" si="418"/>
        <v>45248.126253527131</v>
      </c>
      <c r="CR319" s="149">
        <f t="shared" si="418"/>
        <v>0</v>
      </c>
      <c r="CS319" s="149">
        <f t="shared" si="418"/>
        <v>0</v>
      </c>
      <c r="CT319" s="149">
        <f t="shared" si="418"/>
        <v>16756.189319362398</v>
      </c>
      <c r="CU319" s="149">
        <f t="shared" si="418"/>
        <v>0</v>
      </c>
      <c r="CV319" s="149">
        <f t="shared" si="418"/>
        <v>0</v>
      </c>
      <c r="CW319" s="149">
        <f t="shared" si="418"/>
        <v>0</v>
      </c>
      <c r="CX319" s="149">
        <f t="shared" si="418"/>
        <v>0</v>
      </c>
      <c r="CY319" s="149">
        <f t="shared" si="418"/>
        <v>0</v>
      </c>
      <c r="CZ319" s="149">
        <f t="shared" si="418"/>
        <v>0</v>
      </c>
      <c r="DA319" s="149">
        <f t="shared" si="418"/>
        <v>18982.434858680284</v>
      </c>
      <c r="DB319" s="149">
        <f t="shared" si="418"/>
        <v>0</v>
      </c>
      <c r="DC319" s="149">
        <f t="shared" si="418"/>
        <v>0</v>
      </c>
      <c r="DD319" s="149">
        <f t="shared" si="418"/>
        <v>0</v>
      </c>
      <c r="DE319" s="149">
        <f t="shared" si="418"/>
        <v>0</v>
      </c>
      <c r="DF319" s="149">
        <f t="shared" si="418"/>
        <v>352337.26469615317</v>
      </c>
      <c r="DG319" s="149">
        <f t="shared" si="418"/>
        <v>0</v>
      </c>
      <c r="DH319" s="149">
        <f t="shared" si="418"/>
        <v>41962.295809312745</v>
      </c>
      <c r="DI319" s="149">
        <f t="shared" si="418"/>
        <v>0</v>
      </c>
      <c r="DJ319" s="149">
        <f t="shared" si="418"/>
        <v>0</v>
      </c>
      <c r="DK319" s="149">
        <f t="shared" si="418"/>
        <v>0</v>
      </c>
      <c r="DL319" s="149">
        <f t="shared" si="418"/>
        <v>43838.076334707242</v>
      </c>
      <c r="DM319" s="149">
        <f t="shared" si="418"/>
        <v>18024.827166814204</v>
      </c>
      <c r="DN319" s="149">
        <f t="shared" si="418"/>
        <v>0</v>
      </c>
      <c r="DO319" s="149">
        <f t="shared" si="418"/>
        <v>44375.941775599189</v>
      </c>
      <c r="DP319" s="149">
        <f t="shared" si="418"/>
        <v>0</v>
      </c>
      <c r="DQ319" s="149">
        <f t="shared" si="418"/>
        <v>0</v>
      </c>
      <c r="DR319" s="149">
        <f t="shared" si="418"/>
        <v>0</v>
      </c>
      <c r="DS319" s="149">
        <f t="shared" si="418"/>
        <v>83510.016970455676</v>
      </c>
      <c r="DT319" s="149">
        <f t="shared" si="418"/>
        <v>0</v>
      </c>
      <c r="DU319" s="149">
        <f t="shared" si="418"/>
        <v>0</v>
      </c>
      <c r="DV319" s="149">
        <f t="shared" si="418"/>
        <v>0</v>
      </c>
      <c r="DW319" s="149">
        <f t="shared" si="418"/>
        <v>0</v>
      </c>
      <c r="DX319" s="149">
        <f t="shared" si="418"/>
        <v>0</v>
      </c>
      <c r="DY319" s="149">
        <f t="shared" si="418"/>
        <v>0</v>
      </c>
      <c r="DZ319" s="149">
        <f t="shared" si="418"/>
        <v>31020.123951251626</v>
      </c>
      <c r="EA319" s="149">
        <f t="shared" ref="EA319:FX319" si="419">EA318*EA283</f>
        <v>0</v>
      </c>
      <c r="EB319" s="149">
        <f t="shared" si="419"/>
        <v>46368.448798179867</v>
      </c>
      <c r="EC319" s="149">
        <f t="shared" si="419"/>
        <v>0</v>
      </c>
      <c r="ED319" s="149">
        <f t="shared" si="419"/>
        <v>0</v>
      </c>
      <c r="EE319" s="149">
        <f t="shared" si="419"/>
        <v>35299.091201567746</v>
      </c>
      <c r="EF319" s="149">
        <f t="shared" si="419"/>
        <v>44002.851119604304</v>
      </c>
      <c r="EG319" s="149">
        <f t="shared" si="419"/>
        <v>0</v>
      </c>
      <c r="EH319" s="149">
        <f t="shared" si="419"/>
        <v>0</v>
      </c>
      <c r="EI319" s="149">
        <f t="shared" si="419"/>
        <v>480439.79872327216</v>
      </c>
      <c r="EJ319" s="149">
        <f t="shared" si="419"/>
        <v>0</v>
      </c>
      <c r="EK319" s="149">
        <f t="shared" si="419"/>
        <v>0</v>
      </c>
      <c r="EL319" s="149">
        <f t="shared" si="419"/>
        <v>0</v>
      </c>
      <c r="EM319" s="149">
        <f t="shared" si="419"/>
        <v>0</v>
      </c>
      <c r="EN319" s="149">
        <f t="shared" si="419"/>
        <v>90048.292237817019</v>
      </c>
      <c r="EO319" s="149">
        <f t="shared" si="419"/>
        <v>0</v>
      </c>
      <c r="EP319" s="149">
        <f t="shared" si="419"/>
        <v>38319.352046297063</v>
      </c>
      <c r="EQ319" s="149">
        <f t="shared" si="419"/>
        <v>0</v>
      </c>
      <c r="ER319" s="149">
        <f t="shared" si="419"/>
        <v>26509.215109308243</v>
      </c>
      <c r="ES319" s="149">
        <f t="shared" si="419"/>
        <v>0</v>
      </c>
      <c r="ET319" s="149">
        <f t="shared" si="419"/>
        <v>0</v>
      </c>
      <c r="EU319" s="149">
        <f t="shared" si="419"/>
        <v>50512.983741477845</v>
      </c>
      <c r="EV319" s="149">
        <f t="shared" si="419"/>
        <v>0</v>
      </c>
      <c r="EW319" s="149">
        <f t="shared" si="419"/>
        <v>0</v>
      </c>
      <c r="EX319" s="149">
        <f t="shared" si="419"/>
        <v>0</v>
      </c>
      <c r="EY319" s="149">
        <f t="shared" si="419"/>
        <v>0</v>
      </c>
      <c r="EZ319" s="149">
        <f t="shared" si="419"/>
        <v>0</v>
      </c>
      <c r="FA319" s="149">
        <f t="shared" si="419"/>
        <v>30723.039834566971</v>
      </c>
      <c r="FB319" s="149">
        <f t="shared" si="419"/>
        <v>0</v>
      </c>
      <c r="FC319" s="149">
        <f t="shared" si="419"/>
        <v>0</v>
      </c>
      <c r="FD319" s="149">
        <f t="shared" si="419"/>
        <v>0</v>
      </c>
      <c r="FE319" s="149">
        <f t="shared" si="419"/>
        <v>0</v>
      </c>
      <c r="FF319" s="149">
        <f t="shared" si="419"/>
        <v>0</v>
      </c>
      <c r="FG319" s="149">
        <f t="shared" si="419"/>
        <v>0</v>
      </c>
      <c r="FH319" s="149">
        <f t="shared" si="419"/>
        <v>28132.159933419342</v>
      </c>
      <c r="FI319" s="149">
        <f t="shared" si="419"/>
        <v>0</v>
      </c>
      <c r="FJ319" s="149">
        <f t="shared" si="419"/>
        <v>0</v>
      </c>
      <c r="FK319" s="149">
        <f t="shared" si="419"/>
        <v>86043.522243521133</v>
      </c>
      <c r="FL319" s="149">
        <f t="shared" si="419"/>
        <v>0</v>
      </c>
      <c r="FM319" s="149">
        <f t="shared" si="419"/>
        <v>0</v>
      </c>
      <c r="FN319" s="149">
        <f t="shared" si="419"/>
        <v>261357.52807960357</v>
      </c>
      <c r="FO319" s="149">
        <f t="shared" si="419"/>
        <v>0</v>
      </c>
      <c r="FP319" s="149">
        <f t="shared" si="419"/>
        <v>54259.411636922116</v>
      </c>
      <c r="FQ319" s="149">
        <f t="shared" si="419"/>
        <v>0</v>
      </c>
      <c r="FR319" s="149">
        <f t="shared" si="419"/>
        <v>0</v>
      </c>
      <c r="FS319" s="149">
        <f t="shared" si="419"/>
        <v>0</v>
      </c>
      <c r="FT319" s="60">
        <f t="shared" si="419"/>
        <v>0</v>
      </c>
      <c r="FU319" s="149">
        <f t="shared" si="419"/>
        <v>49344.44151685488</v>
      </c>
      <c r="FV319" s="149">
        <f t="shared" si="419"/>
        <v>0</v>
      </c>
      <c r="FW319" s="149">
        <f t="shared" si="419"/>
        <v>0</v>
      </c>
      <c r="FX319" s="149">
        <f t="shared" si="419"/>
        <v>0</v>
      </c>
      <c r="FY319" s="6"/>
      <c r="FZ319" s="142">
        <f>SUM(C319:FY319)</f>
        <v>7494146.351277058</v>
      </c>
      <c r="GB319" s="105"/>
      <c r="GC319" s="145"/>
      <c r="GD319" s="105"/>
      <c r="GE319" s="6"/>
      <c r="GF319" s="146"/>
      <c r="GG319" s="6"/>
      <c r="GH319" s="6"/>
      <c r="GI319" s="6"/>
      <c r="GJ319" s="6"/>
      <c r="GK319" s="6"/>
      <c r="GL319" s="6"/>
      <c r="GM319" s="6"/>
    </row>
    <row r="320" spans="1:195" x14ac:dyDescent="0.2">
      <c r="A320" s="6"/>
      <c r="B320" s="20" t="s">
        <v>681</v>
      </c>
      <c r="C320" s="149">
        <f t="shared" ref="C320:BN320" si="420">C318*C271</f>
        <v>102038.202</v>
      </c>
      <c r="D320" s="149">
        <f t="shared" si="420"/>
        <v>198452.772</v>
      </c>
      <c r="E320" s="149">
        <f t="shared" si="420"/>
        <v>397452.79800000007</v>
      </c>
      <c r="F320" s="149">
        <f t="shared" si="420"/>
        <v>196394.18400000001</v>
      </c>
      <c r="G320" s="149">
        <f t="shared" si="420"/>
        <v>0</v>
      </c>
      <c r="H320" s="149">
        <f t="shared" si="420"/>
        <v>0</v>
      </c>
      <c r="I320" s="149">
        <f t="shared" si="420"/>
        <v>126724.03199999999</v>
      </c>
      <c r="J320" s="149">
        <f t="shared" si="420"/>
        <v>116384.75099999999</v>
      </c>
      <c r="K320" s="149">
        <f t="shared" si="420"/>
        <v>0</v>
      </c>
      <c r="L320" s="149">
        <f t="shared" si="420"/>
        <v>210044.016</v>
      </c>
      <c r="M320" s="149">
        <f t="shared" si="420"/>
        <v>395428.31999999995</v>
      </c>
      <c r="N320" s="149">
        <f t="shared" si="420"/>
        <v>0</v>
      </c>
      <c r="O320" s="149">
        <f t="shared" si="420"/>
        <v>0</v>
      </c>
      <c r="P320" s="149">
        <f t="shared" si="420"/>
        <v>0</v>
      </c>
      <c r="Q320" s="149">
        <f t="shared" si="420"/>
        <v>0</v>
      </c>
      <c r="R320" s="149">
        <f t="shared" si="420"/>
        <v>0</v>
      </c>
      <c r="S320" s="149">
        <f t="shared" si="420"/>
        <v>51501.491999999998</v>
      </c>
      <c r="T320" s="149">
        <f t="shared" si="420"/>
        <v>0</v>
      </c>
      <c r="U320" s="149">
        <f t="shared" si="420"/>
        <v>0</v>
      </c>
      <c r="V320" s="149">
        <f t="shared" si="420"/>
        <v>0</v>
      </c>
      <c r="W320" s="149">
        <f t="shared" si="420"/>
        <v>0</v>
      </c>
      <c r="X320" s="149">
        <f t="shared" si="420"/>
        <v>6476.4840000000004</v>
      </c>
      <c r="Y320" s="149">
        <f t="shared" si="420"/>
        <v>0</v>
      </c>
      <c r="Z320" s="149">
        <f t="shared" si="420"/>
        <v>0</v>
      </c>
      <c r="AA320" s="149">
        <f t="shared" si="420"/>
        <v>50033.214</v>
      </c>
      <c r="AB320" s="149">
        <f t="shared" si="420"/>
        <v>261499.96799999999</v>
      </c>
      <c r="AC320" s="149">
        <f t="shared" si="420"/>
        <v>52374.042000000001</v>
      </c>
      <c r="AD320" s="149">
        <f t="shared" si="420"/>
        <v>60925.856</v>
      </c>
      <c r="AE320" s="149">
        <f t="shared" si="420"/>
        <v>24614.384999999998</v>
      </c>
      <c r="AF320" s="149">
        <f t="shared" si="420"/>
        <v>0</v>
      </c>
      <c r="AG320" s="149">
        <f t="shared" si="420"/>
        <v>35966.406000000003</v>
      </c>
      <c r="AH320" s="149">
        <f t="shared" si="420"/>
        <v>60507.703999999998</v>
      </c>
      <c r="AI320" s="149">
        <f t="shared" si="420"/>
        <v>0</v>
      </c>
      <c r="AJ320" s="149">
        <f t="shared" si="420"/>
        <v>52994.55</v>
      </c>
      <c r="AK320" s="149">
        <f t="shared" si="420"/>
        <v>0</v>
      </c>
      <c r="AL320" s="149">
        <f t="shared" si="420"/>
        <v>0</v>
      </c>
      <c r="AM320" s="149">
        <f t="shared" si="420"/>
        <v>0</v>
      </c>
      <c r="AN320" s="149">
        <f t="shared" si="420"/>
        <v>0</v>
      </c>
      <c r="AO320" s="149">
        <f t="shared" si="420"/>
        <v>97101.9</v>
      </c>
      <c r="AP320" s="149">
        <f t="shared" si="420"/>
        <v>1767696.6500000001</v>
      </c>
      <c r="AQ320" s="149">
        <f t="shared" si="420"/>
        <v>0</v>
      </c>
      <c r="AR320" s="149">
        <f t="shared" si="420"/>
        <v>0</v>
      </c>
      <c r="AS320" s="149">
        <f t="shared" si="420"/>
        <v>0</v>
      </c>
      <c r="AT320" s="149">
        <f t="shared" si="420"/>
        <v>0</v>
      </c>
      <c r="AU320" s="149">
        <f t="shared" si="420"/>
        <v>0</v>
      </c>
      <c r="AV320" s="149">
        <f t="shared" si="420"/>
        <v>0</v>
      </c>
      <c r="AW320" s="149">
        <f t="shared" si="420"/>
        <v>0</v>
      </c>
      <c r="AX320" s="149">
        <f t="shared" si="420"/>
        <v>0</v>
      </c>
      <c r="AY320" s="149">
        <f t="shared" si="420"/>
        <v>0</v>
      </c>
      <c r="AZ320" s="149">
        <f t="shared" si="420"/>
        <v>464328.77400000003</v>
      </c>
      <c r="BA320" s="149">
        <f t="shared" si="420"/>
        <v>16104.795</v>
      </c>
      <c r="BB320" s="149">
        <f t="shared" si="420"/>
        <v>0</v>
      </c>
      <c r="BC320" s="149">
        <f t="shared" si="420"/>
        <v>602302.28</v>
      </c>
      <c r="BD320" s="149">
        <f t="shared" si="420"/>
        <v>0</v>
      </c>
      <c r="BE320" s="149">
        <f t="shared" si="420"/>
        <v>0</v>
      </c>
      <c r="BF320" s="149">
        <f t="shared" si="420"/>
        <v>0</v>
      </c>
      <c r="BG320" s="149">
        <f t="shared" si="420"/>
        <v>0</v>
      </c>
      <c r="BH320" s="149">
        <f t="shared" si="420"/>
        <v>0</v>
      </c>
      <c r="BI320" s="149">
        <f t="shared" si="420"/>
        <v>58949.919999999998</v>
      </c>
      <c r="BJ320" s="149">
        <f t="shared" si="420"/>
        <v>0</v>
      </c>
      <c r="BK320" s="149">
        <f t="shared" si="420"/>
        <v>0</v>
      </c>
      <c r="BL320" s="149">
        <f t="shared" si="420"/>
        <v>27560.379000000001</v>
      </c>
      <c r="BM320" s="149">
        <f t="shared" si="420"/>
        <v>0</v>
      </c>
      <c r="BN320" s="149">
        <f t="shared" si="420"/>
        <v>96633.305999999997</v>
      </c>
      <c r="BO320" s="149">
        <f t="shared" ref="BO320:DZ320" si="421">BO318*BO271</f>
        <v>52654.429000000004</v>
      </c>
      <c r="BP320" s="149">
        <f t="shared" si="421"/>
        <v>0</v>
      </c>
      <c r="BQ320" s="149">
        <f t="shared" si="421"/>
        <v>35024.934000000001</v>
      </c>
      <c r="BR320" s="149">
        <f t="shared" si="421"/>
        <v>0</v>
      </c>
      <c r="BS320" s="149">
        <f t="shared" si="421"/>
        <v>0</v>
      </c>
      <c r="BT320" s="149">
        <f t="shared" si="421"/>
        <v>0</v>
      </c>
      <c r="BU320" s="149">
        <f t="shared" si="421"/>
        <v>0</v>
      </c>
      <c r="BV320" s="149">
        <f t="shared" si="421"/>
        <v>0</v>
      </c>
      <c r="BW320" s="149">
        <f t="shared" si="421"/>
        <v>67610.256000000008</v>
      </c>
      <c r="BX320" s="149">
        <f t="shared" si="421"/>
        <v>0</v>
      </c>
      <c r="BY320" s="149">
        <f t="shared" si="421"/>
        <v>0</v>
      </c>
      <c r="BZ320" s="149">
        <f t="shared" si="421"/>
        <v>0</v>
      </c>
      <c r="CA320" s="149">
        <f t="shared" si="421"/>
        <v>0</v>
      </c>
      <c r="CB320" s="149">
        <f t="shared" si="421"/>
        <v>347437.44</v>
      </c>
      <c r="CC320" s="149">
        <f t="shared" si="421"/>
        <v>0</v>
      </c>
      <c r="CD320" s="149">
        <f t="shared" si="421"/>
        <v>12124.344000000001</v>
      </c>
      <c r="CE320" s="149">
        <f t="shared" si="421"/>
        <v>27947.975999999999</v>
      </c>
      <c r="CF320" s="149">
        <f t="shared" si="421"/>
        <v>0</v>
      </c>
      <c r="CG320" s="149">
        <f t="shared" si="421"/>
        <v>0</v>
      </c>
      <c r="CH320" s="149">
        <f t="shared" si="421"/>
        <v>18989.347000000002</v>
      </c>
      <c r="CI320" s="149">
        <f t="shared" si="421"/>
        <v>50671.781999999999</v>
      </c>
      <c r="CJ320" s="149">
        <f t="shared" si="421"/>
        <v>108662.39999999999</v>
      </c>
      <c r="CK320" s="149">
        <f t="shared" si="421"/>
        <v>50035.356</v>
      </c>
      <c r="CL320" s="149">
        <f t="shared" si="421"/>
        <v>0</v>
      </c>
      <c r="CM320" s="149">
        <f t="shared" si="421"/>
        <v>0</v>
      </c>
      <c r="CN320" s="149">
        <f t="shared" si="421"/>
        <v>0</v>
      </c>
      <c r="CO320" s="149">
        <f t="shared" si="421"/>
        <v>0</v>
      </c>
      <c r="CP320" s="149">
        <f t="shared" si="421"/>
        <v>0</v>
      </c>
      <c r="CQ320" s="149">
        <f t="shared" si="421"/>
        <v>52100.055</v>
      </c>
      <c r="CR320" s="149">
        <f t="shared" si="421"/>
        <v>0</v>
      </c>
      <c r="CS320" s="149">
        <f t="shared" si="421"/>
        <v>0</v>
      </c>
      <c r="CT320" s="149">
        <f t="shared" si="421"/>
        <v>19293.585999999999</v>
      </c>
      <c r="CU320" s="149">
        <f t="shared" si="421"/>
        <v>0</v>
      </c>
      <c r="CV320" s="149">
        <f t="shared" si="421"/>
        <v>0</v>
      </c>
      <c r="CW320" s="149">
        <f t="shared" si="421"/>
        <v>0</v>
      </c>
      <c r="CX320" s="149">
        <f t="shared" si="421"/>
        <v>0</v>
      </c>
      <c r="CY320" s="149">
        <f t="shared" si="421"/>
        <v>0</v>
      </c>
      <c r="CZ320" s="149">
        <f t="shared" si="421"/>
        <v>0</v>
      </c>
      <c r="DA320" s="149">
        <f t="shared" si="421"/>
        <v>21856.951000000001</v>
      </c>
      <c r="DB320" s="149">
        <f t="shared" si="421"/>
        <v>0</v>
      </c>
      <c r="DC320" s="149">
        <f t="shared" si="421"/>
        <v>0</v>
      </c>
      <c r="DD320" s="149">
        <f t="shared" si="421"/>
        <v>0</v>
      </c>
      <c r="DE320" s="149">
        <f t="shared" si="421"/>
        <v>0</v>
      </c>
      <c r="DF320" s="149">
        <f t="shared" si="421"/>
        <v>405691.68699999998</v>
      </c>
      <c r="DG320" s="149">
        <f t="shared" si="421"/>
        <v>0</v>
      </c>
      <c r="DH320" s="149">
        <f t="shared" si="421"/>
        <v>48316.652999999998</v>
      </c>
      <c r="DI320" s="149">
        <f t="shared" si="421"/>
        <v>0</v>
      </c>
      <c r="DJ320" s="149">
        <f t="shared" si="421"/>
        <v>0</v>
      </c>
      <c r="DK320" s="149">
        <f t="shared" si="421"/>
        <v>0</v>
      </c>
      <c r="DL320" s="149">
        <f t="shared" si="421"/>
        <v>50476.482000000004</v>
      </c>
      <c r="DM320" s="149">
        <f t="shared" si="421"/>
        <v>20754.330999999998</v>
      </c>
      <c r="DN320" s="149">
        <f t="shared" si="421"/>
        <v>0</v>
      </c>
      <c r="DO320" s="149">
        <f t="shared" si="421"/>
        <v>51095.771999999997</v>
      </c>
      <c r="DP320" s="149">
        <f t="shared" si="421"/>
        <v>0</v>
      </c>
      <c r="DQ320" s="149">
        <f t="shared" si="421"/>
        <v>0</v>
      </c>
      <c r="DR320" s="149">
        <f t="shared" si="421"/>
        <v>0</v>
      </c>
      <c r="DS320" s="149">
        <f t="shared" si="421"/>
        <v>96155.985000000001</v>
      </c>
      <c r="DT320" s="149">
        <f t="shared" si="421"/>
        <v>0</v>
      </c>
      <c r="DU320" s="149">
        <f t="shared" si="421"/>
        <v>0</v>
      </c>
      <c r="DV320" s="149">
        <f t="shared" si="421"/>
        <v>0</v>
      </c>
      <c r="DW320" s="149">
        <f t="shared" si="421"/>
        <v>0</v>
      </c>
      <c r="DX320" s="149">
        <f t="shared" si="421"/>
        <v>0</v>
      </c>
      <c r="DY320" s="149">
        <f t="shared" si="421"/>
        <v>0</v>
      </c>
      <c r="DZ320" s="149">
        <f t="shared" si="421"/>
        <v>35717.514000000003</v>
      </c>
      <c r="EA320" s="149">
        <f t="shared" ref="EA320:FX320" si="422">EA318*EA271</f>
        <v>0</v>
      </c>
      <c r="EB320" s="149">
        <f t="shared" si="422"/>
        <v>53390.043000000005</v>
      </c>
      <c r="EC320" s="149">
        <f t="shared" si="422"/>
        <v>0</v>
      </c>
      <c r="ED320" s="149">
        <f t="shared" si="422"/>
        <v>0</v>
      </c>
      <c r="EE320" s="149">
        <f t="shared" si="422"/>
        <v>40644.449999999997</v>
      </c>
      <c r="EF320" s="149">
        <f t="shared" si="422"/>
        <v>50666.237999999998</v>
      </c>
      <c r="EG320" s="149">
        <f t="shared" si="422"/>
        <v>0</v>
      </c>
      <c r="EH320" s="149">
        <f t="shared" si="422"/>
        <v>0</v>
      </c>
      <c r="EI320" s="149">
        <f t="shared" si="422"/>
        <v>553192.79399999999</v>
      </c>
      <c r="EJ320" s="149">
        <f t="shared" si="422"/>
        <v>0</v>
      </c>
      <c r="EK320" s="149">
        <f t="shared" si="422"/>
        <v>0</v>
      </c>
      <c r="EL320" s="149">
        <f t="shared" si="422"/>
        <v>0</v>
      </c>
      <c r="EM320" s="149">
        <f t="shared" si="422"/>
        <v>0</v>
      </c>
      <c r="EN320" s="149">
        <f t="shared" si="422"/>
        <v>103684.26599999999</v>
      </c>
      <c r="EO320" s="149">
        <f t="shared" si="422"/>
        <v>0</v>
      </c>
      <c r="EP320" s="149">
        <f t="shared" si="422"/>
        <v>44122.05</v>
      </c>
      <c r="EQ320" s="149">
        <f t="shared" si="422"/>
        <v>0</v>
      </c>
      <c r="ER320" s="149">
        <f t="shared" si="422"/>
        <v>30523.514999999999</v>
      </c>
      <c r="ES320" s="149">
        <f t="shared" si="422"/>
        <v>0</v>
      </c>
      <c r="ET320" s="149">
        <f t="shared" si="422"/>
        <v>0</v>
      </c>
      <c r="EU320" s="149">
        <f t="shared" si="422"/>
        <v>58162.167000000001</v>
      </c>
      <c r="EV320" s="149">
        <f t="shared" si="422"/>
        <v>0</v>
      </c>
      <c r="EW320" s="149">
        <f t="shared" si="422"/>
        <v>0</v>
      </c>
      <c r="EX320" s="149">
        <f t="shared" si="422"/>
        <v>0</v>
      </c>
      <c r="EY320" s="149">
        <f t="shared" si="422"/>
        <v>0</v>
      </c>
      <c r="EZ320" s="149">
        <f t="shared" si="422"/>
        <v>0</v>
      </c>
      <c r="FA320" s="149">
        <f t="shared" si="422"/>
        <v>35375.423999999999</v>
      </c>
      <c r="FB320" s="149">
        <f t="shared" si="422"/>
        <v>0</v>
      </c>
      <c r="FC320" s="149">
        <f t="shared" si="422"/>
        <v>0</v>
      </c>
      <c r="FD320" s="149">
        <f t="shared" si="422"/>
        <v>0</v>
      </c>
      <c r="FE320" s="149">
        <f t="shared" si="422"/>
        <v>0</v>
      </c>
      <c r="FF320" s="149">
        <f t="shared" si="422"/>
        <v>0</v>
      </c>
      <c r="FG320" s="149">
        <f t="shared" si="422"/>
        <v>0</v>
      </c>
      <c r="FH320" s="149">
        <f t="shared" si="422"/>
        <v>32392.227000000003</v>
      </c>
      <c r="FI320" s="149">
        <f t="shared" si="422"/>
        <v>0</v>
      </c>
      <c r="FJ320" s="149">
        <f t="shared" si="422"/>
        <v>0</v>
      </c>
      <c r="FK320" s="149">
        <f t="shared" si="422"/>
        <v>99073.043999999994</v>
      </c>
      <c r="FL320" s="149">
        <f t="shared" si="422"/>
        <v>0</v>
      </c>
      <c r="FM320" s="149">
        <f t="shared" si="422"/>
        <v>0</v>
      </c>
      <c r="FN320" s="149">
        <f t="shared" si="422"/>
        <v>300934.87199999997</v>
      </c>
      <c r="FO320" s="149">
        <f t="shared" si="422"/>
        <v>0</v>
      </c>
      <c r="FP320" s="149">
        <f t="shared" si="422"/>
        <v>62475.951999999997</v>
      </c>
      <c r="FQ320" s="149">
        <f t="shared" si="422"/>
        <v>0</v>
      </c>
      <c r="FR320" s="149">
        <f t="shared" si="422"/>
        <v>0</v>
      </c>
      <c r="FS320" s="149">
        <f t="shared" si="422"/>
        <v>0</v>
      </c>
      <c r="FT320" s="60">
        <f t="shared" si="422"/>
        <v>0</v>
      </c>
      <c r="FU320" s="149">
        <f t="shared" si="422"/>
        <v>56816.675999999999</v>
      </c>
      <c r="FV320" s="149">
        <f t="shared" si="422"/>
        <v>0</v>
      </c>
      <c r="FW320" s="149">
        <f t="shared" si="422"/>
        <v>0</v>
      </c>
      <c r="FX320" s="149">
        <f t="shared" si="422"/>
        <v>0</v>
      </c>
      <c r="FY320" s="149"/>
      <c r="FZ320" s="142">
        <f>SUM(C320:FY320)</f>
        <v>8624562.1779999994</v>
      </c>
      <c r="GB320" s="142"/>
      <c r="GC320" s="142"/>
      <c r="GD320" s="142"/>
      <c r="GE320" s="6"/>
      <c r="GF320" s="146"/>
      <c r="GG320" s="6"/>
      <c r="GH320" s="6"/>
      <c r="GI320" s="6"/>
      <c r="GJ320" s="6"/>
      <c r="GK320" s="6"/>
      <c r="GL320" s="6"/>
      <c r="GM320" s="6"/>
    </row>
    <row r="321" spans="3:195" x14ac:dyDescent="0.2">
      <c r="C321" s="15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20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20"/>
      <c r="FU321" s="6"/>
      <c r="FV321" s="6"/>
      <c r="FW321" s="6"/>
      <c r="FX321" s="6"/>
      <c r="FY321" s="6"/>
      <c r="FZ321" s="151"/>
      <c r="GB321" s="142"/>
      <c r="GC321" s="142"/>
      <c r="GD321" s="142"/>
      <c r="GE321" s="146"/>
      <c r="GF321" s="146"/>
      <c r="GG321" s="6"/>
      <c r="GH321" s="6"/>
      <c r="GI321" s="6"/>
      <c r="GJ321" s="6"/>
      <c r="GK321" s="6"/>
      <c r="GL321" s="6"/>
      <c r="GM321" s="6"/>
    </row>
    <row r="322" spans="3:195" x14ac:dyDescent="0.2"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  <c r="AZ322" s="152"/>
      <c r="BA322" s="152"/>
      <c r="BB322" s="152"/>
      <c r="BC322" s="152"/>
      <c r="BD322" s="152"/>
      <c r="BE322" s="152"/>
      <c r="BF322" s="152"/>
      <c r="BG322" s="152"/>
      <c r="BH322" s="152"/>
      <c r="BI322" s="152"/>
      <c r="BJ322" s="152"/>
      <c r="BK322" s="152"/>
      <c r="BL322" s="152"/>
      <c r="BM322" s="152"/>
      <c r="BN322" s="152"/>
      <c r="BO322" s="152"/>
      <c r="BP322" s="152"/>
      <c r="BQ322" s="152"/>
      <c r="BR322" s="152"/>
      <c r="BS322" s="152"/>
      <c r="BT322" s="152"/>
      <c r="BU322" s="152"/>
      <c r="BV322" s="152"/>
      <c r="BW322" s="152"/>
      <c r="BX322" s="152"/>
      <c r="BY322" s="152"/>
      <c r="BZ322" s="152"/>
      <c r="CA322" s="152"/>
      <c r="CB322" s="152"/>
      <c r="CC322" s="152"/>
      <c r="CD322" s="152"/>
      <c r="CE322" s="152"/>
      <c r="CF322" s="152"/>
      <c r="CG322" s="152"/>
      <c r="CH322" s="152"/>
      <c r="CI322" s="152"/>
      <c r="CJ322" s="152"/>
      <c r="CK322" s="152"/>
      <c r="CL322" s="152"/>
      <c r="CM322" s="152"/>
      <c r="CN322" s="152"/>
      <c r="CO322" s="152"/>
      <c r="CP322" s="152"/>
      <c r="CQ322" s="152"/>
      <c r="CR322" s="152"/>
      <c r="CS322" s="152"/>
      <c r="CT322" s="152"/>
      <c r="CU322" s="152"/>
      <c r="CV322" s="152"/>
      <c r="CW322" s="152"/>
      <c r="CX322" s="152"/>
      <c r="CY322" s="152"/>
      <c r="CZ322" s="152"/>
      <c r="DA322" s="152"/>
      <c r="DB322" s="152"/>
      <c r="DC322" s="152"/>
      <c r="DD322" s="152"/>
      <c r="DE322" s="152"/>
      <c r="DF322" s="152"/>
      <c r="DG322" s="152"/>
      <c r="DH322" s="152"/>
      <c r="DI322" s="152"/>
      <c r="DJ322" s="152"/>
      <c r="DK322" s="152"/>
      <c r="DL322" s="152"/>
      <c r="DM322" s="152"/>
      <c r="DN322" s="152"/>
      <c r="DO322" s="152"/>
      <c r="DP322" s="152"/>
      <c r="DQ322" s="152"/>
      <c r="DR322" s="152"/>
      <c r="DS322" s="152"/>
      <c r="DT322" s="152"/>
      <c r="DU322" s="152"/>
      <c r="DV322" s="152"/>
      <c r="DW322" s="152"/>
      <c r="DX322" s="152"/>
      <c r="DY322" s="152"/>
      <c r="DZ322" s="152"/>
      <c r="EA322" s="152"/>
      <c r="EB322" s="152"/>
      <c r="EC322" s="152"/>
      <c r="ED322" s="152"/>
      <c r="EE322" s="152"/>
      <c r="EF322" s="152"/>
      <c r="EG322" s="152"/>
      <c r="EH322" s="152"/>
      <c r="EI322" s="152"/>
      <c r="EJ322" s="152"/>
      <c r="EK322" s="152"/>
      <c r="EL322" s="152"/>
      <c r="EM322" s="152"/>
      <c r="EN322" s="152"/>
      <c r="EO322" s="152"/>
      <c r="EP322" s="152"/>
      <c r="EQ322" s="152"/>
      <c r="ER322" s="152"/>
      <c r="ES322" s="152"/>
      <c r="ET322" s="152"/>
      <c r="EU322" s="152"/>
      <c r="EV322" s="152"/>
      <c r="EW322" s="152"/>
      <c r="EX322" s="152"/>
      <c r="EY322" s="152"/>
      <c r="EZ322" s="152"/>
      <c r="FA322" s="152"/>
      <c r="FB322" s="152"/>
      <c r="FC322" s="152"/>
      <c r="FD322" s="152"/>
      <c r="FE322" s="152"/>
      <c r="FF322" s="152"/>
      <c r="FG322" s="152"/>
      <c r="FH322" s="152"/>
      <c r="FI322" s="152"/>
      <c r="FJ322" s="152"/>
      <c r="FK322" s="152"/>
      <c r="FL322" s="152"/>
      <c r="FM322" s="152"/>
      <c r="FN322" s="152"/>
      <c r="FO322" s="152"/>
      <c r="FP322" s="152"/>
      <c r="FQ322" s="152"/>
      <c r="FR322" s="152"/>
      <c r="FS322" s="152"/>
      <c r="FT322" s="152"/>
      <c r="FU322" s="152"/>
      <c r="FV322" s="152"/>
      <c r="FW322" s="152"/>
      <c r="FX322" s="152"/>
      <c r="GE322" s="146"/>
      <c r="GF322" s="146"/>
      <c r="GG322" s="6"/>
      <c r="GH322" s="6"/>
      <c r="GI322" s="6"/>
      <c r="GJ322" s="6"/>
      <c r="GK322" s="6"/>
      <c r="GL322" s="6"/>
      <c r="GM322" s="6"/>
    </row>
    <row r="323" spans="3:195" x14ac:dyDescent="0.2">
      <c r="C323" s="152">
        <v>53889794.86430303</v>
      </c>
      <c r="D323" s="152">
        <v>323348410.96561468</v>
      </c>
      <c r="E323" s="152">
        <v>68536855.636255935</v>
      </c>
      <c r="F323" s="152">
        <v>135130392.18655133</v>
      </c>
      <c r="G323" s="152">
        <v>8341040.4572435403</v>
      </c>
      <c r="H323" s="152">
        <v>8361563.7745897425</v>
      </c>
      <c r="I323" s="152">
        <v>88010295.816156924</v>
      </c>
      <c r="J323" s="152">
        <v>16636824.840671243</v>
      </c>
      <c r="K323" s="152">
        <v>3301385.7282465007</v>
      </c>
      <c r="L323" s="152">
        <v>22691527.73450952</v>
      </c>
      <c r="M323" s="152">
        <v>13871594.794867</v>
      </c>
      <c r="N323" s="152">
        <v>414900710.81435788</v>
      </c>
      <c r="O323" s="152">
        <v>115776238.37694463</v>
      </c>
      <c r="P323" s="152">
        <v>2441990.3648280725</v>
      </c>
      <c r="Q323" s="152">
        <v>330825854.91501272</v>
      </c>
      <c r="R323" s="152">
        <v>4113402.3366671619</v>
      </c>
      <c r="S323" s="152">
        <v>11240229.017099587</v>
      </c>
      <c r="T323" s="152">
        <v>1934672.7293457997</v>
      </c>
      <c r="U323" s="152">
        <v>869891.31072332908</v>
      </c>
      <c r="V323" s="152">
        <v>2921134.6299168319</v>
      </c>
      <c r="W323" s="152">
        <v>849358.97105786391</v>
      </c>
      <c r="X323" s="152">
        <v>809560.67590300005</v>
      </c>
      <c r="Y323" s="152">
        <v>4242784.7850000001</v>
      </c>
      <c r="Z323" s="152">
        <v>2827429.97193756</v>
      </c>
      <c r="AA323" s="152">
        <v>229206159.12287945</v>
      </c>
      <c r="AB323" s="152">
        <v>234803016.38400453</v>
      </c>
      <c r="AC323" s="152">
        <v>7556299.73123533</v>
      </c>
      <c r="AD323" s="152">
        <v>8934832.0530997235</v>
      </c>
      <c r="AE323" s="152">
        <v>1590902.895023464</v>
      </c>
      <c r="AF323" s="152">
        <v>2308830.3580552</v>
      </c>
      <c r="AG323" s="152">
        <v>7484676.7005100772</v>
      </c>
      <c r="AH323" s="152">
        <v>8151469.0689311782</v>
      </c>
      <c r="AI323" s="152">
        <v>3625059.5075186561</v>
      </c>
      <c r="AJ323" s="152">
        <v>2771230.983362582</v>
      </c>
      <c r="AK323" s="152">
        <v>2704478.3284598542</v>
      </c>
      <c r="AL323" s="152">
        <v>3011513.3399089123</v>
      </c>
      <c r="AM323" s="152">
        <v>4143566.196</v>
      </c>
      <c r="AN323" s="152">
        <v>3776751.948077579</v>
      </c>
      <c r="AO323" s="152">
        <v>37818850.170739368</v>
      </c>
      <c r="AP323" s="152">
        <v>713367688.75471449</v>
      </c>
      <c r="AQ323" s="152">
        <v>3021110.7035923037</v>
      </c>
      <c r="AR323" s="152">
        <v>475427574.72949457</v>
      </c>
      <c r="AS323" s="152">
        <v>56226012.056075223</v>
      </c>
      <c r="AT323" s="152">
        <v>19550677.012059402</v>
      </c>
      <c r="AU323" s="152">
        <v>3610813.511578788</v>
      </c>
      <c r="AV323" s="152">
        <v>3353894.6356500001</v>
      </c>
      <c r="AW323" s="152">
        <v>2611464.680443415</v>
      </c>
      <c r="AX323" s="152">
        <v>856840.99433600006</v>
      </c>
      <c r="AY323" s="152">
        <v>4901149.4252100158</v>
      </c>
      <c r="AZ323" s="152">
        <v>90205498.840381116</v>
      </c>
      <c r="BA323" s="152">
        <v>66130330.131180964</v>
      </c>
      <c r="BB323" s="152">
        <v>59546981.486972839</v>
      </c>
      <c r="BC323" s="152">
        <v>239202534.64945099</v>
      </c>
      <c r="BD323" s="152">
        <v>36761714.951335177</v>
      </c>
      <c r="BE323" s="152">
        <v>11742513.303826479</v>
      </c>
      <c r="BF323" s="152">
        <v>178513962.72318545</v>
      </c>
      <c r="BG323" s="152">
        <v>8101358.0106697045</v>
      </c>
      <c r="BH323" s="152">
        <v>5481058.1257994706</v>
      </c>
      <c r="BI323" s="152">
        <v>2961833.5843623956</v>
      </c>
      <c r="BJ323" s="152">
        <v>45749922.348994456</v>
      </c>
      <c r="BK323" s="152">
        <v>110163852.4496697</v>
      </c>
      <c r="BL323" s="152">
        <v>2437162.5375482957</v>
      </c>
      <c r="BM323" s="152">
        <v>3251635.4198192437</v>
      </c>
      <c r="BN323" s="152">
        <v>28189614.143374994</v>
      </c>
      <c r="BO323" s="152">
        <v>12044076.479464704</v>
      </c>
      <c r="BP323" s="152">
        <v>2634329.0086442824</v>
      </c>
      <c r="BQ323" s="152">
        <v>48068534.935527459</v>
      </c>
      <c r="BR323" s="152">
        <v>36835091.557828598</v>
      </c>
      <c r="BS323" s="152">
        <v>8730251.3351113722</v>
      </c>
      <c r="BT323" s="152">
        <v>3862193.9395501725</v>
      </c>
      <c r="BU323" s="152">
        <v>4235070.0330745</v>
      </c>
      <c r="BV323" s="152">
        <v>9843738.2477127369</v>
      </c>
      <c r="BW323" s="152">
        <v>14580294.196315084</v>
      </c>
      <c r="BX323" s="152">
        <v>1260043.6843135853</v>
      </c>
      <c r="BY323" s="152">
        <v>4476493.76</v>
      </c>
      <c r="BZ323" s="152">
        <v>2499685.0152992234</v>
      </c>
      <c r="CA323" s="152">
        <v>2663920.6131138112</v>
      </c>
      <c r="CB323" s="152">
        <v>636084071.93836784</v>
      </c>
      <c r="CC323" s="152">
        <v>2163847.6848329999</v>
      </c>
      <c r="CD323" s="152">
        <v>1116753.0705287659</v>
      </c>
      <c r="CE323" s="152">
        <v>2185206.1570789893</v>
      </c>
      <c r="CF323" s="152">
        <v>1629380.0663048399</v>
      </c>
      <c r="CG323" s="152">
        <v>2140500.7518565059</v>
      </c>
      <c r="CH323" s="152">
        <v>1859059.1062240629</v>
      </c>
      <c r="CI323" s="152">
        <v>5918624.3440729221</v>
      </c>
      <c r="CJ323" s="152">
        <v>9038451.5783665609</v>
      </c>
      <c r="CK323" s="152">
        <v>38718428.208167791</v>
      </c>
      <c r="CL323" s="152">
        <v>10862299.563152634</v>
      </c>
      <c r="CM323" s="152">
        <v>6636972.0590320909</v>
      </c>
      <c r="CN323" s="152">
        <v>213105229.36974466</v>
      </c>
      <c r="CO323" s="152">
        <v>116435847.0636213</v>
      </c>
      <c r="CP323" s="152">
        <v>9161722.9396835715</v>
      </c>
      <c r="CQ323" s="152">
        <v>10087220.4104608</v>
      </c>
      <c r="CR323" s="152">
        <v>2435445.7552493359</v>
      </c>
      <c r="CS323" s="152">
        <v>3505963.85845519</v>
      </c>
      <c r="CT323" s="152">
        <v>1412352.3217609599</v>
      </c>
      <c r="CU323" s="152">
        <v>392214.586449833</v>
      </c>
      <c r="CV323" s="152">
        <v>771634.80192749994</v>
      </c>
      <c r="CW323" s="152">
        <v>2246494.416251651</v>
      </c>
      <c r="CX323" s="152">
        <v>4129928.367608605</v>
      </c>
      <c r="CY323" s="152">
        <v>540298.22749632504</v>
      </c>
      <c r="CZ323" s="152">
        <v>17037006.763694193</v>
      </c>
      <c r="DA323" s="152">
        <v>2478539.3485205891</v>
      </c>
      <c r="DB323" s="152">
        <v>3274146.8916715994</v>
      </c>
      <c r="DC323" s="152">
        <v>2403847.5923606399</v>
      </c>
      <c r="DD323" s="152">
        <v>1949630.159522752</v>
      </c>
      <c r="DE323" s="152">
        <v>3952926.3448708043</v>
      </c>
      <c r="DF323" s="152">
        <v>161530747.91416472</v>
      </c>
      <c r="DG323" s="152">
        <v>1366256.8487668918</v>
      </c>
      <c r="DH323" s="152">
        <v>16176131.441491077</v>
      </c>
      <c r="DI323" s="152">
        <v>21088507.55901669</v>
      </c>
      <c r="DJ323" s="152">
        <v>6103424.9040450444</v>
      </c>
      <c r="DK323" s="152">
        <v>3777301.7408693465</v>
      </c>
      <c r="DL323" s="152">
        <v>47367705.140478939</v>
      </c>
      <c r="DM323" s="152">
        <v>3308988.2854932551</v>
      </c>
      <c r="DN323" s="152">
        <v>12412371.151009001</v>
      </c>
      <c r="DO323" s="152">
        <v>24161353.641705584</v>
      </c>
      <c r="DP323" s="152">
        <v>2661379.9315960295</v>
      </c>
      <c r="DQ323" s="152">
        <v>4531706.7250027675</v>
      </c>
      <c r="DR323" s="152">
        <v>11308672.400007877</v>
      </c>
      <c r="DS323" s="152">
        <v>7171616.3039138103</v>
      </c>
      <c r="DT323" s="152">
        <v>2119522.14090931</v>
      </c>
      <c r="DU323" s="152">
        <v>3809097.7598695462</v>
      </c>
      <c r="DV323" s="152">
        <v>2663134.4485048642</v>
      </c>
      <c r="DW323" s="152">
        <v>3466694.5371369035</v>
      </c>
      <c r="DX323" s="152">
        <v>2724747.8488238077</v>
      </c>
      <c r="DY323" s="152">
        <v>3660920.1157579655</v>
      </c>
      <c r="DZ323" s="152">
        <v>8485485.951240642</v>
      </c>
      <c r="EA323" s="152">
        <v>5008202.9858457595</v>
      </c>
      <c r="EB323" s="152">
        <v>4939586.5921326205</v>
      </c>
      <c r="EC323" s="152">
        <v>2987998.2754176199</v>
      </c>
      <c r="ED323" s="152">
        <v>17270327.035748459</v>
      </c>
      <c r="EE323" s="152">
        <v>2522120.8382864362</v>
      </c>
      <c r="EF323" s="152">
        <v>12563813.424740419</v>
      </c>
      <c r="EG323" s="152">
        <v>2888895.9211770198</v>
      </c>
      <c r="EH323" s="152">
        <v>2560352.9512287378</v>
      </c>
      <c r="EI323" s="152">
        <v>136692587.38341635</v>
      </c>
      <c r="EJ323" s="152">
        <v>67303005.793134198</v>
      </c>
      <c r="EK323" s="152">
        <v>5425159.1150397751</v>
      </c>
      <c r="EL323" s="152">
        <v>4243042.2758566597</v>
      </c>
      <c r="EM323" s="152">
        <v>4467275.6020298377</v>
      </c>
      <c r="EN323" s="152">
        <v>8423220.3121973053</v>
      </c>
      <c r="EO323" s="152">
        <v>3925459.3423811747</v>
      </c>
      <c r="EP323" s="152">
        <v>3939551.5887782439</v>
      </c>
      <c r="EQ323" s="152">
        <v>19233381.183494374</v>
      </c>
      <c r="ER323" s="152">
        <v>3913902.0755490521</v>
      </c>
      <c r="ES323" s="152">
        <v>1824057.5256488754</v>
      </c>
      <c r="ET323" s="152">
        <v>2747838.2043825882</v>
      </c>
      <c r="EU323" s="152">
        <v>5904112.7879999997</v>
      </c>
      <c r="EV323" s="152">
        <v>1150636.103959084</v>
      </c>
      <c r="EW323" s="152">
        <v>9158186.321109321</v>
      </c>
      <c r="EX323" s="152">
        <v>3189362.3151353383</v>
      </c>
      <c r="EY323" s="152">
        <v>2270713.59</v>
      </c>
      <c r="EZ323" s="152">
        <v>1787891.207627075</v>
      </c>
      <c r="FA323" s="152">
        <v>26146596.342892408</v>
      </c>
      <c r="FB323" s="152">
        <v>3643527.989405694</v>
      </c>
      <c r="FC323" s="152">
        <v>19491302.484783802</v>
      </c>
      <c r="FD323" s="152">
        <v>3494532.9398209285</v>
      </c>
      <c r="FE323" s="152">
        <v>1664897.3245092637</v>
      </c>
      <c r="FF323" s="152">
        <v>2514451.195470416</v>
      </c>
      <c r="FG323" s="152">
        <v>1736441.0129684252</v>
      </c>
      <c r="FH323" s="152">
        <v>1344762.4469652562</v>
      </c>
      <c r="FI323" s="152">
        <v>14427143.758753829</v>
      </c>
      <c r="FJ323" s="152">
        <v>14452166.24689422</v>
      </c>
      <c r="FK323" s="152">
        <v>17410416.729448456</v>
      </c>
      <c r="FL323" s="152">
        <v>34587638.731842734</v>
      </c>
      <c r="FM323" s="152">
        <v>26046598.200814359</v>
      </c>
      <c r="FN323" s="152">
        <v>162060355.42533737</v>
      </c>
      <c r="FO323" s="152">
        <v>9262010.1349332053</v>
      </c>
      <c r="FP323" s="152">
        <v>18601320.208252314</v>
      </c>
      <c r="FQ323" s="152">
        <v>6776743.5859497022</v>
      </c>
      <c r="FR323" s="152">
        <v>2165079.9475451601</v>
      </c>
      <c r="FS323" s="152">
        <v>2440423.2271306366</v>
      </c>
      <c r="FT323" s="153">
        <v>1354552.8958646699</v>
      </c>
      <c r="FU323" s="152">
        <v>6980062.3918743534</v>
      </c>
      <c r="FV323" s="152">
        <v>5855313.6785494732</v>
      </c>
      <c r="FW323" s="152">
        <v>2204301.4043518393</v>
      </c>
      <c r="FX323" s="152">
        <v>1173740.4779112961</v>
      </c>
      <c r="FY323">
        <v>0</v>
      </c>
      <c r="FZ323">
        <v>6702606374.573019</v>
      </c>
    </row>
    <row r="324" spans="3:195" x14ac:dyDescent="0.2"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AZ324" s="152"/>
      <c r="BA324" s="152"/>
      <c r="BB324" s="152"/>
      <c r="BC324" s="152"/>
      <c r="BD324" s="152"/>
      <c r="BE324" s="152"/>
      <c r="BF324" s="152"/>
      <c r="BG324" s="152"/>
      <c r="BH324" s="152"/>
      <c r="BI324" s="152"/>
      <c r="BJ324" s="152"/>
      <c r="BK324" s="152"/>
      <c r="BL324" s="152"/>
      <c r="BM324" s="152"/>
      <c r="BN324" s="152"/>
      <c r="BO324" s="152"/>
      <c r="BP324" s="152"/>
      <c r="BQ324" s="152"/>
      <c r="BR324" s="152"/>
      <c r="BS324" s="152"/>
      <c r="BT324" s="152"/>
      <c r="BU324" s="152"/>
      <c r="BV324" s="152"/>
      <c r="BW324" s="152"/>
      <c r="BX324" s="152"/>
      <c r="BY324" s="152"/>
      <c r="BZ324" s="152"/>
      <c r="CA324" s="152"/>
      <c r="CB324" s="152"/>
      <c r="CC324" s="152"/>
      <c r="CD324" s="152"/>
      <c r="CE324" s="152"/>
      <c r="CF324" s="152"/>
      <c r="CG324" s="152"/>
      <c r="CH324" s="152"/>
      <c r="CI324" s="152"/>
      <c r="CJ324" s="152"/>
      <c r="CK324" s="152"/>
      <c r="CL324" s="152"/>
      <c r="CM324" s="152"/>
      <c r="CN324" s="152"/>
      <c r="CO324" s="152"/>
      <c r="CP324" s="152"/>
      <c r="CQ324" s="152"/>
      <c r="CR324" s="152"/>
      <c r="CS324" s="152"/>
      <c r="CT324" s="152"/>
      <c r="CU324" s="152"/>
      <c r="CV324" s="152"/>
      <c r="CW324" s="152"/>
      <c r="CX324" s="152"/>
      <c r="CY324" s="152"/>
      <c r="CZ324" s="152"/>
      <c r="DA324" s="152"/>
      <c r="DB324" s="152"/>
      <c r="DC324" s="152"/>
      <c r="DD324" s="152"/>
      <c r="DE324" s="152"/>
      <c r="DF324" s="152"/>
      <c r="DG324" s="152"/>
      <c r="DH324" s="152"/>
      <c r="DI324" s="152"/>
      <c r="DJ324" s="152"/>
      <c r="DK324" s="152"/>
      <c r="DL324" s="152"/>
      <c r="DM324" s="152"/>
      <c r="DN324" s="152"/>
      <c r="DO324" s="152"/>
      <c r="DP324" s="152"/>
      <c r="DQ324" s="152"/>
      <c r="DR324" s="152"/>
      <c r="DS324" s="152"/>
      <c r="DT324" s="152"/>
      <c r="DU324" s="152"/>
      <c r="DV324" s="152"/>
      <c r="DW324" s="152"/>
      <c r="DX324" s="152"/>
      <c r="DY324" s="152"/>
      <c r="DZ324" s="152"/>
      <c r="EA324" s="152"/>
      <c r="EB324" s="152"/>
      <c r="EC324" s="152"/>
      <c r="ED324" s="152"/>
      <c r="EE324" s="152"/>
      <c r="EF324" s="152"/>
      <c r="EG324" s="152"/>
      <c r="EH324" s="152"/>
      <c r="EI324" s="152"/>
      <c r="EJ324" s="152"/>
      <c r="EK324" s="152"/>
      <c r="EL324" s="152"/>
      <c r="EM324" s="152"/>
      <c r="EN324" s="152"/>
      <c r="EO324" s="152"/>
      <c r="EP324" s="152"/>
      <c r="EQ324" s="152"/>
      <c r="ER324" s="152"/>
      <c r="ES324" s="152"/>
      <c r="ET324" s="152"/>
      <c r="EU324" s="152"/>
      <c r="EV324" s="152"/>
      <c r="EW324" s="152"/>
      <c r="EX324" s="152"/>
      <c r="EY324" s="152"/>
      <c r="EZ324" s="152"/>
      <c r="FA324" s="152"/>
      <c r="FB324" s="152"/>
      <c r="FC324" s="152"/>
      <c r="FD324" s="152"/>
      <c r="FE324" s="152"/>
      <c r="FF324" s="152"/>
      <c r="FG324" s="152"/>
      <c r="FH324" s="152"/>
      <c r="FI324" s="152"/>
      <c r="FJ324" s="152"/>
      <c r="FK324" s="152"/>
      <c r="FL324" s="152"/>
      <c r="FM324" s="152"/>
      <c r="FN324" s="152"/>
      <c r="FO324" s="152"/>
      <c r="FP324" s="152"/>
      <c r="FQ324" s="152"/>
      <c r="FR324" s="152"/>
      <c r="FS324" s="152"/>
      <c r="FT324" s="153"/>
      <c r="FU324" s="152"/>
      <c r="FV324" s="152"/>
      <c r="FW324" s="152"/>
      <c r="FX324" s="152"/>
      <c r="FY324" s="152"/>
    </row>
    <row r="325" spans="3:195" x14ac:dyDescent="0.2">
      <c r="C325" s="152">
        <f>C312-C323</f>
        <v>-80761.523868940771</v>
      </c>
      <c r="D325" s="152">
        <f t="shared" ref="D325:BO325" si="423">D312-D323</f>
        <v>-525294.70596957207</v>
      </c>
      <c r="E325" s="152">
        <f t="shared" si="423"/>
        <v>-101804.03885731101</v>
      </c>
      <c r="F325" s="152">
        <f t="shared" si="423"/>
        <v>-227153.49775636196</v>
      </c>
      <c r="G325" s="152">
        <f t="shared" si="423"/>
        <v>-9939.1031649596989</v>
      </c>
      <c r="H325" s="152">
        <f t="shared" si="423"/>
        <v>-8225.4829840185121</v>
      </c>
      <c r="I325" s="152">
        <f t="shared" si="423"/>
        <v>-142388.35247664154</v>
      </c>
      <c r="J325" s="152">
        <f t="shared" si="423"/>
        <v>-21511.065690904856</v>
      </c>
      <c r="K325" s="152">
        <f t="shared" si="423"/>
        <v>-3144.8042593253776</v>
      </c>
      <c r="L325" s="152">
        <f t="shared" si="423"/>
        <v>-34278.416615195572</v>
      </c>
      <c r="M325" s="152">
        <f t="shared" si="423"/>
        <v>-15301.863653846085</v>
      </c>
      <c r="N325" s="152">
        <f t="shared" si="423"/>
        <v>-592936.58103770018</v>
      </c>
      <c r="O325" s="152">
        <f t="shared" si="423"/>
        <v>-160610.24601836503</v>
      </c>
      <c r="P325" s="152">
        <f t="shared" si="423"/>
        <v>-1958.8697380726226</v>
      </c>
      <c r="Q325" s="152">
        <f t="shared" si="423"/>
        <v>-540493.50220382214</v>
      </c>
      <c r="R325" s="152">
        <f t="shared" si="423"/>
        <v>-4904.3358071753755</v>
      </c>
      <c r="S325" s="152">
        <f t="shared" si="423"/>
        <v>-13786.242992434651</v>
      </c>
      <c r="T325" s="152">
        <f t="shared" si="423"/>
        <v>-2033.0941133697052</v>
      </c>
      <c r="U325" s="152">
        <f t="shared" si="423"/>
        <v>-1400.7270785931032</v>
      </c>
      <c r="V325" s="152">
        <f t="shared" si="423"/>
        <v>-1344.461886791978</v>
      </c>
      <c r="W325" s="152">
        <f t="shared" si="423"/>
        <v>-1247.8601167328889</v>
      </c>
      <c r="X325" s="152">
        <f t="shared" si="423"/>
        <v>0</v>
      </c>
      <c r="Y325" s="152">
        <f t="shared" si="423"/>
        <v>-6911.4799999995157</v>
      </c>
      <c r="Z325" s="152">
        <f t="shared" si="423"/>
        <v>-1311.6209100997075</v>
      </c>
      <c r="AA325" s="152">
        <f t="shared" si="423"/>
        <v>-352624.64036235213</v>
      </c>
      <c r="AB325" s="152">
        <f t="shared" si="423"/>
        <v>-318566.05710822344</v>
      </c>
      <c r="AC325" s="152">
        <f t="shared" si="423"/>
        <v>-7506.4191186930984</v>
      </c>
      <c r="AD325" s="152">
        <f t="shared" si="423"/>
        <v>-14002.270276524127</v>
      </c>
      <c r="AE325" s="152">
        <f t="shared" si="423"/>
        <v>-1102.8493464579806</v>
      </c>
      <c r="AF325" s="152">
        <f t="shared" si="423"/>
        <v>-2500.2571008051746</v>
      </c>
      <c r="AG325" s="152">
        <f t="shared" si="423"/>
        <v>-11373.065939767286</v>
      </c>
      <c r="AH325" s="152">
        <f t="shared" si="423"/>
        <v>-8403.726574998349</v>
      </c>
      <c r="AI325" s="152">
        <f t="shared" si="423"/>
        <v>-3190.4185364581645</v>
      </c>
      <c r="AJ325" s="152">
        <f t="shared" si="423"/>
        <v>-2897.0725908917375</v>
      </c>
      <c r="AK325" s="152">
        <f t="shared" si="423"/>
        <v>-1851.5460527092218</v>
      </c>
      <c r="AL325" s="152">
        <f t="shared" si="423"/>
        <v>-1361.2357547669671</v>
      </c>
      <c r="AM325" s="152">
        <f t="shared" si="423"/>
        <v>-7107.0599999995902</v>
      </c>
      <c r="AN325" s="152">
        <f t="shared" si="423"/>
        <v>-1740.3923685662448</v>
      </c>
      <c r="AO325" s="152">
        <f t="shared" si="423"/>
        <v>-50069.183395832777</v>
      </c>
      <c r="AP325" s="152">
        <f t="shared" si="423"/>
        <v>-1191006.3621059656</v>
      </c>
      <c r="AQ325" s="152">
        <f t="shared" si="423"/>
        <v>-1851.032761758659</v>
      </c>
      <c r="AR325" s="152">
        <f t="shared" si="423"/>
        <v>-710209.42062580585</v>
      </c>
      <c r="AS325" s="152">
        <f t="shared" si="423"/>
        <v>-92793.649189047515</v>
      </c>
      <c r="AT325" s="152">
        <f t="shared" si="423"/>
        <v>-20358.127701438963</v>
      </c>
      <c r="AU325" s="152">
        <f t="shared" si="423"/>
        <v>-2415.7667625932954</v>
      </c>
      <c r="AV325" s="152">
        <f t="shared" si="423"/>
        <v>-2945.7336413199082</v>
      </c>
      <c r="AW325" s="152">
        <f t="shared" si="423"/>
        <v>-1656.7534280847758</v>
      </c>
      <c r="AX325" s="152">
        <f t="shared" si="423"/>
        <v>0</v>
      </c>
      <c r="AY325" s="152">
        <f t="shared" si="423"/>
        <v>-7054.2467323997989</v>
      </c>
      <c r="AZ325" s="152">
        <f t="shared" si="423"/>
        <v>-169988.16583150625</v>
      </c>
      <c r="BA325" s="152">
        <f t="shared" si="423"/>
        <v>-107825.62509661168</v>
      </c>
      <c r="BB325" s="152">
        <f t="shared" si="423"/>
        <v>-137263.54587695748</v>
      </c>
      <c r="BC325" s="152">
        <f t="shared" si="423"/>
        <v>-404241.66501441598</v>
      </c>
      <c r="BD325" s="152">
        <f t="shared" si="423"/>
        <v>-50629.81765178591</v>
      </c>
      <c r="BE325" s="152">
        <f t="shared" si="423"/>
        <v>-11882.569182269275</v>
      </c>
      <c r="BF325" s="152">
        <f t="shared" si="423"/>
        <v>-238637.08105653524</v>
      </c>
      <c r="BG325" s="152">
        <f t="shared" si="423"/>
        <v>-9225.9870259743184</v>
      </c>
      <c r="BH325" s="152">
        <f t="shared" si="423"/>
        <v>-4720.059562289156</v>
      </c>
      <c r="BI325" s="152">
        <f t="shared" si="423"/>
        <v>-1522.2341885454953</v>
      </c>
      <c r="BJ325" s="152">
        <f t="shared" si="423"/>
        <v>-59817.925763517618</v>
      </c>
      <c r="BK325" s="152">
        <f t="shared" si="423"/>
        <v>-160482.88912180066</v>
      </c>
      <c r="BL325" s="152">
        <f t="shared" si="423"/>
        <v>-758.39855597773567</v>
      </c>
      <c r="BM325" s="152">
        <f t="shared" si="423"/>
        <v>-2957.5737397037446</v>
      </c>
      <c r="BN325" s="152">
        <f t="shared" si="423"/>
        <v>-40839.829195495695</v>
      </c>
      <c r="BO325" s="152">
        <f t="shared" si="423"/>
        <v>-16078.907481279224</v>
      </c>
      <c r="BP325" s="152">
        <f t="shared" ref="BP325:EA325" si="424">BP312-BP323</f>
        <v>-1906.2414565286599</v>
      </c>
      <c r="BQ325" s="152">
        <f t="shared" si="424"/>
        <v>-75207.34562510252</v>
      </c>
      <c r="BR325" s="152">
        <f t="shared" si="424"/>
        <v>-57787.856371536851</v>
      </c>
      <c r="BS325" s="152">
        <f t="shared" si="424"/>
        <v>-10539.16552634351</v>
      </c>
      <c r="BT325" s="152">
        <f t="shared" si="424"/>
        <v>-4408.2669749921188</v>
      </c>
      <c r="BU325" s="152">
        <f t="shared" si="424"/>
        <v>-2411.0853201700374</v>
      </c>
      <c r="BV325" s="152">
        <f t="shared" si="424"/>
        <v>-15056.9384427201</v>
      </c>
      <c r="BW325" s="152">
        <f t="shared" si="424"/>
        <v>-23154.043591173366</v>
      </c>
      <c r="BX325" s="152">
        <f t="shared" si="424"/>
        <v>-1433.721651176922</v>
      </c>
      <c r="BY325" s="152">
        <f t="shared" si="424"/>
        <v>-7076.8259999994189</v>
      </c>
      <c r="BZ325" s="152">
        <f t="shared" si="424"/>
        <v>-1259.3707813518122</v>
      </c>
      <c r="CA325" s="152">
        <f t="shared" si="424"/>
        <v>-2204.2642603949644</v>
      </c>
      <c r="CB325" s="152">
        <f t="shared" si="424"/>
        <v>-910559.71487081051</v>
      </c>
      <c r="CC325" s="152">
        <f t="shared" si="424"/>
        <v>-1644.1412302935496</v>
      </c>
      <c r="CD325" s="152">
        <f t="shared" si="424"/>
        <v>-1313.23439769377</v>
      </c>
      <c r="CE325" s="152">
        <f t="shared" si="424"/>
        <v>-2601.9387713097967</v>
      </c>
      <c r="CF325" s="152">
        <f t="shared" si="424"/>
        <v>-1124.0880206208676</v>
      </c>
      <c r="CG325" s="152">
        <f t="shared" si="424"/>
        <v>-2662.4780992078595</v>
      </c>
      <c r="CH325" s="152">
        <f t="shared" si="424"/>
        <v>-1025.1185155990534</v>
      </c>
      <c r="CI325" s="152">
        <f t="shared" si="424"/>
        <v>-7719.5915827089921</v>
      </c>
      <c r="CJ325" s="152">
        <f t="shared" si="424"/>
        <v>-14401.089683333412</v>
      </c>
      <c r="CK325" s="152">
        <f t="shared" si="424"/>
        <v>-61641.524075359106</v>
      </c>
      <c r="CL325" s="152">
        <f t="shared" si="424"/>
        <v>-17083.961245983839</v>
      </c>
      <c r="CM325" s="152">
        <f t="shared" si="424"/>
        <v>-9263.4284018399194</v>
      </c>
      <c r="CN325" s="152">
        <f t="shared" si="424"/>
        <v>-341232.90687042475</v>
      </c>
      <c r="CO325" s="152">
        <f t="shared" si="424"/>
        <v>-176319.26142145693</v>
      </c>
      <c r="CP325" s="152">
        <f t="shared" si="424"/>
        <v>-10581.690646922216</v>
      </c>
      <c r="CQ325" s="152">
        <f t="shared" si="424"/>
        <v>-14542.674824239686</v>
      </c>
      <c r="CR325" s="152">
        <f t="shared" si="424"/>
        <v>-1617.9431182844564</v>
      </c>
      <c r="CS325" s="152">
        <f t="shared" si="424"/>
        <v>-2503.0011902148835</v>
      </c>
      <c r="CT325" s="152">
        <f t="shared" si="424"/>
        <v>-2436.7332230098546</v>
      </c>
      <c r="CU325" s="152">
        <f t="shared" si="424"/>
        <v>-3791.3338596050162</v>
      </c>
      <c r="CV325" s="152">
        <f t="shared" si="424"/>
        <v>0</v>
      </c>
      <c r="CW325" s="152">
        <f t="shared" si="424"/>
        <v>-3539.4129186607897</v>
      </c>
      <c r="CX325" s="152">
        <f t="shared" si="424"/>
        <v>-6092.6566662169062</v>
      </c>
      <c r="CY325" s="152">
        <f t="shared" si="424"/>
        <v>-1340.0020179650746</v>
      </c>
      <c r="CZ325" s="152">
        <f t="shared" si="424"/>
        <v>-18883.422207098454</v>
      </c>
      <c r="DA325" s="152">
        <f t="shared" si="424"/>
        <v>-2275.7060450566933</v>
      </c>
      <c r="DB325" s="152">
        <f t="shared" si="424"/>
        <v>-2521.3205818254501</v>
      </c>
      <c r="DC325" s="152">
        <f t="shared" si="424"/>
        <v>-1679.522079964634</v>
      </c>
      <c r="DD325" s="152">
        <f t="shared" si="424"/>
        <v>-3173.2497922319453</v>
      </c>
      <c r="DE325" s="152">
        <f t="shared" si="424"/>
        <v>-1652.593577358406</v>
      </c>
      <c r="DF325" s="152">
        <f t="shared" si="424"/>
        <v>-255438.06017640233</v>
      </c>
      <c r="DG325" s="152">
        <f t="shared" si="424"/>
        <v>0</v>
      </c>
      <c r="DH325" s="152">
        <f t="shared" si="424"/>
        <v>-21605.9813793879</v>
      </c>
      <c r="DI325" s="152">
        <f t="shared" si="424"/>
        <v>-31898.958867978305</v>
      </c>
      <c r="DJ325" s="152">
        <f t="shared" si="424"/>
        <v>-7231.4062773566693</v>
      </c>
      <c r="DK325" s="152">
        <f t="shared" si="424"/>
        <v>-3199.0913584716618</v>
      </c>
      <c r="DL325" s="152">
        <f t="shared" si="424"/>
        <v>-61164.679922245443</v>
      </c>
      <c r="DM325" s="152">
        <f t="shared" si="424"/>
        <v>-1724.8194898646325</v>
      </c>
      <c r="DN325" s="152">
        <f t="shared" si="424"/>
        <v>-15178.670693870634</v>
      </c>
      <c r="DO325" s="152">
        <f t="shared" si="424"/>
        <v>-31971.430654007941</v>
      </c>
      <c r="DP325" s="152">
        <f t="shared" si="424"/>
        <v>-1515.6716151637957</v>
      </c>
      <c r="DQ325" s="152">
        <f t="shared" si="424"/>
        <v>-7047.1241778032854</v>
      </c>
      <c r="DR325" s="152">
        <f t="shared" si="424"/>
        <v>-14881.486514309421</v>
      </c>
      <c r="DS325" s="152">
        <f t="shared" si="424"/>
        <v>-8438.942290250212</v>
      </c>
      <c r="DT325" s="152">
        <f t="shared" si="424"/>
        <v>-1933.8834143024869</v>
      </c>
      <c r="DU325" s="152">
        <f t="shared" si="424"/>
        <v>-2435.4582471288741</v>
      </c>
      <c r="DV325" s="152">
        <f t="shared" si="424"/>
        <v>-2593.5165356993675</v>
      </c>
      <c r="DW325" s="152">
        <f t="shared" si="424"/>
        <v>-2441.3463209276088</v>
      </c>
      <c r="DX325" s="152">
        <f t="shared" si="424"/>
        <v>-1737.0188679834828</v>
      </c>
      <c r="DY325" s="152">
        <f t="shared" si="424"/>
        <v>-2930.3886887854896</v>
      </c>
      <c r="DZ325" s="152">
        <f t="shared" si="424"/>
        <v>-11178.865849521011</v>
      </c>
      <c r="EA325" s="152">
        <f t="shared" si="424"/>
        <v>-7969.4727766597643</v>
      </c>
      <c r="EB325" s="152">
        <f t="shared" ref="EB325:FX325" si="425">EB312-EB323</f>
        <v>-7364.7301509799436</v>
      </c>
      <c r="EC325" s="152">
        <f t="shared" si="425"/>
        <v>-3342.8232136201113</v>
      </c>
      <c r="ED325" s="152">
        <f t="shared" si="425"/>
        <v>-23007.834459610283</v>
      </c>
      <c r="EE325" s="152">
        <f t="shared" si="425"/>
        <v>-1859.3383957161568</v>
      </c>
      <c r="EF325" s="152">
        <f t="shared" si="425"/>
        <v>-17287.118326513097</v>
      </c>
      <c r="EG325" s="152">
        <f t="shared" si="425"/>
        <v>-3187.0615288694389</v>
      </c>
      <c r="EH325" s="152">
        <f t="shared" si="425"/>
        <v>-1677.0585622773506</v>
      </c>
      <c r="EI325" s="152">
        <f t="shared" si="425"/>
        <v>-227944.53693854809</v>
      </c>
      <c r="EJ325" s="152">
        <f t="shared" si="425"/>
        <v>-91606.792860478163</v>
      </c>
      <c r="EK325" s="152">
        <f t="shared" si="425"/>
        <v>-7195.4886244358495</v>
      </c>
      <c r="EL325" s="152">
        <f t="shared" si="425"/>
        <v>-8299.6015658676624</v>
      </c>
      <c r="EM325" s="152">
        <f t="shared" si="425"/>
        <v>-5067.5502878706902</v>
      </c>
      <c r="EN325" s="152">
        <f t="shared" si="425"/>
        <v>-10570.345004469156</v>
      </c>
      <c r="EO325" s="152">
        <f t="shared" si="425"/>
        <v>-4375.0978967905976</v>
      </c>
      <c r="EP325" s="152">
        <f t="shared" si="425"/>
        <v>-3233.7281199246645</v>
      </c>
      <c r="EQ325" s="152">
        <f t="shared" si="425"/>
        <v>-24341.435112245381</v>
      </c>
      <c r="ER325" s="152">
        <f t="shared" si="425"/>
        <v>-3735.2129510222003</v>
      </c>
      <c r="ES325" s="152">
        <f t="shared" si="425"/>
        <v>-1038.6769996592775</v>
      </c>
      <c r="ET325" s="152">
        <f t="shared" si="425"/>
        <v>-1756.6978620160371</v>
      </c>
      <c r="EU325" s="152">
        <f t="shared" si="425"/>
        <v>-8500.1139999991283</v>
      </c>
      <c r="EV325" s="152">
        <f t="shared" si="425"/>
        <v>-1494.8225894358475</v>
      </c>
      <c r="EW325" s="152">
        <f t="shared" si="425"/>
        <v>-11441.417557418346</v>
      </c>
      <c r="EX325" s="152">
        <f t="shared" si="425"/>
        <v>-1687.6987567162141</v>
      </c>
      <c r="EY325" s="152">
        <f t="shared" si="425"/>
        <v>-3687.7200000002049</v>
      </c>
      <c r="EZ325" s="152">
        <f t="shared" si="425"/>
        <v>-2227.6352785110939</v>
      </c>
      <c r="FA325" s="152">
        <f t="shared" si="425"/>
        <v>-47105.99698818475</v>
      </c>
      <c r="FB325" s="152">
        <f t="shared" si="425"/>
        <v>-3215.8348903311417</v>
      </c>
      <c r="FC325" s="152">
        <f t="shared" si="425"/>
        <v>-21399.650252293795</v>
      </c>
      <c r="FD325" s="152">
        <f t="shared" si="425"/>
        <v>-2439.2124301162548</v>
      </c>
      <c r="FE325" s="152">
        <f t="shared" si="425"/>
        <v>-1140.425531681627</v>
      </c>
      <c r="FF325" s="152">
        <f t="shared" si="425"/>
        <v>-2995.2193194963038</v>
      </c>
      <c r="FG325" s="152">
        <f t="shared" si="425"/>
        <v>-1227.3516009093728</v>
      </c>
      <c r="FH325" s="152">
        <f t="shared" si="425"/>
        <v>-1256.6718207872473</v>
      </c>
      <c r="FI325" s="152">
        <f t="shared" si="425"/>
        <v>-18575.39200677909</v>
      </c>
      <c r="FJ325" s="152">
        <f t="shared" si="425"/>
        <v>-19128.073741191998</v>
      </c>
      <c r="FK325" s="152">
        <f t="shared" si="425"/>
        <v>-25445.397809397429</v>
      </c>
      <c r="FL325" s="152">
        <f t="shared" si="425"/>
        <v>-54902.317595109344</v>
      </c>
      <c r="FM325" s="152">
        <f t="shared" si="425"/>
        <v>-41315.668035358191</v>
      </c>
      <c r="FN325" s="152">
        <f t="shared" si="425"/>
        <v>-255656.8750782609</v>
      </c>
      <c r="FO325" s="152">
        <f t="shared" si="425"/>
        <v>-10895.674126811326</v>
      </c>
      <c r="FP325" s="152">
        <f t="shared" si="425"/>
        <v>-23775.665838859975</v>
      </c>
      <c r="FQ325" s="152">
        <f t="shared" si="425"/>
        <v>-7080.0389612065628</v>
      </c>
      <c r="FR325" s="152">
        <f t="shared" si="425"/>
        <v>-1988.3427820964716</v>
      </c>
      <c r="FS325" s="152">
        <f t="shared" si="425"/>
        <v>-1521.0728886784054</v>
      </c>
      <c r="FT325" s="152">
        <f t="shared" si="425"/>
        <v>-1307.0397540936247</v>
      </c>
      <c r="FU325" s="152">
        <f t="shared" si="425"/>
        <v>-9648.0080604339018</v>
      </c>
      <c r="FV325" s="152">
        <f t="shared" si="425"/>
        <v>-9154.6528844889253</v>
      </c>
      <c r="FW325" s="152">
        <f t="shared" si="425"/>
        <v>-2923.0161296036094</v>
      </c>
      <c r="FX325" s="152">
        <f t="shared" si="425"/>
        <v>-2919.8242429778911</v>
      </c>
      <c r="FY325" s="152">
        <f>SUM(C325:FX325)</f>
        <v>-10095334.538887406</v>
      </c>
    </row>
    <row r="326" spans="3:195" x14ac:dyDescent="0.2">
      <c r="C326" s="152"/>
      <c r="D326" s="154"/>
      <c r="E326" s="155"/>
      <c r="F326" s="156"/>
      <c r="G326" s="156"/>
      <c r="H326" s="156"/>
      <c r="I326" s="126"/>
      <c r="J326" s="126"/>
    </row>
    <row r="327" spans="3:195" x14ac:dyDescent="0.2"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2"/>
      <c r="BD327" s="152"/>
      <c r="BE327" s="152"/>
      <c r="BF327" s="152"/>
      <c r="BG327" s="152"/>
      <c r="BH327" s="152"/>
      <c r="BI327" s="152"/>
      <c r="BJ327" s="152"/>
      <c r="BK327" s="152"/>
      <c r="BL327" s="152"/>
      <c r="BM327" s="152"/>
      <c r="BN327" s="152"/>
      <c r="BO327" s="152"/>
      <c r="BP327" s="152"/>
      <c r="BQ327" s="152"/>
      <c r="BR327" s="152"/>
      <c r="BS327" s="152"/>
      <c r="BT327" s="152"/>
      <c r="BU327" s="152"/>
      <c r="BV327" s="152"/>
      <c r="BW327" s="152"/>
      <c r="BX327" s="152"/>
      <c r="BY327" s="152"/>
      <c r="BZ327" s="152"/>
      <c r="CA327" s="152"/>
      <c r="CB327" s="152"/>
      <c r="CC327" s="152"/>
      <c r="CD327" s="152"/>
      <c r="CE327" s="152"/>
      <c r="CF327" s="152"/>
      <c r="CG327" s="152"/>
      <c r="CH327" s="152"/>
      <c r="CI327" s="152"/>
      <c r="CJ327" s="152"/>
      <c r="CK327" s="152"/>
      <c r="CL327" s="152"/>
      <c r="CM327" s="152"/>
      <c r="CN327" s="152"/>
      <c r="CO327" s="152"/>
      <c r="CP327" s="152"/>
      <c r="CQ327" s="152"/>
      <c r="CR327" s="152"/>
      <c r="CS327" s="152"/>
      <c r="CT327" s="152"/>
      <c r="CU327" s="152"/>
      <c r="CV327" s="152"/>
      <c r="CW327" s="152"/>
      <c r="CX327" s="152"/>
      <c r="CY327" s="152"/>
      <c r="CZ327" s="152"/>
      <c r="DA327" s="152"/>
      <c r="DB327" s="152"/>
      <c r="DC327" s="152"/>
      <c r="DD327" s="152"/>
      <c r="DE327" s="152"/>
      <c r="DF327" s="152"/>
      <c r="DG327" s="152"/>
      <c r="DH327" s="152"/>
      <c r="DI327" s="152"/>
      <c r="DJ327" s="152"/>
      <c r="DK327" s="152"/>
      <c r="DL327" s="152"/>
      <c r="DM327" s="152"/>
      <c r="DN327" s="152"/>
      <c r="DO327" s="152"/>
      <c r="DP327" s="152"/>
      <c r="DQ327" s="152"/>
      <c r="DR327" s="152"/>
      <c r="DS327" s="152"/>
      <c r="DT327" s="152"/>
      <c r="DU327" s="152"/>
      <c r="DV327" s="152"/>
      <c r="DW327" s="152"/>
      <c r="DX327" s="152"/>
      <c r="DY327" s="152"/>
      <c r="DZ327" s="152"/>
      <c r="EA327" s="152"/>
      <c r="EB327" s="152"/>
      <c r="EC327" s="152"/>
      <c r="ED327" s="152"/>
      <c r="EE327" s="152"/>
      <c r="EF327" s="152"/>
      <c r="EG327" s="152"/>
      <c r="EH327" s="152"/>
      <c r="EI327" s="152"/>
      <c r="EJ327" s="152"/>
      <c r="EK327" s="152"/>
      <c r="EL327" s="152"/>
      <c r="EM327" s="152"/>
      <c r="EN327" s="152"/>
      <c r="EO327" s="152"/>
      <c r="EP327" s="152"/>
      <c r="EQ327" s="152"/>
      <c r="ER327" s="152"/>
      <c r="ES327" s="152"/>
      <c r="ET327" s="152"/>
      <c r="EU327" s="152"/>
      <c r="EV327" s="152"/>
      <c r="EW327" s="152"/>
      <c r="EX327" s="152"/>
      <c r="EY327" s="152"/>
      <c r="EZ327" s="152"/>
      <c r="FA327" s="152"/>
      <c r="FB327" s="152"/>
      <c r="FC327" s="152"/>
      <c r="FD327" s="152"/>
      <c r="FE327" s="152"/>
      <c r="FF327" s="152"/>
      <c r="FG327" s="152"/>
      <c r="FH327" s="152"/>
      <c r="FI327" s="152"/>
      <c r="FJ327" s="152"/>
      <c r="FK327" s="152"/>
      <c r="FL327" s="152"/>
      <c r="FM327" s="152"/>
      <c r="FN327" s="152"/>
      <c r="FO327" s="152"/>
      <c r="FP327" s="152"/>
      <c r="FQ327" s="152"/>
      <c r="FR327" s="152"/>
      <c r="FS327" s="152"/>
      <c r="FT327" s="153"/>
      <c r="FU327" s="152"/>
      <c r="FV327" s="152"/>
      <c r="FW327" s="152"/>
      <c r="FX327" s="152"/>
      <c r="FY327" s="152"/>
    </row>
    <row r="328" spans="3:195" x14ac:dyDescent="0.2">
      <c r="C328" s="152"/>
      <c r="D328" s="40"/>
      <c r="E328" s="40"/>
      <c r="F328" s="156"/>
      <c r="G328" s="156"/>
      <c r="H328" s="156"/>
      <c r="I328" s="126"/>
      <c r="J328" s="126"/>
    </row>
    <row r="329" spans="3:195" x14ac:dyDescent="0.2"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AZ329" s="152"/>
      <c r="BA329" s="152"/>
      <c r="BB329" s="152"/>
      <c r="BC329" s="152"/>
      <c r="BD329" s="152"/>
      <c r="BE329" s="152"/>
      <c r="BF329" s="152"/>
      <c r="BG329" s="152"/>
      <c r="BH329" s="152"/>
      <c r="BI329" s="152"/>
      <c r="BJ329" s="152"/>
      <c r="BK329" s="152"/>
      <c r="BL329" s="152"/>
      <c r="BM329" s="152"/>
      <c r="BN329" s="152"/>
      <c r="BO329" s="152"/>
      <c r="BP329" s="152"/>
      <c r="BQ329" s="152"/>
      <c r="BR329" s="152"/>
      <c r="BS329" s="152"/>
      <c r="BT329" s="152"/>
      <c r="BU329" s="152"/>
      <c r="BV329" s="152"/>
      <c r="BW329" s="152"/>
      <c r="BX329" s="152"/>
      <c r="BY329" s="152"/>
      <c r="BZ329" s="152"/>
      <c r="CA329" s="152"/>
      <c r="CB329" s="152"/>
      <c r="CC329" s="152"/>
      <c r="CD329" s="152"/>
      <c r="CE329" s="152"/>
      <c r="CF329" s="152"/>
      <c r="CG329" s="152"/>
      <c r="CH329" s="152"/>
      <c r="CI329" s="152"/>
      <c r="CJ329" s="152"/>
      <c r="CK329" s="152"/>
      <c r="CL329" s="152"/>
      <c r="CM329" s="152"/>
      <c r="CN329" s="152"/>
      <c r="CO329" s="152"/>
      <c r="CP329" s="152"/>
      <c r="CQ329" s="152"/>
      <c r="CR329" s="152"/>
      <c r="CS329" s="152"/>
      <c r="CT329" s="152"/>
      <c r="CU329" s="152"/>
      <c r="CV329" s="152"/>
      <c r="CW329" s="152"/>
      <c r="CX329" s="152"/>
      <c r="CY329" s="152"/>
      <c r="CZ329" s="152"/>
      <c r="DA329" s="152"/>
      <c r="DB329" s="152"/>
      <c r="DC329" s="152"/>
      <c r="DD329" s="152"/>
      <c r="DE329" s="152"/>
      <c r="DF329" s="152"/>
      <c r="DG329" s="152"/>
      <c r="DH329" s="152"/>
      <c r="DI329" s="152"/>
      <c r="DJ329" s="152"/>
      <c r="DK329" s="152"/>
      <c r="DL329" s="152"/>
      <c r="DM329" s="152"/>
      <c r="DN329" s="152"/>
      <c r="DO329" s="152"/>
      <c r="DP329" s="152"/>
      <c r="DQ329" s="152"/>
      <c r="DR329" s="152"/>
      <c r="DS329" s="152"/>
      <c r="DT329" s="152"/>
      <c r="DU329" s="152"/>
      <c r="DV329" s="152"/>
      <c r="DW329" s="152"/>
      <c r="DX329" s="152"/>
      <c r="DY329" s="152"/>
      <c r="DZ329" s="152"/>
      <c r="EA329" s="152"/>
      <c r="EB329" s="152"/>
      <c r="EC329" s="152"/>
      <c r="ED329" s="152"/>
      <c r="EE329" s="152"/>
      <c r="EF329" s="152"/>
      <c r="EG329" s="152"/>
      <c r="EH329" s="152"/>
      <c r="EI329" s="152"/>
      <c r="EJ329" s="152"/>
      <c r="EK329" s="152"/>
      <c r="EL329" s="152"/>
      <c r="EM329" s="152"/>
      <c r="EN329" s="152"/>
      <c r="EO329" s="152"/>
      <c r="EP329" s="152"/>
      <c r="EQ329" s="152"/>
      <c r="ER329" s="152"/>
      <c r="ES329" s="152"/>
      <c r="ET329" s="152"/>
      <c r="EU329" s="152"/>
      <c r="EV329" s="152"/>
      <c r="EW329" s="152"/>
      <c r="EX329" s="152"/>
      <c r="EY329" s="152"/>
      <c r="EZ329" s="152"/>
      <c r="FA329" s="152"/>
      <c r="FB329" s="152"/>
      <c r="FC329" s="152"/>
      <c r="FD329" s="152"/>
      <c r="FE329" s="152"/>
      <c r="FF329" s="152"/>
      <c r="FG329" s="152"/>
      <c r="FH329" s="152"/>
      <c r="FI329" s="152"/>
      <c r="FJ329" s="152"/>
      <c r="FK329" s="152"/>
      <c r="FL329" s="152"/>
      <c r="FM329" s="152"/>
      <c r="FN329" s="152"/>
      <c r="FO329" s="152"/>
      <c r="FP329" s="152"/>
      <c r="FQ329" s="152"/>
      <c r="FR329" s="152"/>
      <c r="FS329" s="152"/>
      <c r="FT329" s="152"/>
      <c r="FU329" s="152"/>
      <c r="FV329" s="152"/>
      <c r="FW329" s="152"/>
      <c r="FX329" s="152"/>
      <c r="FY329" s="152"/>
      <c r="FZ329" s="152"/>
    </row>
    <row r="330" spans="3:195" x14ac:dyDescent="0.2"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AZ330" s="152"/>
      <c r="BA330" s="152"/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  <c r="BL330" s="152"/>
      <c r="BM330" s="152"/>
      <c r="BN330" s="152"/>
      <c r="BO330" s="152"/>
      <c r="BP330" s="152"/>
      <c r="BQ330" s="152"/>
      <c r="BR330" s="152"/>
      <c r="BS330" s="152"/>
      <c r="BT330" s="152"/>
      <c r="BU330" s="152"/>
      <c r="BV330" s="152"/>
      <c r="BW330" s="152"/>
      <c r="BX330" s="152"/>
      <c r="BY330" s="152"/>
      <c r="BZ330" s="152"/>
      <c r="CA330" s="152"/>
      <c r="CB330" s="152"/>
      <c r="CC330" s="152"/>
      <c r="CD330" s="152"/>
      <c r="CE330" s="152"/>
      <c r="CF330" s="152"/>
      <c r="CG330" s="152"/>
      <c r="CH330" s="152"/>
      <c r="CI330" s="152"/>
      <c r="CJ330" s="152"/>
      <c r="CK330" s="152"/>
      <c r="CL330" s="152"/>
      <c r="CM330" s="152"/>
      <c r="CN330" s="152"/>
      <c r="CO330" s="152"/>
      <c r="CP330" s="152"/>
      <c r="CQ330" s="152"/>
      <c r="CR330" s="152"/>
      <c r="CS330" s="152"/>
      <c r="CT330" s="152"/>
      <c r="CU330" s="152"/>
      <c r="CV330" s="152"/>
      <c r="CW330" s="152"/>
      <c r="CX330" s="152"/>
      <c r="CY330" s="152"/>
      <c r="CZ330" s="152"/>
      <c r="DA330" s="152"/>
      <c r="DB330" s="152"/>
      <c r="DC330" s="152"/>
      <c r="DD330" s="152"/>
      <c r="DE330" s="152"/>
      <c r="DF330" s="152"/>
      <c r="DG330" s="152"/>
      <c r="DH330" s="152"/>
      <c r="DI330" s="152"/>
      <c r="DJ330" s="152"/>
      <c r="DK330" s="152"/>
      <c r="DL330" s="152"/>
      <c r="DM330" s="152"/>
      <c r="DN330" s="152"/>
      <c r="DO330" s="152"/>
      <c r="DP330" s="152"/>
      <c r="DQ330" s="152"/>
      <c r="DR330" s="152"/>
      <c r="DS330" s="152"/>
      <c r="DT330" s="152"/>
      <c r="DU330" s="152"/>
      <c r="DV330" s="152"/>
      <c r="DW330" s="152"/>
      <c r="DX330" s="152"/>
      <c r="DY330" s="152"/>
      <c r="DZ330" s="152"/>
      <c r="EA330" s="152"/>
      <c r="EB330" s="152"/>
      <c r="EC330" s="152"/>
      <c r="ED330" s="152"/>
      <c r="EE330" s="152"/>
      <c r="EF330" s="152"/>
      <c r="EG330" s="152"/>
      <c r="EH330" s="152"/>
      <c r="EI330" s="152"/>
      <c r="EJ330" s="152"/>
      <c r="EK330" s="152"/>
      <c r="EL330" s="152"/>
      <c r="EM330" s="152"/>
      <c r="EN330" s="152"/>
      <c r="EO330" s="152"/>
      <c r="EP330" s="152"/>
      <c r="EQ330" s="152"/>
      <c r="ER330" s="152"/>
      <c r="ES330" s="152"/>
      <c r="ET330" s="152"/>
      <c r="EU330" s="152"/>
      <c r="EV330" s="152"/>
      <c r="EW330" s="152"/>
      <c r="EX330" s="152"/>
      <c r="EY330" s="152"/>
      <c r="EZ330" s="152"/>
      <c r="FA330" s="152"/>
      <c r="FB330" s="152"/>
      <c r="FC330" s="152"/>
      <c r="FD330" s="152"/>
      <c r="FE330" s="152"/>
      <c r="FF330" s="152"/>
      <c r="FG330" s="152"/>
      <c r="FH330" s="152"/>
      <c r="FI330" s="152"/>
      <c r="FJ330" s="152"/>
      <c r="FK330" s="152"/>
      <c r="FL330" s="152"/>
      <c r="FM330" s="152"/>
      <c r="FN330" s="152"/>
      <c r="FO330" s="152"/>
      <c r="FP330" s="152"/>
      <c r="FQ330" s="152"/>
      <c r="FR330" s="152"/>
      <c r="FS330" s="152"/>
      <c r="FT330" s="152"/>
      <c r="FU330" s="152"/>
      <c r="FV330" s="152"/>
      <c r="FW330" s="152"/>
      <c r="FX330" s="152"/>
      <c r="FY330" s="152"/>
    </row>
    <row r="331" spans="3:195" x14ac:dyDescent="0.2"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2"/>
      <c r="BD331" s="152"/>
      <c r="BE331" s="152"/>
      <c r="BF331" s="152"/>
      <c r="BG331" s="152"/>
      <c r="BH331" s="152"/>
      <c r="BI331" s="152"/>
      <c r="BJ331" s="152"/>
      <c r="BK331" s="152"/>
      <c r="BL331" s="152"/>
      <c r="BM331" s="152"/>
      <c r="BN331" s="152"/>
      <c r="BO331" s="152"/>
      <c r="BP331" s="152"/>
      <c r="BQ331" s="152"/>
      <c r="BR331" s="152"/>
      <c r="BS331" s="152"/>
      <c r="BT331" s="152"/>
      <c r="BU331" s="152"/>
      <c r="BV331" s="152"/>
      <c r="BW331" s="152"/>
      <c r="BX331" s="152"/>
      <c r="BY331" s="152"/>
      <c r="BZ331" s="152"/>
      <c r="CA331" s="152"/>
      <c r="CB331" s="152"/>
      <c r="CC331" s="152"/>
      <c r="CD331" s="152"/>
      <c r="CE331" s="152"/>
      <c r="CF331" s="152"/>
      <c r="CG331" s="152"/>
      <c r="CH331" s="152"/>
      <c r="CI331" s="152"/>
      <c r="CJ331" s="152"/>
      <c r="CK331" s="152"/>
      <c r="CL331" s="152"/>
      <c r="CM331" s="152"/>
      <c r="CN331" s="152"/>
      <c r="CO331" s="152"/>
      <c r="CP331" s="152"/>
      <c r="CQ331" s="152"/>
      <c r="CR331" s="152"/>
      <c r="CS331" s="152"/>
      <c r="CT331" s="152"/>
      <c r="CU331" s="152"/>
      <c r="CV331" s="152"/>
      <c r="CW331" s="152"/>
      <c r="CX331" s="152"/>
      <c r="CY331" s="152"/>
      <c r="CZ331" s="152"/>
      <c r="DA331" s="152"/>
      <c r="DB331" s="152"/>
      <c r="DC331" s="152"/>
      <c r="DD331" s="152"/>
      <c r="DE331" s="152"/>
      <c r="DF331" s="152"/>
      <c r="DG331" s="152"/>
      <c r="DH331" s="152"/>
      <c r="DI331" s="152"/>
      <c r="DJ331" s="152"/>
      <c r="DK331" s="152"/>
      <c r="DL331" s="152"/>
      <c r="DM331" s="152"/>
      <c r="DN331" s="152"/>
      <c r="DO331" s="152"/>
      <c r="DP331" s="152"/>
      <c r="DQ331" s="152"/>
      <c r="DR331" s="152"/>
      <c r="DS331" s="152"/>
      <c r="DT331" s="152"/>
      <c r="DU331" s="152"/>
      <c r="DV331" s="152"/>
      <c r="DW331" s="152"/>
      <c r="DX331" s="152"/>
      <c r="DY331" s="152"/>
      <c r="DZ331" s="152"/>
      <c r="EA331" s="152"/>
      <c r="EB331" s="152"/>
      <c r="EC331" s="152"/>
      <c r="ED331" s="152"/>
      <c r="EE331" s="152"/>
      <c r="EF331" s="152"/>
      <c r="EG331" s="152"/>
      <c r="EH331" s="152"/>
      <c r="EI331" s="152"/>
      <c r="EJ331" s="152"/>
      <c r="EK331" s="152"/>
      <c r="EL331" s="152"/>
      <c r="EM331" s="152"/>
      <c r="EN331" s="152"/>
      <c r="EO331" s="152"/>
      <c r="EP331" s="152"/>
      <c r="EQ331" s="152"/>
      <c r="ER331" s="152"/>
      <c r="ES331" s="152"/>
      <c r="ET331" s="152"/>
      <c r="EU331" s="152"/>
      <c r="EV331" s="152"/>
      <c r="EW331" s="152"/>
      <c r="EX331" s="152"/>
      <c r="EY331" s="152"/>
      <c r="EZ331" s="152"/>
      <c r="FA331" s="152"/>
      <c r="FB331" s="152"/>
      <c r="FC331" s="152"/>
      <c r="FD331" s="152"/>
      <c r="FE331" s="152"/>
      <c r="FF331" s="152"/>
      <c r="FG331" s="152"/>
      <c r="FH331" s="152"/>
      <c r="FI331" s="152"/>
      <c r="FJ331" s="152"/>
      <c r="FK331" s="152"/>
      <c r="FL331" s="152"/>
      <c r="FM331" s="152"/>
      <c r="FN331" s="152"/>
      <c r="FO331" s="152"/>
      <c r="FP331" s="152"/>
      <c r="FQ331" s="152"/>
      <c r="FR331" s="152"/>
      <c r="FS331" s="152"/>
      <c r="FT331" s="152"/>
      <c r="FU331" s="152"/>
      <c r="FV331" s="152"/>
      <c r="FW331" s="152"/>
      <c r="FX331" s="152"/>
      <c r="FY331" s="152"/>
    </row>
    <row r="332" spans="3:195" x14ac:dyDescent="0.2"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AZ332" s="152"/>
      <c r="BA332" s="152"/>
      <c r="BB332" s="152"/>
      <c r="BC332" s="152"/>
      <c r="BD332" s="152"/>
      <c r="BE332" s="152"/>
      <c r="BF332" s="152"/>
      <c r="BG332" s="152"/>
      <c r="BH332" s="152"/>
      <c r="BI332" s="152"/>
      <c r="BJ332" s="152"/>
      <c r="BK332" s="152"/>
      <c r="BL332" s="152"/>
      <c r="BM332" s="152"/>
      <c r="BN332" s="152"/>
      <c r="BO332" s="152"/>
      <c r="BP332" s="152"/>
      <c r="BQ332" s="152"/>
      <c r="BR332" s="152"/>
      <c r="BS332" s="152"/>
      <c r="BT332" s="152"/>
      <c r="BU332" s="152"/>
      <c r="BV332" s="152"/>
      <c r="BW332" s="152"/>
      <c r="BX332" s="152"/>
      <c r="BY332" s="152"/>
      <c r="BZ332" s="152"/>
      <c r="CA332" s="152"/>
      <c r="CB332" s="152"/>
      <c r="CC332" s="152"/>
      <c r="CD332" s="152"/>
      <c r="CE332" s="152"/>
      <c r="CF332" s="152"/>
      <c r="CG332" s="152"/>
      <c r="CH332" s="152"/>
      <c r="CI332" s="152"/>
      <c r="CJ332" s="152"/>
      <c r="CK332" s="152"/>
      <c r="CL332" s="152"/>
      <c r="CM332" s="152"/>
      <c r="CN332" s="152"/>
      <c r="CO332" s="152"/>
      <c r="CP332" s="152"/>
      <c r="CQ332" s="152"/>
      <c r="CR332" s="152"/>
      <c r="CS332" s="152"/>
      <c r="CT332" s="152"/>
      <c r="CU332" s="152"/>
      <c r="CV332" s="152"/>
      <c r="CW332" s="152"/>
      <c r="CX332" s="152"/>
      <c r="CY332" s="152"/>
      <c r="CZ332" s="152"/>
      <c r="DA332" s="152"/>
      <c r="DB332" s="152"/>
      <c r="DC332" s="152"/>
      <c r="DD332" s="152"/>
      <c r="DE332" s="152"/>
      <c r="DF332" s="152"/>
      <c r="DG332" s="152"/>
      <c r="DH332" s="152"/>
      <c r="DI332" s="152"/>
      <c r="DJ332" s="152"/>
      <c r="DK332" s="152"/>
      <c r="DL332" s="152"/>
      <c r="DM332" s="152"/>
      <c r="DN332" s="152"/>
      <c r="DO332" s="152"/>
      <c r="DP332" s="152"/>
      <c r="DQ332" s="152"/>
      <c r="DR332" s="152"/>
      <c r="DS332" s="152"/>
      <c r="DT332" s="152"/>
      <c r="DU332" s="152"/>
      <c r="DV332" s="152"/>
      <c r="DW332" s="152"/>
      <c r="DX332" s="152"/>
      <c r="DY332" s="152"/>
      <c r="DZ332" s="152"/>
      <c r="EA332" s="152"/>
      <c r="EB332" s="152"/>
      <c r="EC332" s="152"/>
      <c r="ED332" s="152"/>
      <c r="EE332" s="152"/>
      <c r="EF332" s="152"/>
      <c r="EG332" s="152"/>
      <c r="EH332" s="152"/>
      <c r="EI332" s="152"/>
      <c r="EJ332" s="152"/>
      <c r="EK332" s="152"/>
      <c r="EL332" s="152"/>
      <c r="EM332" s="152"/>
      <c r="EN332" s="152"/>
      <c r="EO332" s="152"/>
      <c r="EP332" s="152"/>
      <c r="EQ332" s="152"/>
      <c r="ER332" s="152"/>
      <c r="ES332" s="152"/>
      <c r="ET332" s="152"/>
      <c r="EU332" s="152"/>
      <c r="EV332" s="152"/>
      <c r="EW332" s="152"/>
      <c r="EX332" s="152"/>
      <c r="EY332" s="152"/>
      <c r="EZ332" s="152"/>
      <c r="FA332" s="152"/>
      <c r="FB332" s="152"/>
      <c r="FC332" s="152"/>
      <c r="FD332" s="152"/>
      <c r="FE332" s="152"/>
      <c r="FF332" s="152"/>
      <c r="FG332" s="152"/>
      <c r="FH332" s="152"/>
      <c r="FI332" s="152"/>
      <c r="FJ332" s="152"/>
      <c r="FK332" s="152"/>
      <c r="FL332" s="152"/>
      <c r="FM332" s="152"/>
      <c r="FN332" s="152"/>
      <c r="FO332" s="152"/>
      <c r="FP332" s="152"/>
      <c r="FQ332" s="152"/>
      <c r="FR332" s="152"/>
      <c r="FS332" s="152"/>
      <c r="FT332" s="152"/>
      <c r="FU332" s="152"/>
      <c r="FV332" s="152"/>
      <c r="FW332" s="152"/>
      <c r="FX332" s="152"/>
      <c r="FY332" s="152"/>
    </row>
    <row r="333" spans="3:195" x14ac:dyDescent="0.2"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  <c r="BG333" s="152"/>
      <c r="BH333" s="152"/>
      <c r="BI333" s="152"/>
      <c r="BJ333" s="152"/>
      <c r="BK333" s="152"/>
      <c r="BL333" s="152"/>
      <c r="BM333" s="152"/>
      <c r="BN333" s="152"/>
      <c r="BO333" s="152"/>
      <c r="BP333" s="152"/>
      <c r="BQ333" s="152"/>
      <c r="BR333" s="152"/>
      <c r="BS333" s="152"/>
      <c r="BT333" s="152"/>
      <c r="BU333" s="152"/>
      <c r="BV333" s="152"/>
      <c r="BW333" s="152"/>
      <c r="BX333" s="152"/>
      <c r="BY333" s="152"/>
      <c r="BZ333" s="152"/>
      <c r="CA333" s="152"/>
      <c r="CB333" s="152"/>
      <c r="CC333" s="152"/>
      <c r="CD333" s="152"/>
      <c r="CE333" s="152"/>
      <c r="CF333" s="152"/>
      <c r="CG333" s="152"/>
      <c r="CH333" s="152"/>
      <c r="CI333" s="152"/>
      <c r="CJ333" s="152"/>
      <c r="CK333" s="152"/>
      <c r="CL333" s="152"/>
      <c r="CM333" s="152"/>
      <c r="CN333" s="152"/>
      <c r="CO333" s="152"/>
      <c r="CP333" s="152"/>
      <c r="CQ333" s="152"/>
      <c r="CR333" s="152"/>
      <c r="CS333" s="152"/>
      <c r="CT333" s="152"/>
      <c r="CU333" s="152"/>
      <c r="CV333" s="152"/>
      <c r="CW333" s="152"/>
      <c r="CX333" s="152"/>
      <c r="CY333" s="152"/>
      <c r="CZ333" s="152"/>
      <c r="DA333" s="152"/>
      <c r="DB333" s="152"/>
      <c r="DC333" s="152"/>
      <c r="DD333" s="152"/>
      <c r="DE333" s="152"/>
      <c r="DF333" s="152"/>
      <c r="DG333" s="152"/>
      <c r="DH333" s="152"/>
      <c r="DI333" s="152"/>
      <c r="DJ333" s="152"/>
      <c r="DK333" s="152"/>
      <c r="DL333" s="152"/>
      <c r="DM333" s="152"/>
      <c r="DN333" s="152"/>
      <c r="DO333" s="152"/>
      <c r="DP333" s="152"/>
      <c r="DQ333" s="152"/>
      <c r="DR333" s="152"/>
      <c r="DS333" s="152"/>
      <c r="DT333" s="152"/>
      <c r="DU333" s="152"/>
      <c r="DV333" s="152"/>
      <c r="DW333" s="152"/>
      <c r="DX333" s="152"/>
      <c r="DY333" s="152"/>
      <c r="DZ333" s="152"/>
      <c r="EA333" s="152"/>
      <c r="EB333" s="152"/>
      <c r="EC333" s="152"/>
      <c r="ED333" s="152"/>
      <c r="EE333" s="152"/>
      <c r="EF333" s="152"/>
      <c r="EG333" s="152"/>
      <c r="EH333" s="152"/>
      <c r="EI333" s="152"/>
      <c r="EJ333" s="152"/>
      <c r="EK333" s="152"/>
      <c r="EL333" s="152"/>
      <c r="EM333" s="152"/>
      <c r="EN333" s="152"/>
      <c r="EO333" s="152"/>
      <c r="EP333" s="152"/>
      <c r="EQ333" s="152"/>
      <c r="ER333" s="152"/>
      <c r="ES333" s="152"/>
      <c r="ET333" s="152"/>
      <c r="EU333" s="152"/>
      <c r="EV333" s="152"/>
      <c r="EW333" s="152"/>
      <c r="EX333" s="152"/>
      <c r="EY333" s="152"/>
      <c r="EZ333" s="152"/>
      <c r="FA333" s="152"/>
      <c r="FB333" s="152"/>
      <c r="FC333" s="152"/>
      <c r="FD333" s="152"/>
      <c r="FE333" s="152"/>
      <c r="FF333" s="152"/>
      <c r="FG333" s="152"/>
      <c r="FH333" s="152"/>
      <c r="FI333" s="152"/>
      <c r="FJ333" s="152"/>
      <c r="FK333" s="152"/>
      <c r="FL333" s="152"/>
      <c r="FM333" s="152"/>
      <c r="FN333" s="152"/>
      <c r="FO333" s="152"/>
      <c r="FP333" s="152"/>
      <c r="FQ333" s="152"/>
      <c r="FR333" s="152"/>
      <c r="FS333" s="152"/>
      <c r="FT333" s="152"/>
      <c r="FU333" s="152"/>
      <c r="FV333" s="152"/>
      <c r="FW333" s="152"/>
      <c r="FX333" s="152"/>
      <c r="FY333" s="152"/>
    </row>
    <row r="334" spans="3:195" x14ac:dyDescent="0.2">
      <c r="C334" s="152"/>
      <c r="D334" s="40"/>
      <c r="E334" s="155"/>
      <c r="F334" s="156"/>
      <c r="G334" s="156"/>
      <c r="H334" s="155"/>
      <c r="I334" s="126"/>
      <c r="J334" s="126"/>
    </row>
    <row r="335" spans="3:195" x14ac:dyDescent="0.2">
      <c r="C335" s="152"/>
      <c r="D335" s="40"/>
      <c r="E335" s="155"/>
      <c r="F335" s="156"/>
      <c r="G335" s="156"/>
      <c r="H335" s="155"/>
      <c r="I335" s="126"/>
      <c r="J335" s="126"/>
    </row>
    <row r="336" spans="3:195" x14ac:dyDescent="0.2">
      <c r="C336" s="152"/>
      <c r="D336" s="40"/>
      <c r="E336" s="155"/>
      <c r="F336" s="156"/>
      <c r="G336" s="156"/>
      <c r="H336" s="155"/>
      <c r="I336" s="126"/>
      <c r="J336" s="126"/>
    </row>
    <row r="337" spans="3:10" x14ac:dyDescent="0.2">
      <c r="C337" s="152"/>
      <c r="D337" s="40"/>
      <c r="E337" s="155"/>
      <c r="F337" s="156"/>
      <c r="G337" s="156"/>
      <c r="H337" s="155"/>
      <c r="I337" s="126"/>
      <c r="J337" s="126"/>
    </row>
    <row r="338" spans="3:10" x14ac:dyDescent="0.2">
      <c r="C338" s="152"/>
      <c r="D338" s="40"/>
      <c r="E338" s="155"/>
      <c r="F338" s="156"/>
      <c r="G338" s="156"/>
      <c r="H338" s="155"/>
      <c r="I338" s="126"/>
      <c r="J338" s="126"/>
    </row>
    <row r="339" spans="3:10" x14ac:dyDescent="0.2">
      <c r="C339" s="152"/>
      <c r="D339" s="40"/>
      <c r="E339" s="155"/>
      <c r="F339" s="156"/>
      <c r="G339" s="156"/>
      <c r="H339" s="155"/>
      <c r="I339" s="126"/>
      <c r="J339" s="126"/>
    </row>
    <row r="340" spans="3:10" x14ac:dyDescent="0.2">
      <c r="C340" s="152"/>
      <c r="D340" s="40"/>
      <c r="E340" s="155"/>
      <c r="F340" s="156"/>
      <c r="G340" s="156"/>
      <c r="H340" s="155"/>
      <c r="I340" s="126"/>
      <c r="J340" s="126"/>
    </row>
    <row r="341" spans="3:10" x14ac:dyDescent="0.2">
      <c r="C341" s="152"/>
      <c r="D341" s="40"/>
      <c r="E341" s="155"/>
      <c r="F341" s="156"/>
      <c r="G341" s="156"/>
      <c r="H341" s="155"/>
      <c r="I341" s="126"/>
      <c r="J341" s="126"/>
    </row>
    <row r="342" spans="3:10" x14ac:dyDescent="0.2">
      <c r="C342" s="152"/>
      <c r="D342" s="40"/>
      <c r="E342" s="155"/>
      <c r="F342" s="156"/>
      <c r="G342" s="156"/>
      <c r="H342" s="155"/>
      <c r="I342" s="126"/>
      <c r="J342" s="126"/>
    </row>
    <row r="343" spans="3:10" x14ac:dyDescent="0.2">
      <c r="C343" s="152"/>
      <c r="D343" s="40"/>
      <c r="E343" s="155"/>
      <c r="F343" s="156"/>
      <c r="G343" s="156"/>
      <c r="H343" s="155"/>
      <c r="I343" s="126"/>
      <c r="J343" s="126"/>
    </row>
    <row r="344" spans="3:10" x14ac:dyDescent="0.2">
      <c r="C344" s="152"/>
      <c r="D344" s="40"/>
      <c r="E344" s="155"/>
      <c r="F344" s="156"/>
      <c r="G344" s="156"/>
      <c r="H344" s="155"/>
      <c r="I344" s="126"/>
      <c r="J344" s="126"/>
    </row>
    <row r="345" spans="3:10" x14ac:dyDescent="0.2">
      <c r="C345" s="152"/>
      <c r="D345" s="40"/>
      <c r="E345" s="155"/>
      <c r="F345" s="156"/>
      <c r="G345" s="156"/>
      <c r="H345" s="155"/>
      <c r="I345" s="126"/>
      <c r="J345" s="126"/>
    </row>
    <row r="346" spans="3:10" x14ac:dyDescent="0.2">
      <c r="C346" s="152"/>
      <c r="D346" s="40"/>
      <c r="E346" s="155"/>
      <c r="F346" s="156"/>
      <c r="G346" s="156"/>
      <c r="H346" s="155"/>
      <c r="I346" s="126"/>
      <c r="J346" s="126"/>
    </row>
    <row r="347" spans="3:10" x14ac:dyDescent="0.2">
      <c r="C347" s="152"/>
      <c r="D347" s="40"/>
      <c r="E347" s="155"/>
      <c r="F347" s="156"/>
      <c r="G347" s="156"/>
      <c r="H347" s="155"/>
      <c r="I347" s="126"/>
      <c r="J347" s="126"/>
    </row>
    <row r="348" spans="3:10" x14ac:dyDescent="0.2">
      <c r="C348" s="152"/>
      <c r="D348" s="40"/>
      <c r="E348" s="155"/>
      <c r="F348" s="156"/>
      <c r="G348" s="156"/>
      <c r="H348" s="155"/>
      <c r="I348" s="126"/>
      <c r="J348" s="126"/>
    </row>
    <row r="349" spans="3:10" x14ac:dyDescent="0.2">
      <c r="C349" s="152"/>
      <c r="D349" s="40"/>
      <c r="E349" s="155"/>
      <c r="F349" s="156"/>
      <c r="G349" s="156"/>
      <c r="H349" s="155"/>
      <c r="I349" s="126"/>
      <c r="J349" s="126"/>
    </row>
    <row r="350" spans="3:10" x14ac:dyDescent="0.2">
      <c r="C350" s="152"/>
      <c r="D350" s="40"/>
      <c r="E350" s="155"/>
      <c r="F350" s="156"/>
      <c r="G350" s="156"/>
      <c r="H350" s="155"/>
      <c r="I350" s="126"/>
      <c r="J350" s="126"/>
    </row>
    <row r="351" spans="3:10" x14ac:dyDescent="0.2">
      <c r="C351" s="152"/>
      <c r="D351" s="40"/>
      <c r="E351" s="155"/>
      <c r="F351" s="156"/>
      <c r="G351" s="156"/>
      <c r="H351" s="155"/>
      <c r="I351" s="126"/>
      <c r="J351" s="126"/>
    </row>
    <row r="352" spans="3:10" x14ac:dyDescent="0.2">
      <c r="C352" s="152"/>
      <c r="D352" s="40"/>
      <c r="E352" s="155"/>
      <c r="F352" s="156"/>
      <c r="G352" s="156"/>
      <c r="H352" s="155"/>
      <c r="I352" s="126"/>
      <c r="J352" s="126"/>
    </row>
    <row r="353" spans="3:10" x14ac:dyDescent="0.2">
      <c r="C353" s="152"/>
      <c r="D353" s="40"/>
      <c r="E353" s="155"/>
      <c r="F353" s="156"/>
      <c r="G353" s="156"/>
      <c r="H353" s="155"/>
      <c r="I353" s="126"/>
      <c r="J353" s="126"/>
    </row>
    <row r="354" spans="3:10" x14ac:dyDescent="0.2">
      <c r="F354" s="156"/>
      <c r="G354" s="156"/>
    </row>
    <row r="355" spans="3:10" x14ac:dyDescent="0.2">
      <c r="D355" s="40"/>
      <c r="E355" s="155"/>
      <c r="F355" s="156"/>
      <c r="G355" s="156"/>
      <c r="H355" s="155"/>
      <c r="J355" s="126"/>
    </row>
    <row r="356" spans="3:10" x14ac:dyDescent="0.2">
      <c r="F356" s="156"/>
      <c r="G356" s="156"/>
    </row>
    <row r="357" spans="3:10" x14ac:dyDescent="0.2">
      <c r="F357" s="156"/>
      <c r="G357" s="156"/>
    </row>
    <row r="358" spans="3:10" x14ac:dyDescent="0.2">
      <c r="F358" s="156"/>
      <c r="G358" s="156"/>
    </row>
    <row r="359" spans="3:10" x14ac:dyDescent="0.2">
      <c r="F359" s="156"/>
      <c r="G359" s="156"/>
    </row>
    <row r="360" spans="3:10" x14ac:dyDescent="0.2">
      <c r="F360" s="156"/>
      <c r="G360" s="156"/>
    </row>
    <row r="361" spans="3:10" x14ac:dyDescent="0.2">
      <c r="F361" s="156"/>
      <c r="G361" s="156"/>
    </row>
    <row r="362" spans="3:10" x14ac:dyDescent="0.2">
      <c r="F362" s="156"/>
      <c r="G362" s="156"/>
    </row>
    <row r="363" spans="3:10" x14ac:dyDescent="0.2">
      <c r="F363" s="156"/>
      <c r="G363" s="156"/>
    </row>
    <row r="364" spans="3:10" x14ac:dyDescent="0.2">
      <c r="F364" s="156"/>
      <c r="G364" s="156"/>
    </row>
    <row r="365" spans="3:10" x14ac:dyDescent="0.2">
      <c r="F365" s="156"/>
      <c r="G365" s="156"/>
    </row>
    <row r="366" spans="3:10" x14ac:dyDescent="0.2">
      <c r="F366" s="156"/>
      <c r="G366" s="156"/>
    </row>
    <row r="367" spans="3:10" x14ac:dyDescent="0.2">
      <c r="F367" s="156"/>
      <c r="G367" s="156"/>
    </row>
    <row r="368" spans="3:10" x14ac:dyDescent="0.2">
      <c r="F368" s="156"/>
      <c r="G368" s="156"/>
    </row>
    <row r="369" spans="6:7" x14ac:dyDescent="0.2">
      <c r="F369" s="156"/>
      <c r="G369" s="156"/>
    </row>
    <row r="370" spans="6:7" x14ac:dyDescent="0.2">
      <c r="F370" s="156"/>
      <c r="G370" s="156"/>
    </row>
    <row r="371" spans="6:7" x14ac:dyDescent="0.2">
      <c r="F371" s="156"/>
      <c r="G371" s="156"/>
    </row>
    <row r="372" spans="6:7" x14ac:dyDescent="0.2">
      <c r="F372" s="156"/>
      <c r="G372" s="156"/>
    </row>
    <row r="373" spans="6:7" x14ac:dyDescent="0.2">
      <c r="F373" s="156"/>
      <c r="G373" s="156"/>
    </row>
    <row r="374" spans="6:7" x14ac:dyDescent="0.2">
      <c r="F374" s="156"/>
      <c r="G374" s="156"/>
    </row>
    <row r="375" spans="6:7" x14ac:dyDescent="0.2">
      <c r="F375" s="156"/>
      <c r="G375" s="156"/>
    </row>
    <row r="376" spans="6:7" x14ac:dyDescent="0.2">
      <c r="F376" s="156"/>
      <c r="G376" s="156"/>
    </row>
    <row r="377" spans="6:7" x14ac:dyDescent="0.2">
      <c r="F377" s="156"/>
      <c r="G377" s="156"/>
    </row>
    <row r="378" spans="6:7" x14ac:dyDescent="0.2">
      <c r="F378" s="156"/>
      <c r="G378" s="156"/>
    </row>
    <row r="379" spans="6:7" x14ac:dyDescent="0.2">
      <c r="F379" s="156"/>
      <c r="G379" s="156"/>
    </row>
    <row r="380" spans="6:7" x14ac:dyDescent="0.2">
      <c r="F380" s="156"/>
      <c r="G380" s="156"/>
    </row>
    <row r="381" spans="6:7" x14ac:dyDescent="0.2">
      <c r="F381" s="156"/>
      <c r="G381" s="156"/>
    </row>
    <row r="382" spans="6:7" x14ac:dyDescent="0.2">
      <c r="F382" s="156"/>
      <c r="G382" s="156"/>
    </row>
    <row r="383" spans="6:7" x14ac:dyDescent="0.2">
      <c r="F383" s="156"/>
      <c r="G383" s="156"/>
    </row>
    <row r="384" spans="6:7" x14ac:dyDescent="0.2">
      <c r="F384" s="156"/>
      <c r="G384" s="156"/>
    </row>
    <row r="385" spans="6:7" x14ac:dyDescent="0.2">
      <c r="F385" s="156"/>
      <c r="G385" s="156"/>
    </row>
    <row r="386" spans="6:7" x14ac:dyDescent="0.2">
      <c r="F386" s="156"/>
      <c r="G386" s="156"/>
    </row>
    <row r="387" spans="6:7" x14ac:dyDescent="0.2">
      <c r="F387" s="156"/>
      <c r="G387" s="156"/>
    </row>
    <row r="388" spans="6:7" x14ac:dyDescent="0.2">
      <c r="F388" s="156"/>
      <c r="G388" s="156"/>
    </row>
    <row r="389" spans="6:7" x14ac:dyDescent="0.2">
      <c r="F389" s="156"/>
      <c r="G389" s="156"/>
    </row>
    <row r="390" spans="6:7" x14ac:dyDescent="0.2">
      <c r="F390" s="156"/>
      <c r="G390" s="156"/>
    </row>
    <row r="391" spans="6:7" x14ac:dyDescent="0.2">
      <c r="F391" s="156"/>
      <c r="G391" s="156"/>
    </row>
    <row r="392" spans="6:7" x14ac:dyDescent="0.2">
      <c r="F392" s="156"/>
      <c r="G392" s="156"/>
    </row>
    <row r="393" spans="6:7" x14ac:dyDescent="0.2">
      <c r="F393" s="156"/>
      <c r="G393" s="156"/>
    </row>
    <row r="394" spans="6:7" x14ac:dyDescent="0.2">
      <c r="F394" s="156"/>
      <c r="G394" s="156"/>
    </row>
    <row r="395" spans="6:7" x14ac:dyDescent="0.2">
      <c r="F395" s="156"/>
      <c r="G395" s="156"/>
    </row>
    <row r="396" spans="6:7" x14ac:dyDescent="0.2">
      <c r="F396" s="156"/>
      <c r="G396" s="156"/>
    </row>
    <row r="397" spans="6:7" x14ac:dyDescent="0.2">
      <c r="F397" s="156"/>
      <c r="G397" s="156"/>
    </row>
    <row r="398" spans="6:7" x14ac:dyDescent="0.2">
      <c r="F398" s="156"/>
      <c r="G398" s="156"/>
    </row>
    <row r="399" spans="6:7" x14ac:dyDescent="0.2">
      <c r="F399" s="156"/>
      <c r="G399" s="156"/>
    </row>
    <row r="400" spans="6:7" x14ac:dyDescent="0.2">
      <c r="F400" s="156"/>
      <c r="G400" s="156"/>
    </row>
    <row r="401" spans="6:7" x14ac:dyDescent="0.2">
      <c r="F401" s="156"/>
      <c r="G401" s="156"/>
    </row>
    <row r="402" spans="6:7" x14ac:dyDescent="0.2">
      <c r="F402" s="156"/>
      <c r="G402" s="156"/>
    </row>
    <row r="403" spans="6:7" x14ac:dyDescent="0.2">
      <c r="F403" s="156"/>
      <c r="G403" s="156"/>
    </row>
    <row r="404" spans="6:7" x14ac:dyDescent="0.2">
      <c r="F404" s="156"/>
      <c r="G404" s="156"/>
    </row>
    <row r="405" spans="6:7" x14ac:dyDescent="0.2">
      <c r="F405" s="156"/>
      <c r="G405" s="156"/>
    </row>
    <row r="406" spans="6:7" x14ac:dyDescent="0.2">
      <c r="F406" s="156"/>
      <c r="G406" s="156"/>
    </row>
    <row r="407" spans="6:7" x14ac:dyDescent="0.2">
      <c r="F407" s="156"/>
      <c r="G407" s="156"/>
    </row>
    <row r="408" spans="6:7" x14ac:dyDescent="0.2">
      <c r="F408" s="156"/>
      <c r="G408" s="156"/>
    </row>
    <row r="409" spans="6:7" x14ac:dyDescent="0.2">
      <c r="F409" s="156"/>
      <c r="G409" s="156"/>
    </row>
    <row r="410" spans="6:7" x14ac:dyDescent="0.2">
      <c r="F410" s="156"/>
      <c r="G410" s="156"/>
    </row>
    <row r="411" spans="6:7" x14ac:dyDescent="0.2">
      <c r="F411" s="156"/>
      <c r="G411" s="156"/>
    </row>
    <row r="412" spans="6:7" x14ac:dyDescent="0.2">
      <c r="F412" s="156"/>
      <c r="G412" s="156"/>
    </row>
    <row r="413" spans="6:7" x14ac:dyDescent="0.2">
      <c r="F413" s="156"/>
      <c r="G413" s="156"/>
    </row>
    <row r="414" spans="6:7" x14ac:dyDescent="0.2">
      <c r="F414" s="156"/>
      <c r="G414" s="156"/>
    </row>
    <row r="415" spans="6:7" x14ac:dyDescent="0.2">
      <c r="F415" s="156"/>
      <c r="G415" s="156"/>
    </row>
    <row r="416" spans="6:7" x14ac:dyDescent="0.2">
      <c r="F416" s="156"/>
      <c r="G416" s="156"/>
    </row>
    <row r="417" spans="6:7" x14ac:dyDescent="0.2">
      <c r="F417" s="156"/>
      <c r="G417" s="156"/>
    </row>
    <row r="418" spans="6:7" x14ac:dyDescent="0.2">
      <c r="F418" s="156"/>
      <c r="G418" s="156"/>
    </row>
    <row r="419" spans="6:7" x14ac:dyDescent="0.2">
      <c r="F419" s="156"/>
      <c r="G419" s="156"/>
    </row>
    <row r="420" spans="6:7" x14ac:dyDescent="0.2">
      <c r="F420" s="156"/>
      <c r="G420" s="156"/>
    </row>
    <row r="421" spans="6:7" x14ac:dyDescent="0.2">
      <c r="F421" s="156"/>
      <c r="G421" s="156"/>
    </row>
    <row r="422" spans="6:7" x14ac:dyDescent="0.2">
      <c r="F422" s="156"/>
      <c r="G422" s="156"/>
    </row>
    <row r="423" spans="6:7" x14ac:dyDescent="0.2">
      <c r="F423" s="156"/>
      <c r="G423" s="156"/>
    </row>
    <row r="424" spans="6:7" x14ac:dyDescent="0.2">
      <c r="F424" s="156"/>
      <c r="G424" s="156"/>
    </row>
    <row r="425" spans="6:7" x14ac:dyDescent="0.2">
      <c r="F425" s="156"/>
      <c r="G425" s="156"/>
    </row>
    <row r="426" spans="6:7" x14ac:dyDescent="0.2">
      <c r="F426" s="156"/>
      <c r="G426" s="156"/>
    </row>
    <row r="427" spans="6:7" x14ac:dyDescent="0.2">
      <c r="F427" s="156"/>
      <c r="G427" s="156"/>
    </row>
    <row r="428" spans="6:7" x14ac:dyDescent="0.2">
      <c r="F428" s="156"/>
      <c r="G428" s="156"/>
    </row>
    <row r="429" spans="6:7" x14ac:dyDescent="0.2">
      <c r="F429" s="156"/>
      <c r="G429" s="156"/>
    </row>
    <row r="430" spans="6:7" x14ac:dyDescent="0.2">
      <c r="F430" s="156"/>
      <c r="G430" s="156"/>
    </row>
    <row r="431" spans="6:7" x14ac:dyDescent="0.2">
      <c r="F431" s="156"/>
      <c r="G431" s="156"/>
    </row>
    <row r="432" spans="6:7" x14ac:dyDescent="0.2">
      <c r="F432" s="156"/>
      <c r="G432" s="156"/>
    </row>
    <row r="433" spans="6:7" x14ac:dyDescent="0.2">
      <c r="F433" s="156"/>
      <c r="G433" s="156"/>
    </row>
    <row r="434" spans="6:7" x14ac:dyDescent="0.2">
      <c r="F434" s="156"/>
      <c r="G434" s="156"/>
    </row>
    <row r="435" spans="6:7" x14ac:dyDescent="0.2">
      <c r="F435" s="156"/>
      <c r="G435" s="156"/>
    </row>
    <row r="436" spans="6:7" x14ac:dyDescent="0.2">
      <c r="F436" s="156"/>
      <c r="G436" s="156"/>
    </row>
    <row r="437" spans="6:7" x14ac:dyDescent="0.2">
      <c r="F437" s="156"/>
      <c r="G437" s="156"/>
    </row>
    <row r="438" spans="6:7" x14ac:dyDescent="0.2">
      <c r="F438" s="156"/>
      <c r="G438" s="156"/>
    </row>
    <row r="439" spans="6:7" x14ac:dyDescent="0.2">
      <c r="F439" s="156"/>
      <c r="G439" s="156"/>
    </row>
    <row r="440" spans="6:7" x14ac:dyDescent="0.2">
      <c r="F440" s="156"/>
      <c r="G440" s="156"/>
    </row>
    <row r="441" spans="6:7" x14ac:dyDescent="0.2">
      <c r="F441" s="156"/>
      <c r="G441" s="156"/>
    </row>
    <row r="442" spans="6:7" x14ac:dyDescent="0.2">
      <c r="F442" s="156"/>
      <c r="G442" s="156"/>
    </row>
    <row r="443" spans="6:7" x14ac:dyDescent="0.2">
      <c r="F443" s="156"/>
      <c r="G443" s="156"/>
    </row>
    <row r="444" spans="6:7" x14ac:dyDescent="0.2">
      <c r="F444" s="156"/>
      <c r="G444" s="156"/>
    </row>
    <row r="445" spans="6:7" x14ac:dyDescent="0.2">
      <c r="F445" s="156"/>
      <c r="G445" s="156"/>
    </row>
    <row r="446" spans="6:7" x14ac:dyDescent="0.2">
      <c r="F446" s="156"/>
      <c r="G446" s="156"/>
    </row>
    <row r="447" spans="6:7" x14ac:dyDescent="0.2">
      <c r="F447" s="156"/>
      <c r="G447" s="156"/>
    </row>
    <row r="448" spans="6:7" x14ac:dyDescent="0.2">
      <c r="F448" s="156"/>
      <c r="G448" s="156"/>
    </row>
    <row r="449" spans="6:7" x14ac:dyDescent="0.2">
      <c r="F449" s="156"/>
      <c r="G449" s="156"/>
    </row>
    <row r="450" spans="6:7" x14ac:dyDescent="0.2">
      <c r="F450" s="156"/>
      <c r="G450" s="156"/>
    </row>
    <row r="451" spans="6:7" x14ac:dyDescent="0.2">
      <c r="F451" s="156"/>
      <c r="G451" s="156"/>
    </row>
    <row r="452" spans="6:7" x14ac:dyDescent="0.2">
      <c r="F452" s="156"/>
      <c r="G452" s="156"/>
    </row>
    <row r="453" spans="6:7" x14ac:dyDescent="0.2">
      <c r="F453" s="156"/>
      <c r="G453" s="156"/>
    </row>
    <row r="454" spans="6:7" x14ac:dyDescent="0.2">
      <c r="F454" s="156"/>
      <c r="G454" s="156"/>
    </row>
    <row r="455" spans="6:7" x14ac:dyDescent="0.2">
      <c r="F455" s="156"/>
      <c r="G455" s="156"/>
    </row>
    <row r="456" spans="6:7" x14ac:dyDescent="0.2">
      <c r="F456" s="156"/>
      <c r="G456" s="156"/>
    </row>
    <row r="457" spans="6:7" x14ac:dyDescent="0.2">
      <c r="F457" s="156"/>
      <c r="G457" s="156"/>
    </row>
    <row r="458" spans="6:7" x14ac:dyDescent="0.2">
      <c r="F458" s="156"/>
      <c r="G458" s="156"/>
    </row>
    <row r="459" spans="6:7" x14ac:dyDescent="0.2">
      <c r="F459" s="156"/>
      <c r="G459" s="156"/>
    </row>
    <row r="460" spans="6:7" x14ac:dyDescent="0.2">
      <c r="F460" s="156"/>
      <c r="G460" s="156"/>
    </row>
    <row r="461" spans="6:7" x14ac:dyDescent="0.2">
      <c r="F461" s="156"/>
      <c r="G461" s="156"/>
    </row>
    <row r="462" spans="6:7" x14ac:dyDescent="0.2">
      <c r="F462" s="156"/>
      <c r="G462" s="156"/>
    </row>
    <row r="463" spans="6:7" x14ac:dyDescent="0.2">
      <c r="F463" s="156"/>
      <c r="G463" s="156"/>
    </row>
    <row r="464" spans="6:7" x14ac:dyDescent="0.2">
      <c r="F464" s="156"/>
      <c r="G464" s="156"/>
    </row>
    <row r="465" spans="6:7" x14ac:dyDescent="0.2">
      <c r="F465" s="156"/>
      <c r="G465" s="156"/>
    </row>
    <row r="466" spans="6:7" x14ac:dyDescent="0.2">
      <c r="F466" s="156"/>
      <c r="G466" s="156"/>
    </row>
    <row r="467" spans="6:7" x14ac:dyDescent="0.2">
      <c r="F467" s="156"/>
      <c r="G467" s="156"/>
    </row>
    <row r="468" spans="6:7" x14ac:dyDescent="0.2">
      <c r="F468" s="156"/>
      <c r="G468" s="156"/>
    </row>
    <row r="469" spans="6:7" x14ac:dyDescent="0.2">
      <c r="F469" s="156"/>
      <c r="G469" s="156"/>
    </row>
    <row r="470" spans="6:7" x14ac:dyDescent="0.2">
      <c r="F470" s="156"/>
      <c r="G470" s="156"/>
    </row>
    <row r="471" spans="6:7" x14ac:dyDescent="0.2">
      <c r="F471" s="156"/>
      <c r="G471" s="156"/>
    </row>
    <row r="472" spans="6:7" x14ac:dyDescent="0.2">
      <c r="F472" s="156"/>
      <c r="G472" s="156"/>
    </row>
    <row r="473" spans="6:7" x14ac:dyDescent="0.2">
      <c r="F473" s="156"/>
      <c r="G473" s="156"/>
    </row>
    <row r="474" spans="6:7" x14ac:dyDescent="0.2">
      <c r="F474" s="156"/>
      <c r="G474" s="156"/>
    </row>
    <row r="475" spans="6:7" x14ac:dyDescent="0.2">
      <c r="F475" s="156"/>
      <c r="G475" s="156"/>
    </row>
    <row r="476" spans="6:7" x14ac:dyDescent="0.2">
      <c r="F476" s="156"/>
      <c r="G476" s="156"/>
    </row>
    <row r="477" spans="6:7" x14ac:dyDescent="0.2">
      <c r="F477" s="156"/>
      <c r="G477" s="156"/>
    </row>
    <row r="478" spans="6:7" x14ac:dyDescent="0.2">
      <c r="F478" s="156"/>
      <c r="G478" s="156"/>
    </row>
    <row r="479" spans="6:7" x14ac:dyDescent="0.2">
      <c r="F479" s="156"/>
      <c r="G479" s="156"/>
    </row>
    <row r="480" spans="6:7" x14ac:dyDescent="0.2">
      <c r="F480" s="156"/>
      <c r="G480" s="156"/>
    </row>
    <row r="481" spans="6:7" x14ac:dyDescent="0.2">
      <c r="F481" s="156"/>
      <c r="G481" s="156"/>
    </row>
    <row r="482" spans="6:7" x14ac:dyDescent="0.2">
      <c r="F482" s="156"/>
      <c r="G482" s="156"/>
    </row>
    <row r="483" spans="6:7" x14ac:dyDescent="0.2">
      <c r="F483" s="156"/>
      <c r="G483" s="156"/>
    </row>
    <row r="484" spans="6:7" x14ac:dyDescent="0.2">
      <c r="F484" s="156"/>
      <c r="G484" s="156"/>
    </row>
    <row r="485" spans="6:7" x14ac:dyDescent="0.2">
      <c r="F485" s="156"/>
      <c r="G485" s="156"/>
    </row>
    <row r="486" spans="6:7" x14ac:dyDescent="0.2">
      <c r="F486" s="156"/>
      <c r="G486" s="156"/>
    </row>
    <row r="487" spans="6:7" x14ac:dyDescent="0.2">
      <c r="F487" s="156"/>
      <c r="G487" s="156"/>
    </row>
    <row r="488" spans="6:7" x14ac:dyDescent="0.2">
      <c r="F488" s="156"/>
      <c r="G488" s="156"/>
    </row>
    <row r="489" spans="6:7" x14ac:dyDescent="0.2">
      <c r="F489" s="156"/>
      <c r="G489" s="156"/>
    </row>
    <row r="490" spans="6:7" x14ac:dyDescent="0.2">
      <c r="F490" s="156"/>
      <c r="G490" s="156"/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2014-05-14T21:53:29Z</dcterms:created>
  <dcterms:modified xsi:type="dcterms:W3CDTF">2014-05-14T21:53:53Z</dcterms:modified>
</cp:coreProperties>
</file>