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SFU\Budget - CDE\FY2019-20\"/>
    </mc:Choice>
  </mc:AlternateContent>
  <bookViews>
    <workbookView xWindow="0" yWindow="0" windowWidth="24000" windowHeight="9735"/>
  </bookViews>
  <sheets>
    <sheet name="2018-19 HB18-1379 to Supp Req" sheetId="2" r:id="rId1"/>
  </sheets>
  <definedNames>
    <definedName name="_xlnm._FilterDatabase" localSheetId="0" hidden="1">'2018-19 HB18-1379 to Supp Req'!$A$2:$AC$183</definedName>
    <definedName name="_xlnm.Print_Area" localSheetId="0">'2018-19 HB18-1379 to Supp Req'!$A$1:$AC$188</definedName>
    <definedName name="_xlnm.Print_Titles" localSheetId="0">'2018-19 HB18-1379 to Supp Req'!$A:$B,'2018-19 HB18-1379 to Supp Req'!$1:$3</definedName>
  </definedNames>
  <calcPr calcId="152511"/>
</workbook>
</file>

<file path=xl/calcChain.xml><?xml version="1.0" encoding="utf-8"?>
<calcChain xmlns="http://schemas.openxmlformats.org/spreadsheetml/2006/main">
  <c r="P183" i="2" l="1"/>
  <c r="M183" i="2"/>
  <c r="O183" i="2"/>
  <c r="Z183" i="2"/>
  <c r="Q183" i="2" l="1"/>
  <c r="O5" i="2"/>
  <c r="O6" i="2"/>
  <c r="R6" i="2" s="1"/>
  <c r="O7" i="2"/>
  <c r="O8" i="2"/>
  <c r="T8" i="2" s="1"/>
  <c r="O9" i="2"/>
  <c r="O10" i="2"/>
  <c r="R10" i="2" s="1"/>
  <c r="O11" i="2"/>
  <c r="O12" i="2"/>
  <c r="T12" i="2" s="1"/>
  <c r="O13" i="2"/>
  <c r="O14" i="2"/>
  <c r="R14" i="2" s="1"/>
  <c r="O15" i="2"/>
  <c r="O16" i="2"/>
  <c r="T16" i="2" s="1"/>
  <c r="O17" i="2"/>
  <c r="O18" i="2"/>
  <c r="R18" i="2" s="1"/>
  <c r="O19" i="2"/>
  <c r="O20" i="2"/>
  <c r="T20" i="2" s="1"/>
  <c r="O21" i="2"/>
  <c r="O22" i="2"/>
  <c r="R22" i="2" s="1"/>
  <c r="O23" i="2"/>
  <c r="O24" i="2"/>
  <c r="T24" i="2" s="1"/>
  <c r="O25" i="2"/>
  <c r="O26" i="2"/>
  <c r="R26" i="2" s="1"/>
  <c r="O27" i="2"/>
  <c r="O28" i="2"/>
  <c r="T28" i="2" s="1"/>
  <c r="O29" i="2"/>
  <c r="O30" i="2"/>
  <c r="R30" i="2" s="1"/>
  <c r="O31" i="2"/>
  <c r="O32" i="2"/>
  <c r="T32" i="2" s="1"/>
  <c r="O33" i="2"/>
  <c r="O34" i="2"/>
  <c r="R34" i="2" s="1"/>
  <c r="O35" i="2"/>
  <c r="O36" i="2"/>
  <c r="T36" i="2" s="1"/>
  <c r="O37" i="2"/>
  <c r="O38" i="2"/>
  <c r="R38" i="2" s="1"/>
  <c r="O39" i="2"/>
  <c r="O40" i="2"/>
  <c r="T40" i="2" s="1"/>
  <c r="O41" i="2"/>
  <c r="O42" i="2"/>
  <c r="R42" i="2" s="1"/>
  <c r="O43" i="2"/>
  <c r="O44" i="2"/>
  <c r="T44" i="2" s="1"/>
  <c r="O45" i="2"/>
  <c r="O46" i="2"/>
  <c r="R46" i="2" s="1"/>
  <c r="O47" i="2"/>
  <c r="O48" i="2"/>
  <c r="T48" i="2" s="1"/>
  <c r="O49" i="2"/>
  <c r="O50" i="2"/>
  <c r="R50" i="2" s="1"/>
  <c r="O51" i="2"/>
  <c r="O52" i="2"/>
  <c r="T52" i="2" s="1"/>
  <c r="O53" i="2"/>
  <c r="O54" i="2"/>
  <c r="R54" i="2" s="1"/>
  <c r="O55" i="2"/>
  <c r="O56" i="2"/>
  <c r="T56" i="2" s="1"/>
  <c r="O57" i="2"/>
  <c r="O58" i="2"/>
  <c r="R58" i="2" s="1"/>
  <c r="O59" i="2"/>
  <c r="O60" i="2"/>
  <c r="T60" i="2" s="1"/>
  <c r="O61" i="2"/>
  <c r="O62" i="2"/>
  <c r="R62" i="2" s="1"/>
  <c r="O63" i="2"/>
  <c r="O64" i="2"/>
  <c r="T64" i="2" s="1"/>
  <c r="O65" i="2"/>
  <c r="O66" i="2"/>
  <c r="R66" i="2" s="1"/>
  <c r="O67" i="2"/>
  <c r="O68" i="2"/>
  <c r="T68" i="2" s="1"/>
  <c r="O69" i="2"/>
  <c r="O70" i="2"/>
  <c r="R70" i="2" s="1"/>
  <c r="O71" i="2"/>
  <c r="O72" i="2"/>
  <c r="T72" i="2" s="1"/>
  <c r="O73" i="2"/>
  <c r="O74" i="2"/>
  <c r="R74" i="2" s="1"/>
  <c r="O75" i="2"/>
  <c r="O76" i="2"/>
  <c r="T76" i="2" s="1"/>
  <c r="O77" i="2"/>
  <c r="O78" i="2"/>
  <c r="R78" i="2" s="1"/>
  <c r="O79" i="2"/>
  <c r="O80" i="2"/>
  <c r="T80" i="2" s="1"/>
  <c r="O81" i="2"/>
  <c r="O82" i="2"/>
  <c r="R82" i="2" s="1"/>
  <c r="O83" i="2"/>
  <c r="O84" i="2"/>
  <c r="T84" i="2" s="1"/>
  <c r="O85" i="2"/>
  <c r="O86" i="2"/>
  <c r="R86" i="2" s="1"/>
  <c r="O87" i="2"/>
  <c r="O88" i="2"/>
  <c r="T88" i="2" s="1"/>
  <c r="O89" i="2"/>
  <c r="O90" i="2"/>
  <c r="R90" i="2" s="1"/>
  <c r="O91" i="2"/>
  <c r="O92" i="2"/>
  <c r="T92" i="2" s="1"/>
  <c r="O93" i="2"/>
  <c r="O94" i="2"/>
  <c r="R94" i="2" s="1"/>
  <c r="O95" i="2"/>
  <c r="O96" i="2"/>
  <c r="T96" i="2" s="1"/>
  <c r="O97" i="2"/>
  <c r="O98" i="2"/>
  <c r="R98" i="2" s="1"/>
  <c r="O99" i="2"/>
  <c r="O100" i="2"/>
  <c r="T100" i="2" s="1"/>
  <c r="O101" i="2"/>
  <c r="O102" i="2"/>
  <c r="R102" i="2" s="1"/>
  <c r="O103" i="2"/>
  <c r="O104" i="2"/>
  <c r="T104" i="2" s="1"/>
  <c r="O105" i="2"/>
  <c r="O106" i="2"/>
  <c r="R106" i="2" s="1"/>
  <c r="O107" i="2"/>
  <c r="O108" i="2"/>
  <c r="T108" i="2" s="1"/>
  <c r="O109" i="2"/>
  <c r="O110" i="2"/>
  <c r="R110" i="2" s="1"/>
  <c r="O111" i="2"/>
  <c r="O112" i="2"/>
  <c r="T112" i="2" s="1"/>
  <c r="O113" i="2"/>
  <c r="O114" i="2"/>
  <c r="R114" i="2" s="1"/>
  <c r="O115" i="2"/>
  <c r="O116" i="2"/>
  <c r="T116" i="2" s="1"/>
  <c r="O117" i="2"/>
  <c r="O118" i="2"/>
  <c r="R118" i="2" s="1"/>
  <c r="O119" i="2"/>
  <c r="O120" i="2"/>
  <c r="T120" i="2" s="1"/>
  <c r="O121" i="2"/>
  <c r="O122" i="2"/>
  <c r="R122" i="2" s="1"/>
  <c r="O123" i="2"/>
  <c r="O124" i="2"/>
  <c r="T124" i="2" s="1"/>
  <c r="O125" i="2"/>
  <c r="O126" i="2"/>
  <c r="R126" i="2" s="1"/>
  <c r="O127" i="2"/>
  <c r="O128" i="2"/>
  <c r="T128" i="2" s="1"/>
  <c r="O129" i="2"/>
  <c r="O130" i="2"/>
  <c r="R130" i="2" s="1"/>
  <c r="O131" i="2"/>
  <c r="O132" i="2"/>
  <c r="T132" i="2" s="1"/>
  <c r="O133" i="2"/>
  <c r="O134" i="2"/>
  <c r="R134" i="2" s="1"/>
  <c r="O135" i="2"/>
  <c r="O136" i="2"/>
  <c r="T136" i="2" s="1"/>
  <c r="O137" i="2"/>
  <c r="O138" i="2"/>
  <c r="R138" i="2" s="1"/>
  <c r="O139" i="2"/>
  <c r="O140" i="2"/>
  <c r="T140" i="2" s="1"/>
  <c r="O141" i="2"/>
  <c r="O142" i="2"/>
  <c r="R142" i="2" s="1"/>
  <c r="O143" i="2"/>
  <c r="O144" i="2"/>
  <c r="T144" i="2" s="1"/>
  <c r="O145" i="2"/>
  <c r="O146" i="2"/>
  <c r="R146" i="2" s="1"/>
  <c r="O147" i="2"/>
  <c r="O148" i="2"/>
  <c r="T148" i="2" s="1"/>
  <c r="O149" i="2"/>
  <c r="O150" i="2"/>
  <c r="R150" i="2" s="1"/>
  <c r="O151" i="2"/>
  <c r="O152" i="2"/>
  <c r="T152" i="2" s="1"/>
  <c r="O153" i="2"/>
  <c r="O154" i="2"/>
  <c r="R154" i="2" s="1"/>
  <c r="O155" i="2"/>
  <c r="O156" i="2"/>
  <c r="T156" i="2" s="1"/>
  <c r="O157" i="2"/>
  <c r="O158" i="2"/>
  <c r="R158" i="2" s="1"/>
  <c r="O159" i="2"/>
  <c r="O160" i="2"/>
  <c r="T160" i="2" s="1"/>
  <c r="O161" i="2"/>
  <c r="O162" i="2"/>
  <c r="T162" i="2" s="1"/>
  <c r="O163" i="2"/>
  <c r="O164" i="2"/>
  <c r="T164" i="2" s="1"/>
  <c r="O165" i="2"/>
  <c r="T165" i="2" s="1"/>
  <c r="O166" i="2"/>
  <c r="T166" i="2" s="1"/>
  <c r="O167" i="2"/>
  <c r="T167" i="2" s="1"/>
  <c r="O168" i="2"/>
  <c r="T168" i="2" s="1"/>
  <c r="O169" i="2"/>
  <c r="T169" i="2" s="1"/>
  <c r="O170" i="2"/>
  <c r="R170" i="2" s="1"/>
  <c r="O171" i="2"/>
  <c r="T171" i="2" s="1"/>
  <c r="O172" i="2"/>
  <c r="T172" i="2" s="1"/>
  <c r="O173" i="2"/>
  <c r="T173" i="2" s="1"/>
  <c r="O174" i="2"/>
  <c r="R174" i="2" s="1"/>
  <c r="O175" i="2"/>
  <c r="T175" i="2" s="1"/>
  <c r="O176" i="2"/>
  <c r="T176" i="2" s="1"/>
  <c r="O177" i="2"/>
  <c r="T177" i="2" s="1"/>
  <c r="O178" i="2"/>
  <c r="T178" i="2" s="1"/>
  <c r="O179" i="2"/>
  <c r="T179" i="2" s="1"/>
  <c r="O180" i="2"/>
  <c r="T180" i="2" s="1"/>
  <c r="O181" i="2"/>
  <c r="T181" i="2" s="1"/>
  <c r="O4" i="2"/>
  <c r="T4" i="2" s="1"/>
  <c r="I183" i="2" l="1"/>
  <c r="R124" i="2"/>
  <c r="T90" i="2"/>
  <c r="R60" i="2"/>
  <c r="T58" i="2"/>
  <c r="T174" i="2"/>
  <c r="T26" i="2"/>
  <c r="T122" i="2"/>
  <c r="R167" i="2"/>
  <c r="R180" i="2"/>
  <c r="R172" i="2"/>
  <c r="R164" i="2"/>
  <c r="R108" i="2"/>
  <c r="R44" i="2"/>
  <c r="T158" i="2"/>
  <c r="T110" i="2"/>
  <c r="T78" i="2"/>
  <c r="T46" i="2"/>
  <c r="T14" i="2"/>
  <c r="R175" i="2"/>
  <c r="R179" i="2"/>
  <c r="R171" i="2"/>
  <c r="R156" i="2"/>
  <c r="R92" i="2"/>
  <c r="R28" i="2"/>
  <c r="T142" i="2"/>
  <c r="T106" i="2"/>
  <c r="T74" i="2"/>
  <c r="T42" i="2"/>
  <c r="T10" i="2"/>
  <c r="R4" i="2"/>
  <c r="R176" i="2"/>
  <c r="R168" i="2"/>
  <c r="R140" i="2"/>
  <c r="R76" i="2"/>
  <c r="R12" i="2"/>
  <c r="T126" i="2"/>
  <c r="T94" i="2"/>
  <c r="T62" i="2"/>
  <c r="T30" i="2"/>
  <c r="R157" i="2"/>
  <c r="T157" i="2"/>
  <c r="R149" i="2"/>
  <c r="T149" i="2"/>
  <c r="R141" i="2"/>
  <c r="T141" i="2"/>
  <c r="R129" i="2"/>
  <c r="T129" i="2"/>
  <c r="R121" i="2"/>
  <c r="T121" i="2"/>
  <c r="R109" i="2"/>
  <c r="T109" i="2"/>
  <c r="R101" i="2"/>
  <c r="T101" i="2"/>
  <c r="R93" i="2"/>
  <c r="T93" i="2"/>
  <c r="R85" i="2"/>
  <c r="T85" i="2"/>
  <c r="R77" i="2"/>
  <c r="T77" i="2"/>
  <c r="R69" i="2"/>
  <c r="T69" i="2"/>
  <c r="R61" i="2"/>
  <c r="T61" i="2"/>
  <c r="R53" i="2"/>
  <c r="T53" i="2"/>
  <c r="R45" i="2"/>
  <c r="T45" i="2"/>
  <c r="R37" i="2"/>
  <c r="T37" i="2"/>
  <c r="R29" i="2"/>
  <c r="T29" i="2"/>
  <c r="R21" i="2"/>
  <c r="T21" i="2"/>
  <c r="R13" i="2"/>
  <c r="T13" i="2"/>
  <c r="R5" i="2"/>
  <c r="T5" i="2"/>
  <c r="R162" i="2"/>
  <c r="R152" i="2"/>
  <c r="R136" i="2"/>
  <c r="R120" i="2"/>
  <c r="R104" i="2"/>
  <c r="R88" i="2"/>
  <c r="R72" i="2"/>
  <c r="R56" i="2"/>
  <c r="R40" i="2"/>
  <c r="R24" i="2"/>
  <c r="R8" i="2"/>
  <c r="T170" i="2"/>
  <c r="T154" i="2"/>
  <c r="T138" i="2"/>
  <c r="T163" i="2"/>
  <c r="R163" i="2"/>
  <c r="T159" i="2"/>
  <c r="R159" i="2"/>
  <c r="T155" i="2"/>
  <c r="R155" i="2"/>
  <c r="T151" i="2"/>
  <c r="R151" i="2"/>
  <c r="T147" i="2"/>
  <c r="R147" i="2"/>
  <c r="T143" i="2"/>
  <c r="R143" i="2"/>
  <c r="T139" i="2"/>
  <c r="R139" i="2"/>
  <c r="T135" i="2"/>
  <c r="R135" i="2"/>
  <c r="T131" i="2"/>
  <c r="R131" i="2"/>
  <c r="T127" i="2"/>
  <c r="R127" i="2"/>
  <c r="T123" i="2"/>
  <c r="R123" i="2"/>
  <c r="T119" i="2"/>
  <c r="R119" i="2"/>
  <c r="T115" i="2"/>
  <c r="R115" i="2"/>
  <c r="T111" i="2"/>
  <c r="R111" i="2"/>
  <c r="T107" i="2"/>
  <c r="R107" i="2"/>
  <c r="T103" i="2"/>
  <c r="R103" i="2"/>
  <c r="T99" i="2"/>
  <c r="R99" i="2"/>
  <c r="T95" i="2"/>
  <c r="R95" i="2"/>
  <c r="T91" i="2"/>
  <c r="R91" i="2"/>
  <c r="T87" i="2"/>
  <c r="R87" i="2"/>
  <c r="T83" i="2"/>
  <c r="R83" i="2"/>
  <c r="T79" i="2"/>
  <c r="R79" i="2"/>
  <c r="T75" i="2"/>
  <c r="R75" i="2"/>
  <c r="T71" i="2"/>
  <c r="R71" i="2"/>
  <c r="T67" i="2"/>
  <c r="R67" i="2"/>
  <c r="T63" i="2"/>
  <c r="R63" i="2"/>
  <c r="T59" i="2"/>
  <c r="R59" i="2"/>
  <c r="T55" i="2"/>
  <c r="R55" i="2"/>
  <c r="T51" i="2"/>
  <c r="R51" i="2"/>
  <c r="T47" i="2"/>
  <c r="R47" i="2"/>
  <c r="T43" i="2"/>
  <c r="R43" i="2"/>
  <c r="T39" i="2"/>
  <c r="R39" i="2"/>
  <c r="T35" i="2"/>
  <c r="R35" i="2"/>
  <c r="T31" i="2"/>
  <c r="R31" i="2"/>
  <c r="T27" i="2"/>
  <c r="R27" i="2"/>
  <c r="T23" i="2"/>
  <c r="R23" i="2"/>
  <c r="T19" i="2"/>
  <c r="R19" i="2"/>
  <c r="T15" i="2"/>
  <c r="R15" i="2"/>
  <c r="T11" i="2"/>
  <c r="R11" i="2"/>
  <c r="T7" i="2"/>
  <c r="R7" i="2"/>
  <c r="R178" i="2"/>
  <c r="R166" i="2"/>
  <c r="R160" i="2"/>
  <c r="R148" i="2"/>
  <c r="R132" i="2"/>
  <c r="R116" i="2"/>
  <c r="R100" i="2"/>
  <c r="R84" i="2"/>
  <c r="R68" i="2"/>
  <c r="R52" i="2"/>
  <c r="R36" i="2"/>
  <c r="R20" i="2"/>
  <c r="T150" i="2"/>
  <c r="T134" i="2"/>
  <c r="T118" i="2"/>
  <c r="T102" i="2"/>
  <c r="T86" i="2"/>
  <c r="T70" i="2"/>
  <c r="T54" i="2"/>
  <c r="T38" i="2"/>
  <c r="T22" i="2"/>
  <c r="T6" i="2"/>
  <c r="R161" i="2"/>
  <c r="T161" i="2"/>
  <c r="R153" i="2"/>
  <c r="T153" i="2"/>
  <c r="R145" i="2"/>
  <c r="T145" i="2"/>
  <c r="R137" i="2"/>
  <c r="T137" i="2"/>
  <c r="R133" i="2"/>
  <c r="T133" i="2"/>
  <c r="R125" i="2"/>
  <c r="T125" i="2"/>
  <c r="R117" i="2"/>
  <c r="T117" i="2"/>
  <c r="R113" i="2"/>
  <c r="T113" i="2"/>
  <c r="R105" i="2"/>
  <c r="T105" i="2"/>
  <c r="R97" i="2"/>
  <c r="T97" i="2"/>
  <c r="R89" i="2"/>
  <c r="T89" i="2"/>
  <c r="R81" i="2"/>
  <c r="T81" i="2"/>
  <c r="R73" i="2"/>
  <c r="T73" i="2"/>
  <c r="R65" i="2"/>
  <c r="T65" i="2"/>
  <c r="R57" i="2"/>
  <c r="T57" i="2"/>
  <c r="R49" i="2"/>
  <c r="T49" i="2"/>
  <c r="R41" i="2"/>
  <c r="T41" i="2"/>
  <c r="R33" i="2"/>
  <c r="T33" i="2"/>
  <c r="R25" i="2"/>
  <c r="T25" i="2"/>
  <c r="R17" i="2"/>
  <c r="T17" i="2"/>
  <c r="R9" i="2"/>
  <c r="T9" i="2"/>
  <c r="R181" i="2"/>
  <c r="R177" i="2"/>
  <c r="R173" i="2"/>
  <c r="R169" i="2"/>
  <c r="R165" i="2"/>
  <c r="R144" i="2"/>
  <c r="R128" i="2"/>
  <c r="R112" i="2"/>
  <c r="R96" i="2"/>
  <c r="R80" i="2"/>
  <c r="R64" i="2"/>
  <c r="R48" i="2"/>
  <c r="R32" i="2"/>
  <c r="R16" i="2"/>
  <c r="T146" i="2"/>
  <c r="T130" i="2"/>
  <c r="T114" i="2"/>
  <c r="T98" i="2"/>
  <c r="T82" i="2"/>
  <c r="T66" i="2"/>
  <c r="T50" i="2"/>
  <c r="T34" i="2"/>
  <c r="T18" i="2"/>
  <c r="J183" i="2"/>
  <c r="H183" i="2"/>
  <c r="G183" i="2"/>
  <c r="E183" i="2"/>
  <c r="D183" i="2"/>
  <c r="C183" i="2"/>
  <c r="R183" i="2" l="1"/>
  <c r="F183" i="2"/>
  <c r="K183" i="2" s="1"/>
  <c r="F185" i="2"/>
  <c r="U4" i="2" l="1"/>
  <c r="V4" i="2"/>
  <c r="W4" i="2"/>
  <c r="X4" i="2"/>
  <c r="Y4" i="2"/>
  <c r="Z4" i="2"/>
  <c r="AA4" i="2"/>
  <c r="AB4" i="2"/>
  <c r="AC4" i="2"/>
  <c r="S183" i="2" l="1"/>
  <c r="N183" i="2"/>
  <c r="L183" i="2"/>
  <c r="AC181" i="2"/>
  <c r="AB181" i="2"/>
  <c r="AA181" i="2"/>
  <c r="Z181" i="2"/>
  <c r="Y181" i="2"/>
  <c r="X181" i="2"/>
  <c r="W181" i="2"/>
  <c r="V181" i="2"/>
  <c r="U181" i="2"/>
  <c r="AC180" i="2"/>
  <c r="AB180" i="2"/>
  <c r="AA180" i="2"/>
  <c r="Z180" i="2"/>
  <c r="Y180" i="2"/>
  <c r="X180" i="2"/>
  <c r="W180" i="2"/>
  <c r="V180" i="2"/>
  <c r="U180" i="2"/>
  <c r="AC179" i="2"/>
  <c r="AB179" i="2"/>
  <c r="AA179" i="2"/>
  <c r="Z179" i="2"/>
  <c r="Y179" i="2"/>
  <c r="X179" i="2"/>
  <c r="W179" i="2"/>
  <c r="V179" i="2"/>
  <c r="U179" i="2"/>
  <c r="AC178" i="2"/>
  <c r="AB178" i="2"/>
  <c r="AA178" i="2"/>
  <c r="Z178" i="2"/>
  <c r="Y178" i="2"/>
  <c r="X178" i="2"/>
  <c r="W178" i="2"/>
  <c r="V178" i="2"/>
  <c r="U178" i="2"/>
  <c r="AC177" i="2"/>
  <c r="AB177" i="2"/>
  <c r="AA177" i="2"/>
  <c r="Z177" i="2"/>
  <c r="Y177" i="2"/>
  <c r="X177" i="2"/>
  <c r="W177" i="2"/>
  <c r="V177" i="2"/>
  <c r="U177" i="2"/>
  <c r="AC176" i="2"/>
  <c r="AB176" i="2"/>
  <c r="AA176" i="2"/>
  <c r="Z176" i="2"/>
  <c r="Y176" i="2"/>
  <c r="X176" i="2"/>
  <c r="W176" i="2"/>
  <c r="V176" i="2"/>
  <c r="U176" i="2"/>
  <c r="AC175" i="2"/>
  <c r="AB175" i="2"/>
  <c r="AA175" i="2"/>
  <c r="Z175" i="2"/>
  <c r="Y175" i="2"/>
  <c r="X175" i="2"/>
  <c r="W175" i="2"/>
  <c r="V175" i="2"/>
  <c r="U175" i="2"/>
  <c r="AC174" i="2"/>
  <c r="AB174" i="2"/>
  <c r="AA174" i="2"/>
  <c r="Z174" i="2"/>
  <c r="Y174" i="2"/>
  <c r="X174" i="2"/>
  <c r="W174" i="2"/>
  <c r="V174" i="2"/>
  <c r="U174" i="2"/>
  <c r="AC173" i="2"/>
  <c r="AB173" i="2"/>
  <c r="AA173" i="2"/>
  <c r="Z173" i="2"/>
  <c r="Y173" i="2"/>
  <c r="X173" i="2"/>
  <c r="W173" i="2"/>
  <c r="V173" i="2"/>
  <c r="U173" i="2"/>
  <c r="AC172" i="2"/>
  <c r="AB172" i="2"/>
  <c r="AA172" i="2"/>
  <c r="Z172" i="2"/>
  <c r="Y172" i="2"/>
  <c r="X172" i="2"/>
  <c r="W172" i="2"/>
  <c r="V172" i="2"/>
  <c r="U172" i="2"/>
  <c r="AC171" i="2"/>
  <c r="AB171" i="2"/>
  <c r="AA171" i="2"/>
  <c r="Z171" i="2"/>
  <c r="Y171" i="2"/>
  <c r="X171" i="2"/>
  <c r="W171" i="2"/>
  <c r="V171" i="2"/>
  <c r="U171" i="2"/>
  <c r="AC170" i="2"/>
  <c r="AB170" i="2"/>
  <c r="AA170" i="2"/>
  <c r="Z170" i="2"/>
  <c r="Y170" i="2"/>
  <c r="X170" i="2"/>
  <c r="W170" i="2"/>
  <c r="V170" i="2"/>
  <c r="U170" i="2"/>
  <c r="AC169" i="2"/>
  <c r="AB169" i="2"/>
  <c r="AA169" i="2"/>
  <c r="Z169" i="2"/>
  <c r="Y169" i="2"/>
  <c r="X169" i="2"/>
  <c r="W169" i="2"/>
  <c r="V169" i="2"/>
  <c r="U169" i="2"/>
  <c r="AC168" i="2"/>
  <c r="AB168" i="2"/>
  <c r="AA168" i="2"/>
  <c r="Z168" i="2"/>
  <c r="Y168" i="2"/>
  <c r="X168" i="2"/>
  <c r="W168" i="2"/>
  <c r="V168" i="2"/>
  <c r="U168" i="2"/>
  <c r="AC167" i="2"/>
  <c r="AB167" i="2"/>
  <c r="AA167" i="2"/>
  <c r="Z167" i="2"/>
  <c r="Y167" i="2"/>
  <c r="X167" i="2"/>
  <c r="W167" i="2"/>
  <c r="V167" i="2"/>
  <c r="U167" i="2"/>
  <c r="AC166" i="2"/>
  <c r="AB166" i="2"/>
  <c r="AA166" i="2"/>
  <c r="Z166" i="2"/>
  <c r="Y166" i="2"/>
  <c r="X166" i="2"/>
  <c r="W166" i="2"/>
  <c r="V166" i="2"/>
  <c r="U166" i="2"/>
  <c r="AC165" i="2"/>
  <c r="AB165" i="2"/>
  <c r="AA165" i="2"/>
  <c r="Z165" i="2"/>
  <c r="Y165" i="2"/>
  <c r="X165" i="2"/>
  <c r="W165" i="2"/>
  <c r="V165" i="2"/>
  <c r="U165" i="2"/>
  <c r="AC164" i="2"/>
  <c r="AB164" i="2"/>
  <c r="AA164" i="2"/>
  <c r="Z164" i="2"/>
  <c r="Y164" i="2"/>
  <c r="X164" i="2"/>
  <c r="W164" i="2"/>
  <c r="V164" i="2"/>
  <c r="U164" i="2"/>
  <c r="AC163" i="2"/>
  <c r="AB163" i="2"/>
  <c r="AA163" i="2"/>
  <c r="Z163" i="2"/>
  <c r="Y163" i="2"/>
  <c r="X163" i="2"/>
  <c r="W163" i="2"/>
  <c r="V163" i="2"/>
  <c r="U163" i="2"/>
  <c r="AC162" i="2"/>
  <c r="AB162" i="2"/>
  <c r="AA162" i="2"/>
  <c r="Z162" i="2"/>
  <c r="Y162" i="2"/>
  <c r="X162" i="2"/>
  <c r="W162" i="2"/>
  <c r="V162" i="2"/>
  <c r="U162" i="2"/>
  <c r="AC161" i="2"/>
  <c r="AB161" i="2"/>
  <c r="AA161" i="2"/>
  <c r="Z161" i="2"/>
  <c r="Y161" i="2"/>
  <c r="X161" i="2"/>
  <c r="W161" i="2"/>
  <c r="V161" i="2"/>
  <c r="U161" i="2"/>
  <c r="AC160" i="2"/>
  <c r="AB160" i="2"/>
  <c r="AA160" i="2"/>
  <c r="Z160" i="2"/>
  <c r="Y160" i="2"/>
  <c r="X160" i="2"/>
  <c r="W160" i="2"/>
  <c r="V160" i="2"/>
  <c r="U160" i="2"/>
  <c r="AC159" i="2"/>
  <c r="AB159" i="2"/>
  <c r="AA159" i="2"/>
  <c r="Z159" i="2"/>
  <c r="Y159" i="2"/>
  <c r="X159" i="2"/>
  <c r="W159" i="2"/>
  <c r="V159" i="2"/>
  <c r="U159" i="2"/>
  <c r="AC158" i="2"/>
  <c r="AB158" i="2"/>
  <c r="AA158" i="2"/>
  <c r="Z158" i="2"/>
  <c r="Y158" i="2"/>
  <c r="X158" i="2"/>
  <c r="W158" i="2"/>
  <c r="V158" i="2"/>
  <c r="U158" i="2"/>
  <c r="AC157" i="2"/>
  <c r="AB157" i="2"/>
  <c r="AA157" i="2"/>
  <c r="Z157" i="2"/>
  <c r="Y157" i="2"/>
  <c r="X157" i="2"/>
  <c r="W157" i="2"/>
  <c r="V157" i="2"/>
  <c r="U157" i="2"/>
  <c r="AC156" i="2"/>
  <c r="AB156" i="2"/>
  <c r="AA156" i="2"/>
  <c r="Z156" i="2"/>
  <c r="Y156" i="2"/>
  <c r="X156" i="2"/>
  <c r="W156" i="2"/>
  <c r="V156" i="2"/>
  <c r="U156" i="2"/>
  <c r="AC155" i="2"/>
  <c r="AB155" i="2"/>
  <c r="AA155" i="2"/>
  <c r="Z155" i="2"/>
  <c r="Y155" i="2"/>
  <c r="X155" i="2"/>
  <c r="W155" i="2"/>
  <c r="V155" i="2"/>
  <c r="U155" i="2"/>
  <c r="AC154" i="2"/>
  <c r="AB154" i="2"/>
  <c r="AA154" i="2"/>
  <c r="Z154" i="2"/>
  <c r="Y154" i="2"/>
  <c r="X154" i="2"/>
  <c r="W154" i="2"/>
  <c r="V154" i="2"/>
  <c r="U154" i="2"/>
  <c r="AC153" i="2"/>
  <c r="AB153" i="2"/>
  <c r="AA153" i="2"/>
  <c r="Z153" i="2"/>
  <c r="Y153" i="2"/>
  <c r="X153" i="2"/>
  <c r="W153" i="2"/>
  <c r="V153" i="2"/>
  <c r="U153" i="2"/>
  <c r="AC152" i="2"/>
  <c r="AB152" i="2"/>
  <c r="AA152" i="2"/>
  <c r="Z152" i="2"/>
  <c r="Y152" i="2"/>
  <c r="X152" i="2"/>
  <c r="W152" i="2"/>
  <c r="V152" i="2"/>
  <c r="U152" i="2"/>
  <c r="AC151" i="2"/>
  <c r="AB151" i="2"/>
  <c r="AA151" i="2"/>
  <c r="Z151" i="2"/>
  <c r="Y151" i="2"/>
  <c r="X151" i="2"/>
  <c r="W151" i="2"/>
  <c r="V151" i="2"/>
  <c r="U151" i="2"/>
  <c r="AC150" i="2"/>
  <c r="AB150" i="2"/>
  <c r="AA150" i="2"/>
  <c r="Z150" i="2"/>
  <c r="Y150" i="2"/>
  <c r="X150" i="2"/>
  <c r="W150" i="2"/>
  <c r="V150" i="2"/>
  <c r="U150" i="2"/>
  <c r="AC149" i="2"/>
  <c r="AB149" i="2"/>
  <c r="AA149" i="2"/>
  <c r="Z149" i="2"/>
  <c r="Y149" i="2"/>
  <c r="X149" i="2"/>
  <c r="W149" i="2"/>
  <c r="V149" i="2"/>
  <c r="U149" i="2"/>
  <c r="AC148" i="2"/>
  <c r="AB148" i="2"/>
  <c r="AA148" i="2"/>
  <c r="Z148" i="2"/>
  <c r="Y148" i="2"/>
  <c r="X148" i="2"/>
  <c r="W148" i="2"/>
  <c r="V148" i="2"/>
  <c r="U148" i="2"/>
  <c r="AC147" i="2"/>
  <c r="AB147" i="2"/>
  <c r="AA147" i="2"/>
  <c r="Z147" i="2"/>
  <c r="Y147" i="2"/>
  <c r="X147" i="2"/>
  <c r="W147" i="2"/>
  <c r="V147" i="2"/>
  <c r="U147" i="2"/>
  <c r="AC146" i="2"/>
  <c r="AB146" i="2"/>
  <c r="AA146" i="2"/>
  <c r="Z146" i="2"/>
  <c r="Y146" i="2"/>
  <c r="X146" i="2"/>
  <c r="W146" i="2"/>
  <c r="V146" i="2"/>
  <c r="U146" i="2"/>
  <c r="AC145" i="2"/>
  <c r="AB145" i="2"/>
  <c r="AA145" i="2"/>
  <c r="Z145" i="2"/>
  <c r="Y145" i="2"/>
  <c r="X145" i="2"/>
  <c r="W145" i="2"/>
  <c r="V145" i="2"/>
  <c r="U145" i="2"/>
  <c r="AC144" i="2"/>
  <c r="AB144" i="2"/>
  <c r="AA144" i="2"/>
  <c r="Z144" i="2"/>
  <c r="Y144" i="2"/>
  <c r="X144" i="2"/>
  <c r="W144" i="2"/>
  <c r="V144" i="2"/>
  <c r="U144" i="2"/>
  <c r="AC143" i="2"/>
  <c r="AB143" i="2"/>
  <c r="AA143" i="2"/>
  <c r="Z143" i="2"/>
  <c r="Y143" i="2"/>
  <c r="X143" i="2"/>
  <c r="W143" i="2"/>
  <c r="V143" i="2"/>
  <c r="U143" i="2"/>
  <c r="AC142" i="2"/>
  <c r="AB142" i="2"/>
  <c r="AA142" i="2"/>
  <c r="Z142" i="2"/>
  <c r="Y142" i="2"/>
  <c r="X142" i="2"/>
  <c r="W142" i="2"/>
  <c r="V142" i="2"/>
  <c r="U142" i="2"/>
  <c r="AC141" i="2"/>
  <c r="AB141" i="2"/>
  <c r="AA141" i="2"/>
  <c r="Z141" i="2"/>
  <c r="Y141" i="2"/>
  <c r="X141" i="2"/>
  <c r="W141" i="2"/>
  <c r="V141" i="2"/>
  <c r="U141" i="2"/>
  <c r="AC140" i="2"/>
  <c r="AB140" i="2"/>
  <c r="AA140" i="2"/>
  <c r="Z140" i="2"/>
  <c r="Y140" i="2"/>
  <c r="X140" i="2"/>
  <c r="W140" i="2"/>
  <c r="V140" i="2"/>
  <c r="U140" i="2"/>
  <c r="AC139" i="2"/>
  <c r="AB139" i="2"/>
  <c r="AA139" i="2"/>
  <c r="Z139" i="2"/>
  <c r="Y139" i="2"/>
  <c r="X139" i="2"/>
  <c r="W139" i="2"/>
  <c r="V139" i="2"/>
  <c r="U139" i="2"/>
  <c r="AC138" i="2"/>
  <c r="AB138" i="2"/>
  <c r="AA138" i="2"/>
  <c r="Z138" i="2"/>
  <c r="Y138" i="2"/>
  <c r="X138" i="2"/>
  <c r="W138" i="2"/>
  <c r="V138" i="2"/>
  <c r="U138" i="2"/>
  <c r="AC137" i="2"/>
  <c r="AB137" i="2"/>
  <c r="AA137" i="2"/>
  <c r="Z137" i="2"/>
  <c r="Y137" i="2"/>
  <c r="X137" i="2"/>
  <c r="W137" i="2"/>
  <c r="V137" i="2"/>
  <c r="U137" i="2"/>
  <c r="AC136" i="2"/>
  <c r="AB136" i="2"/>
  <c r="AA136" i="2"/>
  <c r="Z136" i="2"/>
  <c r="Y136" i="2"/>
  <c r="X136" i="2"/>
  <c r="W136" i="2"/>
  <c r="V136" i="2"/>
  <c r="U136" i="2"/>
  <c r="AC135" i="2"/>
  <c r="AB135" i="2"/>
  <c r="AA135" i="2"/>
  <c r="Z135" i="2"/>
  <c r="Y135" i="2"/>
  <c r="X135" i="2"/>
  <c r="W135" i="2"/>
  <c r="V135" i="2"/>
  <c r="U135" i="2"/>
  <c r="AC134" i="2"/>
  <c r="AB134" i="2"/>
  <c r="AA134" i="2"/>
  <c r="Z134" i="2"/>
  <c r="Y134" i="2"/>
  <c r="X134" i="2"/>
  <c r="W134" i="2"/>
  <c r="V134" i="2"/>
  <c r="U134" i="2"/>
  <c r="AC133" i="2"/>
  <c r="AB133" i="2"/>
  <c r="AA133" i="2"/>
  <c r="Z133" i="2"/>
  <c r="Y133" i="2"/>
  <c r="X133" i="2"/>
  <c r="W133" i="2"/>
  <c r="V133" i="2"/>
  <c r="U133" i="2"/>
  <c r="AC132" i="2"/>
  <c r="AB132" i="2"/>
  <c r="AA132" i="2"/>
  <c r="Z132" i="2"/>
  <c r="Y132" i="2"/>
  <c r="X132" i="2"/>
  <c r="W132" i="2"/>
  <c r="V132" i="2"/>
  <c r="U132" i="2"/>
  <c r="AC131" i="2"/>
  <c r="AB131" i="2"/>
  <c r="AA131" i="2"/>
  <c r="Z131" i="2"/>
  <c r="Y131" i="2"/>
  <c r="X131" i="2"/>
  <c r="W131" i="2"/>
  <c r="V131" i="2"/>
  <c r="U131" i="2"/>
  <c r="AC130" i="2"/>
  <c r="AB130" i="2"/>
  <c r="AA130" i="2"/>
  <c r="Z130" i="2"/>
  <c r="Y130" i="2"/>
  <c r="X130" i="2"/>
  <c r="W130" i="2"/>
  <c r="V130" i="2"/>
  <c r="U130" i="2"/>
  <c r="AC129" i="2"/>
  <c r="AB129" i="2"/>
  <c r="AA129" i="2"/>
  <c r="Z129" i="2"/>
  <c r="Y129" i="2"/>
  <c r="X129" i="2"/>
  <c r="W129" i="2"/>
  <c r="V129" i="2"/>
  <c r="U129" i="2"/>
  <c r="AC128" i="2"/>
  <c r="AB128" i="2"/>
  <c r="AA128" i="2"/>
  <c r="Z128" i="2"/>
  <c r="Y128" i="2"/>
  <c r="X128" i="2"/>
  <c r="W128" i="2"/>
  <c r="V128" i="2"/>
  <c r="U128" i="2"/>
  <c r="AC127" i="2"/>
  <c r="AB127" i="2"/>
  <c r="AA127" i="2"/>
  <c r="Z127" i="2"/>
  <c r="Y127" i="2"/>
  <c r="X127" i="2"/>
  <c r="W127" i="2"/>
  <c r="V127" i="2"/>
  <c r="U127" i="2"/>
  <c r="AC126" i="2"/>
  <c r="AB126" i="2"/>
  <c r="AA126" i="2"/>
  <c r="Z126" i="2"/>
  <c r="Y126" i="2"/>
  <c r="X126" i="2"/>
  <c r="W126" i="2"/>
  <c r="V126" i="2"/>
  <c r="U126" i="2"/>
  <c r="AC125" i="2"/>
  <c r="AB125" i="2"/>
  <c r="AA125" i="2"/>
  <c r="Z125" i="2"/>
  <c r="Y125" i="2"/>
  <c r="X125" i="2"/>
  <c r="W125" i="2"/>
  <c r="V125" i="2"/>
  <c r="U125" i="2"/>
  <c r="AC124" i="2"/>
  <c r="AB124" i="2"/>
  <c r="AA124" i="2"/>
  <c r="Z124" i="2"/>
  <c r="Y124" i="2"/>
  <c r="X124" i="2"/>
  <c r="W124" i="2"/>
  <c r="V124" i="2"/>
  <c r="U124" i="2"/>
  <c r="AC123" i="2"/>
  <c r="AB123" i="2"/>
  <c r="AA123" i="2"/>
  <c r="Z123" i="2"/>
  <c r="Y123" i="2"/>
  <c r="X123" i="2"/>
  <c r="W123" i="2"/>
  <c r="V123" i="2"/>
  <c r="U123" i="2"/>
  <c r="AC122" i="2"/>
  <c r="AB122" i="2"/>
  <c r="AA122" i="2"/>
  <c r="Z122" i="2"/>
  <c r="Y122" i="2"/>
  <c r="X122" i="2"/>
  <c r="W122" i="2"/>
  <c r="V122" i="2"/>
  <c r="U122" i="2"/>
  <c r="AC121" i="2"/>
  <c r="AB121" i="2"/>
  <c r="AA121" i="2"/>
  <c r="Z121" i="2"/>
  <c r="Y121" i="2"/>
  <c r="X121" i="2"/>
  <c r="W121" i="2"/>
  <c r="V121" i="2"/>
  <c r="U121" i="2"/>
  <c r="AC120" i="2"/>
  <c r="AB120" i="2"/>
  <c r="AA120" i="2"/>
  <c r="Z120" i="2"/>
  <c r="Y120" i="2"/>
  <c r="X120" i="2"/>
  <c r="W120" i="2"/>
  <c r="V120" i="2"/>
  <c r="U120" i="2"/>
  <c r="AC119" i="2"/>
  <c r="AB119" i="2"/>
  <c r="AA119" i="2"/>
  <c r="Z119" i="2"/>
  <c r="Y119" i="2"/>
  <c r="X119" i="2"/>
  <c r="W119" i="2"/>
  <c r="V119" i="2"/>
  <c r="U119" i="2"/>
  <c r="AC118" i="2"/>
  <c r="AB118" i="2"/>
  <c r="AA118" i="2"/>
  <c r="Z118" i="2"/>
  <c r="Y118" i="2"/>
  <c r="X118" i="2"/>
  <c r="W118" i="2"/>
  <c r="V118" i="2"/>
  <c r="U118" i="2"/>
  <c r="AC117" i="2"/>
  <c r="AB117" i="2"/>
  <c r="AA117" i="2"/>
  <c r="Z117" i="2"/>
  <c r="Y117" i="2"/>
  <c r="X117" i="2"/>
  <c r="W117" i="2"/>
  <c r="V117" i="2"/>
  <c r="U117" i="2"/>
  <c r="AC116" i="2"/>
  <c r="AB116" i="2"/>
  <c r="AA116" i="2"/>
  <c r="Z116" i="2"/>
  <c r="Y116" i="2"/>
  <c r="X116" i="2"/>
  <c r="W116" i="2"/>
  <c r="V116" i="2"/>
  <c r="U116" i="2"/>
  <c r="AC115" i="2"/>
  <c r="AB115" i="2"/>
  <c r="AA115" i="2"/>
  <c r="Z115" i="2"/>
  <c r="Y115" i="2"/>
  <c r="X115" i="2"/>
  <c r="W115" i="2"/>
  <c r="V115" i="2"/>
  <c r="U115" i="2"/>
  <c r="AC114" i="2"/>
  <c r="AB114" i="2"/>
  <c r="AA114" i="2"/>
  <c r="Z114" i="2"/>
  <c r="Y114" i="2"/>
  <c r="X114" i="2"/>
  <c r="W114" i="2"/>
  <c r="V114" i="2"/>
  <c r="U114" i="2"/>
  <c r="AC113" i="2"/>
  <c r="AB113" i="2"/>
  <c r="AA113" i="2"/>
  <c r="Z113" i="2"/>
  <c r="Y113" i="2"/>
  <c r="X113" i="2"/>
  <c r="W113" i="2"/>
  <c r="V113" i="2"/>
  <c r="U113" i="2"/>
  <c r="AC112" i="2"/>
  <c r="AB112" i="2"/>
  <c r="AA112" i="2"/>
  <c r="Z112" i="2"/>
  <c r="Y112" i="2"/>
  <c r="X112" i="2"/>
  <c r="W112" i="2"/>
  <c r="V112" i="2"/>
  <c r="U112" i="2"/>
  <c r="AC111" i="2"/>
  <c r="AB111" i="2"/>
  <c r="AA111" i="2"/>
  <c r="Z111" i="2"/>
  <c r="Y111" i="2"/>
  <c r="X111" i="2"/>
  <c r="W111" i="2"/>
  <c r="V111" i="2"/>
  <c r="U111" i="2"/>
  <c r="AC110" i="2"/>
  <c r="AB110" i="2"/>
  <c r="AA110" i="2"/>
  <c r="Z110" i="2"/>
  <c r="Y110" i="2"/>
  <c r="X110" i="2"/>
  <c r="W110" i="2"/>
  <c r="V110" i="2"/>
  <c r="U110" i="2"/>
  <c r="AC109" i="2"/>
  <c r="AB109" i="2"/>
  <c r="AA109" i="2"/>
  <c r="Z109" i="2"/>
  <c r="Y109" i="2"/>
  <c r="X109" i="2"/>
  <c r="W109" i="2"/>
  <c r="V109" i="2"/>
  <c r="U109" i="2"/>
  <c r="AC108" i="2"/>
  <c r="AB108" i="2"/>
  <c r="AA108" i="2"/>
  <c r="Z108" i="2"/>
  <c r="Y108" i="2"/>
  <c r="X108" i="2"/>
  <c r="W108" i="2"/>
  <c r="V108" i="2"/>
  <c r="U108" i="2"/>
  <c r="AC107" i="2"/>
  <c r="AB107" i="2"/>
  <c r="AA107" i="2"/>
  <c r="Z107" i="2"/>
  <c r="Y107" i="2"/>
  <c r="X107" i="2"/>
  <c r="W107" i="2"/>
  <c r="V107" i="2"/>
  <c r="U107" i="2"/>
  <c r="AC106" i="2"/>
  <c r="AB106" i="2"/>
  <c r="AA106" i="2"/>
  <c r="Z106" i="2"/>
  <c r="Y106" i="2"/>
  <c r="X106" i="2"/>
  <c r="W106" i="2"/>
  <c r="V106" i="2"/>
  <c r="U106" i="2"/>
  <c r="AC105" i="2"/>
  <c r="AB105" i="2"/>
  <c r="AA105" i="2"/>
  <c r="Z105" i="2"/>
  <c r="Y105" i="2"/>
  <c r="X105" i="2"/>
  <c r="W105" i="2"/>
  <c r="V105" i="2"/>
  <c r="U105" i="2"/>
  <c r="AC104" i="2"/>
  <c r="AB104" i="2"/>
  <c r="AA104" i="2"/>
  <c r="Z104" i="2"/>
  <c r="Y104" i="2"/>
  <c r="X104" i="2"/>
  <c r="W104" i="2"/>
  <c r="V104" i="2"/>
  <c r="U104" i="2"/>
  <c r="AC103" i="2"/>
  <c r="AB103" i="2"/>
  <c r="AA103" i="2"/>
  <c r="Z103" i="2"/>
  <c r="Y103" i="2"/>
  <c r="X103" i="2"/>
  <c r="W103" i="2"/>
  <c r="V103" i="2"/>
  <c r="U103" i="2"/>
  <c r="AC102" i="2"/>
  <c r="AB102" i="2"/>
  <c r="AA102" i="2"/>
  <c r="Z102" i="2"/>
  <c r="Y102" i="2"/>
  <c r="X102" i="2"/>
  <c r="W102" i="2"/>
  <c r="V102" i="2"/>
  <c r="U102" i="2"/>
  <c r="AC101" i="2"/>
  <c r="AB101" i="2"/>
  <c r="AA101" i="2"/>
  <c r="Z101" i="2"/>
  <c r="Y101" i="2"/>
  <c r="X101" i="2"/>
  <c r="W101" i="2"/>
  <c r="V101" i="2"/>
  <c r="U101" i="2"/>
  <c r="AC100" i="2"/>
  <c r="AB100" i="2"/>
  <c r="AA100" i="2"/>
  <c r="Z100" i="2"/>
  <c r="Y100" i="2"/>
  <c r="X100" i="2"/>
  <c r="W100" i="2"/>
  <c r="V100" i="2"/>
  <c r="U100" i="2"/>
  <c r="AC99" i="2"/>
  <c r="AB99" i="2"/>
  <c r="AA99" i="2"/>
  <c r="Z99" i="2"/>
  <c r="Y99" i="2"/>
  <c r="X99" i="2"/>
  <c r="W99" i="2"/>
  <c r="V99" i="2"/>
  <c r="U99" i="2"/>
  <c r="AC98" i="2"/>
  <c r="AB98" i="2"/>
  <c r="AA98" i="2"/>
  <c r="Z98" i="2"/>
  <c r="Y98" i="2"/>
  <c r="X98" i="2"/>
  <c r="W98" i="2"/>
  <c r="V98" i="2"/>
  <c r="U98" i="2"/>
  <c r="AC97" i="2"/>
  <c r="AB97" i="2"/>
  <c r="AA97" i="2"/>
  <c r="Z97" i="2"/>
  <c r="Y97" i="2"/>
  <c r="X97" i="2"/>
  <c r="W97" i="2"/>
  <c r="V97" i="2"/>
  <c r="U97" i="2"/>
  <c r="AC96" i="2"/>
  <c r="AB96" i="2"/>
  <c r="AA96" i="2"/>
  <c r="Z96" i="2"/>
  <c r="Y96" i="2"/>
  <c r="X96" i="2"/>
  <c r="W96" i="2"/>
  <c r="V96" i="2"/>
  <c r="U96" i="2"/>
  <c r="AC95" i="2"/>
  <c r="AB95" i="2"/>
  <c r="AA95" i="2"/>
  <c r="Z95" i="2"/>
  <c r="Y95" i="2"/>
  <c r="X95" i="2"/>
  <c r="W95" i="2"/>
  <c r="V95" i="2"/>
  <c r="U95" i="2"/>
  <c r="AC94" i="2"/>
  <c r="AB94" i="2"/>
  <c r="AA94" i="2"/>
  <c r="Z94" i="2"/>
  <c r="Y94" i="2"/>
  <c r="X94" i="2"/>
  <c r="W94" i="2"/>
  <c r="V94" i="2"/>
  <c r="U94" i="2"/>
  <c r="AC93" i="2"/>
  <c r="AB93" i="2"/>
  <c r="AA93" i="2"/>
  <c r="Z93" i="2"/>
  <c r="Y93" i="2"/>
  <c r="X93" i="2"/>
  <c r="W93" i="2"/>
  <c r="V93" i="2"/>
  <c r="U93" i="2"/>
  <c r="AC92" i="2"/>
  <c r="AB92" i="2"/>
  <c r="AA92" i="2"/>
  <c r="Z92" i="2"/>
  <c r="Y92" i="2"/>
  <c r="X92" i="2"/>
  <c r="W92" i="2"/>
  <c r="V92" i="2"/>
  <c r="U92" i="2"/>
  <c r="AC91" i="2"/>
  <c r="AB91" i="2"/>
  <c r="AA91" i="2"/>
  <c r="Z91" i="2"/>
  <c r="Y91" i="2"/>
  <c r="X91" i="2"/>
  <c r="W91" i="2"/>
  <c r="V91" i="2"/>
  <c r="U91" i="2"/>
  <c r="AC90" i="2"/>
  <c r="AB90" i="2"/>
  <c r="AA90" i="2"/>
  <c r="Z90" i="2"/>
  <c r="Y90" i="2"/>
  <c r="X90" i="2"/>
  <c r="W90" i="2"/>
  <c r="V90" i="2"/>
  <c r="U90" i="2"/>
  <c r="AC89" i="2"/>
  <c r="AB89" i="2"/>
  <c r="AA89" i="2"/>
  <c r="Z89" i="2"/>
  <c r="Y89" i="2"/>
  <c r="X89" i="2"/>
  <c r="W89" i="2"/>
  <c r="V89" i="2"/>
  <c r="U89" i="2"/>
  <c r="AC88" i="2"/>
  <c r="AB88" i="2"/>
  <c r="AA88" i="2"/>
  <c r="Z88" i="2"/>
  <c r="Y88" i="2"/>
  <c r="X88" i="2"/>
  <c r="W88" i="2"/>
  <c r="V88" i="2"/>
  <c r="U88" i="2"/>
  <c r="AC87" i="2"/>
  <c r="AB87" i="2"/>
  <c r="AA87" i="2"/>
  <c r="Z87" i="2"/>
  <c r="Y87" i="2"/>
  <c r="X87" i="2"/>
  <c r="W87" i="2"/>
  <c r="V87" i="2"/>
  <c r="U87" i="2"/>
  <c r="AC86" i="2"/>
  <c r="AB86" i="2"/>
  <c r="AA86" i="2"/>
  <c r="Z86" i="2"/>
  <c r="Y86" i="2"/>
  <c r="X86" i="2"/>
  <c r="W86" i="2"/>
  <c r="V86" i="2"/>
  <c r="U86" i="2"/>
  <c r="AC85" i="2"/>
  <c r="AB85" i="2"/>
  <c r="AA85" i="2"/>
  <c r="Z85" i="2"/>
  <c r="Y85" i="2"/>
  <c r="X85" i="2"/>
  <c r="W85" i="2"/>
  <c r="V85" i="2"/>
  <c r="U85" i="2"/>
  <c r="AC84" i="2"/>
  <c r="AB84" i="2"/>
  <c r="AA84" i="2"/>
  <c r="Z84" i="2"/>
  <c r="Y84" i="2"/>
  <c r="X84" i="2"/>
  <c r="W84" i="2"/>
  <c r="V84" i="2"/>
  <c r="U84" i="2"/>
  <c r="AC83" i="2"/>
  <c r="AB83" i="2"/>
  <c r="AA83" i="2"/>
  <c r="Z83" i="2"/>
  <c r="Y83" i="2"/>
  <c r="X83" i="2"/>
  <c r="W83" i="2"/>
  <c r="V83" i="2"/>
  <c r="U83" i="2"/>
  <c r="AC82" i="2"/>
  <c r="AB82" i="2"/>
  <c r="AA82" i="2"/>
  <c r="Z82" i="2"/>
  <c r="Y82" i="2"/>
  <c r="X82" i="2"/>
  <c r="W82" i="2"/>
  <c r="V82" i="2"/>
  <c r="U82" i="2"/>
  <c r="AC81" i="2"/>
  <c r="AB81" i="2"/>
  <c r="AA81" i="2"/>
  <c r="Z81" i="2"/>
  <c r="Y81" i="2"/>
  <c r="X81" i="2"/>
  <c r="W81" i="2"/>
  <c r="V81" i="2"/>
  <c r="U81" i="2"/>
  <c r="AC80" i="2"/>
  <c r="AB80" i="2"/>
  <c r="AA80" i="2"/>
  <c r="Z80" i="2"/>
  <c r="Y80" i="2"/>
  <c r="X80" i="2"/>
  <c r="W80" i="2"/>
  <c r="V80" i="2"/>
  <c r="U80" i="2"/>
  <c r="AC79" i="2"/>
  <c r="AB79" i="2"/>
  <c r="AA79" i="2"/>
  <c r="Z79" i="2"/>
  <c r="Y79" i="2"/>
  <c r="X79" i="2"/>
  <c r="W79" i="2"/>
  <c r="V79" i="2"/>
  <c r="U79" i="2"/>
  <c r="AC78" i="2"/>
  <c r="AB78" i="2"/>
  <c r="AA78" i="2"/>
  <c r="Z78" i="2"/>
  <c r="Y78" i="2"/>
  <c r="X78" i="2"/>
  <c r="W78" i="2"/>
  <c r="V78" i="2"/>
  <c r="U78" i="2"/>
  <c r="AC77" i="2"/>
  <c r="AB77" i="2"/>
  <c r="AA77" i="2"/>
  <c r="Z77" i="2"/>
  <c r="Y77" i="2"/>
  <c r="X77" i="2"/>
  <c r="W77" i="2"/>
  <c r="V77" i="2"/>
  <c r="U77" i="2"/>
  <c r="AC76" i="2"/>
  <c r="AB76" i="2"/>
  <c r="AA76" i="2"/>
  <c r="Z76" i="2"/>
  <c r="Y76" i="2"/>
  <c r="X76" i="2"/>
  <c r="W76" i="2"/>
  <c r="V76" i="2"/>
  <c r="U76" i="2"/>
  <c r="AC75" i="2"/>
  <c r="AB75" i="2"/>
  <c r="AA75" i="2"/>
  <c r="Z75" i="2"/>
  <c r="Y75" i="2"/>
  <c r="X75" i="2"/>
  <c r="W75" i="2"/>
  <c r="V75" i="2"/>
  <c r="U75" i="2"/>
  <c r="AC74" i="2"/>
  <c r="AB74" i="2"/>
  <c r="AA74" i="2"/>
  <c r="Z74" i="2"/>
  <c r="Y74" i="2"/>
  <c r="X74" i="2"/>
  <c r="W74" i="2"/>
  <c r="V74" i="2"/>
  <c r="U74" i="2"/>
  <c r="AC73" i="2"/>
  <c r="AB73" i="2"/>
  <c r="AA73" i="2"/>
  <c r="Z73" i="2"/>
  <c r="Y73" i="2"/>
  <c r="X73" i="2"/>
  <c r="W73" i="2"/>
  <c r="V73" i="2"/>
  <c r="U73" i="2"/>
  <c r="AC72" i="2"/>
  <c r="AB72" i="2"/>
  <c r="AA72" i="2"/>
  <c r="Z72" i="2"/>
  <c r="Y72" i="2"/>
  <c r="X72" i="2"/>
  <c r="W72" i="2"/>
  <c r="V72" i="2"/>
  <c r="U72" i="2"/>
  <c r="AC71" i="2"/>
  <c r="AB71" i="2"/>
  <c r="AA71" i="2"/>
  <c r="Z71" i="2"/>
  <c r="Y71" i="2"/>
  <c r="X71" i="2"/>
  <c r="W71" i="2"/>
  <c r="V71" i="2"/>
  <c r="U71" i="2"/>
  <c r="AC70" i="2"/>
  <c r="AB70" i="2"/>
  <c r="AA70" i="2"/>
  <c r="Z70" i="2"/>
  <c r="Y70" i="2"/>
  <c r="X70" i="2"/>
  <c r="W70" i="2"/>
  <c r="V70" i="2"/>
  <c r="U70" i="2"/>
  <c r="AC69" i="2"/>
  <c r="AB69" i="2"/>
  <c r="AA69" i="2"/>
  <c r="Z69" i="2"/>
  <c r="Y69" i="2"/>
  <c r="X69" i="2"/>
  <c r="W69" i="2"/>
  <c r="V69" i="2"/>
  <c r="U69" i="2"/>
  <c r="AC68" i="2"/>
  <c r="AB68" i="2"/>
  <c r="AA68" i="2"/>
  <c r="Z68" i="2"/>
  <c r="Y68" i="2"/>
  <c r="X68" i="2"/>
  <c r="W68" i="2"/>
  <c r="V68" i="2"/>
  <c r="U68" i="2"/>
  <c r="AC67" i="2"/>
  <c r="AB67" i="2"/>
  <c r="AA67" i="2"/>
  <c r="Z67" i="2"/>
  <c r="Y67" i="2"/>
  <c r="X67" i="2"/>
  <c r="W67" i="2"/>
  <c r="V67" i="2"/>
  <c r="U67" i="2"/>
  <c r="AC66" i="2"/>
  <c r="AB66" i="2"/>
  <c r="AA66" i="2"/>
  <c r="Z66" i="2"/>
  <c r="Y66" i="2"/>
  <c r="X66" i="2"/>
  <c r="W66" i="2"/>
  <c r="V66" i="2"/>
  <c r="U66" i="2"/>
  <c r="AC65" i="2"/>
  <c r="AB65" i="2"/>
  <c r="AA65" i="2"/>
  <c r="Z65" i="2"/>
  <c r="Y65" i="2"/>
  <c r="X65" i="2"/>
  <c r="W65" i="2"/>
  <c r="V65" i="2"/>
  <c r="U65" i="2"/>
  <c r="AC64" i="2"/>
  <c r="AB64" i="2"/>
  <c r="AA64" i="2"/>
  <c r="Z64" i="2"/>
  <c r="Y64" i="2"/>
  <c r="X64" i="2"/>
  <c r="W64" i="2"/>
  <c r="V64" i="2"/>
  <c r="U64" i="2"/>
  <c r="AC63" i="2"/>
  <c r="AB63" i="2"/>
  <c r="AA63" i="2"/>
  <c r="Z63" i="2"/>
  <c r="Y63" i="2"/>
  <c r="X63" i="2"/>
  <c r="W63" i="2"/>
  <c r="V63" i="2"/>
  <c r="U63" i="2"/>
  <c r="AC62" i="2"/>
  <c r="AB62" i="2"/>
  <c r="AA62" i="2"/>
  <c r="Z62" i="2"/>
  <c r="Y62" i="2"/>
  <c r="X62" i="2"/>
  <c r="W62" i="2"/>
  <c r="V62" i="2"/>
  <c r="U62" i="2"/>
  <c r="AC61" i="2"/>
  <c r="AB61" i="2"/>
  <c r="AA61" i="2"/>
  <c r="Z61" i="2"/>
  <c r="Y61" i="2"/>
  <c r="X61" i="2"/>
  <c r="W61" i="2"/>
  <c r="V61" i="2"/>
  <c r="U61" i="2"/>
  <c r="AC60" i="2"/>
  <c r="AB60" i="2"/>
  <c r="AA60" i="2"/>
  <c r="Z60" i="2"/>
  <c r="Y60" i="2"/>
  <c r="X60" i="2"/>
  <c r="W60" i="2"/>
  <c r="V60" i="2"/>
  <c r="U60" i="2"/>
  <c r="AC59" i="2"/>
  <c r="AB59" i="2"/>
  <c r="AA59" i="2"/>
  <c r="Z59" i="2"/>
  <c r="Y59" i="2"/>
  <c r="X59" i="2"/>
  <c r="W59" i="2"/>
  <c r="V59" i="2"/>
  <c r="U59" i="2"/>
  <c r="AC58" i="2"/>
  <c r="AB58" i="2"/>
  <c r="AA58" i="2"/>
  <c r="Z58" i="2"/>
  <c r="Y58" i="2"/>
  <c r="X58" i="2"/>
  <c r="W58" i="2"/>
  <c r="V58" i="2"/>
  <c r="U58" i="2"/>
  <c r="AC57" i="2"/>
  <c r="AB57" i="2"/>
  <c r="AA57" i="2"/>
  <c r="Z57" i="2"/>
  <c r="Y57" i="2"/>
  <c r="X57" i="2"/>
  <c r="W57" i="2"/>
  <c r="V57" i="2"/>
  <c r="U57" i="2"/>
  <c r="AC56" i="2"/>
  <c r="AB56" i="2"/>
  <c r="AA56" i="2"/>
  <c r="Z56" i="2"/>
  <c r="Y56" i="2"/>
  <c r="X56" i="2"/>
  <c r="W56" i="2"/>
  <c r="V56" i="2"/>
  <c r="U56" i="2"/>
  <c r="AC55" i="2"/>
  <c r="AB55" i="2"/>
  <c r="AA55" i="2"/>
  <c r="Z55" i="2"/>
  <c r="Y55" i="2"/>
  <c r="X55" i="2"/>
  <c r="W55" i="2"/>
  <c r="V55" i="2"/>
  <c r="U55" i="2"/>
  <c r="AC54" i="2"/>
  <c r="AB54" i="2"/>
  <c r="AA54" i="2"/>
  <c r="Z54" i="2"/>
  <c r="Y54" i="2"/>
  <c r="X54" i="2"/>
  <c r="W54" i="2"/>
  <c r="V54" i="2"/>
  <c r="U54" i="2"/>
  <c r="AC53" i="2"/>
  <c r="AB53" i="2"/>
  <c r="AA53" i="2"/>
  <c r="Z53" i="2"/>
  <c r="Y53" i="2"/>
  <c r="X53" i="2"/>
  <c r="W53" i="2"/>
  <c r="V53" i="2"/>
  <c r="U53" i="2"/>
  <c r="AC52" i="2"/>
  <c r="AB52" i="2"/>
  <c r="AA52" i="2"/>
  <c r="Z52" i="2"/>
  <c r="Y52" i="2"/>
  <c r="X52" i="2"/>
  <c r="W52" i="2"/>
  <c r="V52" i="2"/>
  <c r="U52" i="2"/>
  <c r="AC51" i="2"/>
  <c r="AB51" i="2"/>
  <c r="AA51" i="2"/>
  <c r="Z51" i="2"/>
  <c r="Y51" i="2"/>
  <c r="X51" i="2"/>
  <c r="W51" i="2"/>
  <c r="V51" i="2"/>
  <c r="U51" i="2"/>
  <c r="AC50" i="2"/>
  <c r="AB50" i="2"/>
  <c r="AA50" i="2"/>
  <c r="Z50" i="2"/>
  <c r="Y50" i="2"/>
  <c r="X50" i="2"/>
  <c r="W50" i="2"/>
  <c r="V50" i="2"/>
  <c r="U50" i="2"/>
  <c r="AC49" i="2"/>
  <c r="AB49" i="2"/>
  <c r="AA49" i="2"/>
  <c r="Z49" i="2"/>
  <c r="Y49" i="2"/>
  <c r="X49" i="2"/>
  <c r="W49" i="2"/>
  <c r="V49" i="2"/>
  <c r="U49" i="2"/>
  <c r="AC48" i="2"/>
  <c r="AB48" i="2"/>
  <c r="AA48" i="2"/>
  <c r="Z48" i="2"/>
  <c r="Y48" i="2"/>
  <c r="X48" i="2"/>
  <c r="W48" i="2"/>
  <c r="V48" i="2"/>
  <c r="U48" i="2"/>
  <c r="AC47" i="2"/>
  <c r="AB47" i="2"/>
  <c r="AA47" i="2"/>
  <c r="Z47" i="2"/>
  <c r="Y47" i="2"/>
  <c r="X47" i="2"/>
  <c r="W47" i="2"/>
  <c r="V47" i="2"/>
  <c r="U47" i="2"/>
  <c r="AC46" i="2"/>
  <c r="AB46" i="2"/>
  <c r="AA46" i="2"/>
  <c r="Z46" i="2"/>
  <c r="Y46" i="2"/>
  <c r="X46" i="2"/>
  <c r="W46" i="2"/>
  <c r="V46" i="2"/>
  <c r="U46" i="2"/>
  <c r="AC45" i="2"/>
  <c r="AB45" i="2"/>
  <c r="AA45" i="2"/>
  <c r="Z45" i="2"/>
  <c r="Y45" i="2"/>
  <c r="X45" i="2"/>
  <c r="W45" i="2"/>
  <c r="V45" i="2"/>
  <c r="U45" i="2"/>
  <c r="AC44" i="2"/>
  <c r="AB44" i="2"/>
  <c r="AA44" i="2"/>
  <c r="Z44" i="2"/>
  <c r="Y44" i="2"/>
  <c r="X44" i="2"/>
  <c r="W44" i="2"/>
  <c r="V44" i="2"/>
  <c r="U44" i="2"/>
  <c r="AC43" i="2"/>
  <c r="AB43" i="2"/>
  <c r="AA43" i="2"/>
  <c r="Z43" i="2"/>
  <c r="Y43" i="2"/>
  <c r="X43" i="2"/>
  <c r="W43" i="2"/>
  <c r="V43" i="2"/>
  <c r="U43" i="2"/>
  <c r="AC42" i="2"/>
  <c r="AB42" i="2"/>
  <c r="AA42" i="2"/>
  <c r="Z42" i="2"/>
  <c r="Y42" i="2"/>
  <c r="X42" i="2"/>
  <c r="W42" i="2"/>
  <c r="V42" i="2"/>
  <c r="U42" i="2"/>
  <c r="AC41" i="2"/>
  <c r="AB41" i="2"/>
  <c r="AA41" i="2"/>
  <c r="Z41" i="2"/>
  <c r="Y41" i="2"/>
  <c r="X41" i="2"/>
  <c r="W41" i="2"/>
  <c r="V41" i="2"/>
  <c r="U41" i="2"/>
  <c r="AC40" i="2"/>
  <c r="AB40" i="2"/>
  <c r="AA40" i="2"/>
  <c r="Z40" i="2"/>
  <c r="Y40" i="2"/>
  <c r="X40" i="2"/>
  <c r="W40" i="2"/>
  <c r="V40" i="2"/>
  <c r="U40" i="2"/>
  <c r="AC39" i="2"/>
  <c r="AB39" i="2"/>
  <c r="AA39" i="2"/>
  <c r="Z39" i="2"/>
  <c r="Y39" i="2"/>
  <c r="X39" i="2"/>
  <c r="W39" i="2"/>
  <c r="V39" i="2"/>
  <c r="U39" i="2"/>
  <c r="AC38" i="2"/>
  <c r="AB38" i="2"/>
  <c r="AA38" i="2"/>
  <c r="Z38" i="2"/>
  <c r="Y38" i="2"/>
  <c r="X38" i="2"/>
  <c r="W38" i="2"/>
  <c r="V38" i="2"/>
  <c r="U38" i="2"/>
  <c r="AC37" i="2"/>
  <c r="AB37" i="2"/>
  <c r="AA37" i="2"/>
  <c r="Z37" i="2"/>
  <c r="Y37" i="2"/>
  <c r="X37" i="2"/>
  <c r="W37" i="2"/>
  <c r="V37" i="2"/>
  <c r="U37" i="2"/>
  <c r="AC36" i="2"/>
  <c r="AB36" i="2"/>
  <c r="AA36" i="2"/>
  <c r="Z36" i="2"/>
  <c r="Y36" i="2"/>
  <c r="X36" i="2"/>
  <c r="W36" i="2"/>
  <c r="V36" i="2"/>
  <c r="U36" i="2"/>
  <c r="AC35" i="2"/>
  <c r="AB35" i="2"/>
  <c r="AA35" i="2"/>
  <c r="Z35" i="2"/>
  <c r="Y35" i="2"/>
  <c r="X35" i="2"/>
  <c r="W35" i="2"/>
  <c r="V35" i="2"/>
  <c r="U35" i="2"/>
  <c r="AC34" i="2"/>
  <c r="AB34" i="2"/>
  <c r="AA34" i="2"/>
  <c r="Z34" i="2"/>
  <c r="Y34" i="2"/>
  <c r="X34" i="2"/>
  <c r="W34" i="2"/>
  <c r="V34" i="2"/>
  <c r="U34" i="2"/>
  <c r="AC33" i="2"/>
  <c r="AB33" i="2"/>
  <c r="AA33" i="2"/>
  <c r="Z33" i="2"/>
  <c r="Y33" i="2"/>
  <c r="X33" i="2"/>
  <c r="W33" i="2"/>
  <c r="V33" i="2"/>
  <c r="U33" i="2"/>
  <c r="AC32" i="2"/>
  <c r="AB32" i="2"/>
  <c r="AA32" i="2"/>
  <c r="Z32" i="2"/>
  <c r="Y32" i="2"/>
  <c r="X32" i="2"/>
  <c r="W32" i="2"/>
  <c r="V32" i="2"/>
  <c r="U32" i="2"/>
  <c r="AC31" i="2"/>
  <c r="AB31" i="2"/>
  <c r="AA31" i="2"/>
  <c r="Z31" i="2"/>
  <c r="Y31" i="2"/>
  <c r="X31" i="2"/>
  <c r="W31" i="2"/>
  <c r="V31" i="2"/>
  <c r="U31" i="2"/>
  <c r="AC30" i="2"/>
  <c r="AB30" i="2"/>
  <c r="AA30" i="2"/>
  <c r="Z30" i="2"/>
  <c r="Y30" i="2"/>
  <c r="X30" i="2"/>
  <c r="W30" i="2"/>
  <c r="V30" i="2"/>
  <c r="U30" i="2"/>
  <c r="AC29" i="2"/>
  <c r="AB29" i="2"/>
  <c r="AA29" i="2"/>
  <c r="Z29" i="2"/>
  <c r="Y29" i="2"/>
  <c r="X29" i="2"/>
  <c r="W29" i="2"/>
  <c r="V29" i="2"/>
  <c r="U29" i="2"/>
  <c r="AC28" i="2"/>
  <c r="AB28" i="2"/>
  <c r="AA28" i="2"/>
  <c r="Z28" i="2"/>
  <c r="Y28" i="2"/>
  <c r="X28" i="2"/>
  <c r="W28" i="2"/>
  <c r="V28" i="2"/>
  <c r="U28" i="2"/>
  <c r="AC27" i="2"/>
  <c r="AB27" i="2"/>
  <c r="AA27" i="2"/>
  <c r="Z27" i="2"/>
  <c r="Y27" i="2"/>
  <c r="X27" i="2"/>
  <c r="W27" i="2"/>
  <c r="V27" i="2"/>
  <c r="U27" i="2"/>
  <c r="AC26" i="2"/>
  <c r="AB26" i="2"/>
  <c r="AA26" i="2"/>
  <c r="Z26" i="2"/>
  <c r="Y26" i="2"/>
  <c r="X26" i="2"/>
  <c r="W26" i="2"/>
  <c r="V26" i="2"/>
  <c r="U26" i="2"/>
  <c r="AC25" i="2"/>
  <c r="AB25" i="2"/>
  <c r="AA25" i="2"/>
  <c r="Z25" i="2"/>
  <c r="Y25" i="2"/>
  <c r="X25" i="2"/>
  <c r="W25" i="2"/>
  <c r="V25" i="2"/>
  <c r="U25" i="2"/>
  <c r="AC24" i="2"/>
  <c r="AB24" i="2"/>
  <c r="AA24" i="2"/>
  <c r="Z24" i="2"/>
  <c r="Y24" i="2"/>
  <c r="X24" i="2"/>
  <c r="W24" i="2"/>
  <c r="V24" i="2"/>
  <c r="U24" i="2"/>
  <c r="AC23" i="2"/>
  <c r="AB23" i="2"/>
  <c r="AA23" i="2"/>
  <c r="Z23" i="2"/>
  <c r="Y23" i="2"/>
  <c r="X23" i="2"/>
  <c r="W23" i="2"/>
  <c r="V23" i="2"/>
  <c r="U23" i="2"/>
  <c r="AC22" i="2"/>
  <c r="AB22" i="2"/>
  <c r="AA22" i="2"/>
  <c r="Z22" i="2"/>
  <c r="Y22" i="2"/>
  <c r="X22" i="2"/>
  <c r="W22" i="2"/>
  <c r="V22" i="2"/>
  <c r="U22" i="2"/>
  <c r="AC21" i="2"/>
  <c r="AB21" i="2"/>
  <c r="AA21" i="2"/>
  <c r="Z21" i="2"/>
  <c r="Y21" i="2"/>
  <c r="X21" i="2"/>
  <c r="W21" i="2"/>
  <c r="V21" i="2"/>
  <c r="U21" i="2"/>
  <c r="AC20" i="2"/>
  <c r="AB20" i="2"/>
  <c r="AA20" i="2"/>
  <c r="Z20" i="2"/>
  <c r="Y20" i="2"/>
  <c r="X20" i="2"/>
  <c r="W20" i="2"/>
  <c r="V20" i="2"/>
  <c r="U20" i="2"/>
  <c r="AC19" i="2"/>
  <c r="AB19" i="2"/>
  <c r="AA19" i="2"/>
  <c r="Z19" i="2"/>
  <c r="Y19" i="2"/>
  <c r="X19" i="2"/>
  <c r="W19" i="2"/>
  <c r="V19" i="2"/>
  <c r="U19" i="2"/>
  <c r="AC18" i="2"/>
  <c r="AB18" i="2"/>
  <c r="AA18" i="2"/>
  <c r="Z18" i="2"/>
  <c r="Y18" i="2"/>
  <c r="X18" i="2"/>
  <c r="W18" i="2"/>
  <c r="V18" i="2"/>
  <c r="U18" i="2"/>
  <c r="AC17" i="2"/>
  <c r="AB17" i="2"/>
  <c r="AA17" i="2"/>
  <c r="Z17" i="2"/>
  <c r="Y17" i="2"/>
  <c r="X17" i="2"/>
  <c r="W17" i="2"/>
  <c r="V17" i="2"/>
  <c r="U17" i="2"/>
  <c r="AC16" i="2"/>
  <c r="AB16" i="2"/>
  <c r="AA16" i="2"/>
  <c r="Z16" i="2"/>
  <c r="Y16" i="2"/>
  <c r="X16" i="2"/>
  <c r="W16" i="2"/>
  <c r="V16" i="2"/>
  <c r="U16" i="2"/>
  <c r="AC15" i="2"/>
  <c r="AB15" i="2"/>
  <c r="AA15" i="2"/>
  <c r="Z15" i="2"/>
  <c r="Y15" i="2"/>
  <c r="X15" i="2"/>
  <c r="W15" i="2"/>
  <c r="V15" i="2"/>
  <c r="U15" i="2"/>
  <c r="AC14" i="2"/>
  <c r="AB14" i="2"/>
  <c r="AA14" i="2"/>
  <c r="Z14" i="2"/>
  <c r="Y14" i="2"/>
  <c r="X14" i="2"/>
  <c r="W14" i="2"/>
  <c r="V14" i="2"/>
  <c r="U14" i="2"/>
  <c r="AC13" i="2"/>
  <c r="AB13" i="2"/>
  <c r="AA13" i="2"/>
  <c r="Z13" i="2"/>
  <c r="Y13" i="2"/>
  <c r="X13" i="2"/>
  <c r="W13" i="2"/>
  <c r="V13" i="2"/>
  <c r="U13" i="2"/>
  <c r="AC12" i="2"/>
  <c r="AB12" i="2"/>
  <c r="AA12" i="2"/>
  <c r="Z12" i="2"/>
  <c r="Y12" i="2"/>
  <c r="X12" i="2"/>
  <c r="W12" i="2"/>
  <c r="V12" i="2"/>
  <c r="U12" i="2"/>
  <c r="AC11" i="2"/>
  <c r="AB11" i="2"/>
  <c r="AA11" i="2"/>
  <c r="Z11" i="2"/>
  <c r="Y11" i="2"/>
  <c r="X11" i="2"/>
  <c r="W11" i="2"/>
  <c r="V11" i="2"/>
  <c r="U11" i="2"/>
  <c r="AC10" i="2"/>
  <c r="AB10" i="2"/>
  <c r="AA10" i="2"/>
  <c r="Z10" i="2"/>
  <c r="Y10" i="2"/>
  <c r="X10" i="2"/>
  <c r="W10" i="2"/>
  <c r="V10" i="2"/>
  <c r="U10" i="2"/>
  <c r="AC9" i="2"/>
  <c r="AB9" i="2"/>
  <c r="AA9" i="2"/>
  <c r="Z9" i="2"/>
  <c r="Y9" i="2"/>
  <c r="X9" i="2"/>
  <c r="W9" i="2"/>
  <c r="V9" i="2"/>
  <c r="U9" i="2"/>
  <c r="AC8" i="2"/>
  <c r="AB8" i="2"/>
  <c r="AA8" i="2"/>
  <c r="Z8" i="2"/>
  <c r="Y8" i="2"/>
  <c r="X8" i="2"/>
  <c r="W8" i="2"/>
  <c r="V8" i="2"/>
  <c r="U8" i="2"/>
  <c r="AC7" i="2"/>
  <c r="AB7" i="2"/>
  <c r="AA7" i="2"/>
  <c r="Z7" i="2"/>
  <c r="Y7" i="2"/>
  <c r="X7" i="2"/>
  <c r="W7" i="2"/>
  <c r="V7" i="2"/>
  <c r="U7" i="2"/>
  <c r="AC6" i="2"/>
  <c r="AB6" i="2"/>
  <c r="AA6" i="2"/>
  <c r="Z6" i="2"/>
  <c r="Y6" i="2"/>
  <c r="X6" i="2"/>
  <c r="W6" i="2"/>
  <c r="V6" i="2"/>
  <c r="U6" i="2"/>
  <c r="AC5" i="2"/>
  <c r="AB5" i="2"/>
  <c r="AA5" i="2"/>
  <c r="Z5" i="2"/>
  <c r="Y5" i="2"/>
  <c r="X5" i="2"/>
  <c r="W5" i="2"/>
  <c r="V5" i="2"/>
  <c r="U5" i="2"/>
  <c r="AA183" i="2" l="1"/>
  <c r="AB183" i="2"/>
  <c r="T183" i="2"/>
  <c r="AC183" i="2" s="1"/>
  <c r="U183" i="2"/>
  <c r="Y183" i="2"/>
  <c r="X183" i="2"/>
  <c r="W183" i="2"/>
  <c r="V183" i="2"/>
</calcChain>
</file>

<file path=xl/sharedStrings.xml><?xml version="1.0" encoding="utf-8"?>
<sst xmlns="http://schemas.openxmlformats.org/spreadsheetml/2006/main" count="404" uniqueCount="248">
  <si>
    <t>COUNTY</t>
  </si>
  <si>
    <t>DISTRICT</t>
  </si>
  <si>
    <t>PROPERTY
 TAXES</t>
  </si>
  <si>
    <t>SPECIFIC OWNERSHIP TAXES</t>
  </si>
  <si>
    <t>STATE SHARE</t>
  </si>
  <si>
    <t>CATEGORICAL BUYOUT</t>
  </si>
  <si>
    <t>CHANGE IN FUNDED PUPILS</t>
  </si>
  <si>
    <t>CHANGE IN FULLY FUNDED TOTAL PROGRAM</t>
  </si>
  <si>
    <t>CHANGE IN PROPERTY TAXES</t>
  </si>
  <si>
    <t>CHANGE IN SPECIFIC OWNERSHIP TAXES</t>
  </si>
  <si>
    <t>CHANGE IN STATE SHARE</t>
  </si>
  <si>
    <t>CHANGE IN CATEGORICAL BUYOUT</t>
  </si>
  <si>
    <t>CHANGE IN PER PUPIL FUNDING</t>
  </si>
  <si>
    <t>M + N</t>
  </si>
  <si>
    <t>L - C</t>
  </si>
  <si>
    <t>M - D</t>
  </si>
  <si>
    <t>N - E</t>
  </si>
  <si>
    <t>O - F</t>
  </si>
  <si>
    <t>P  - G</t>
  </si>
  <si>
    <t>Q - H</t>
  </si>
  <si>
    <t>R - I</t>
  </si>
  <si>
    <t>S - J</t>
  </si>
  <si>
    <t>T - K</t>
  </si>
  <si>
    <t>ADAMS</t>
  </si>
  <si>
    <t>MAPLETON</t>
  </si>
  <si>
    <t>ADAMS 12 FIVE STAR</t>
  </si>
  <si>
    <t>COMMERCE CITY</t>
  </si>
  <si>
    <t>BRIGHTON</t>
  </si>
  <si>
    <t>BENNETT</t>
  </si>
  <si>
    <t>STRASBURG</t>
  </si>
  <si>
    <t>WESTMINSTER</t>
  </si>
  <si>
    <t>ALAMOSA</t>
  </si>
  <si>
    <t>SANGRE DE CRISTO</t>
  </si>
  <si>
    <t>ARAPAHOE</t>
  </si>
  <si>
    <t>ENGLEWOOD</t>
  </si>
  <si>
    <t>SHERIDAN</t>
  </si>
  <si>
    <t>CHERRY CREEK</t>
  </si>
  <si>
    <t>LITTLETON</t>
  </si>
  <si>
    <t>DEER TRAIL</t>
  </si>
  <si>
    <t>AURORA</t>
  </si>
  <si>
    <t>BYERS</t>
  </si>
  <si>
    <t>ARCHULETA</t>
  </si>
  <si>
    <t>BACA</t>
  </si>
  <si>
    <t>WALSH</t>
  </si>
  <si>
    <t>PRITCHETT</t>
  </si>
  <si>
    <t>SPRINGFIELD</t>
  </si>
  <si>
    <t>VILAS</t>
  </si>
  <si>
    <t>CAMPO</t>
  </si>
  <si>
    <t>BENT</t>
  </si>
  <si>
    <t>LAS ANIMAS</t>
  </si>
  <si>
    <t>MCCLAVE</t>
  </si>
  <si>
    <t>BOULDER</t>
  </si>
  <si>
    <t>ST VRAIN</t>
  </si>
  <si>
    <t>CHAFFEE</t>
  </si>
  <si>
    <t>BUENA VISTA</t>
  </si>
  <si>
    <t>SALIDA</t>
  </si>
  <si>
    <t>CHEYENNE</t>
  </si>
  <si>
    <t>KIT CARSON</t>
  </si>
  <si>
    <t>CLEAR CREEK</t>
  </si>
  <si>
    <t>CONEJOS</t>
  </si>
  <si>
    <t>NORTH CONEJOS</t>
  </si>
  <si>
    <t>SANFORD</t>
  </si>
  <si>
    <t>SOUTH CONEJOS</t>
  </si>
  <si>
    <t>COSTILLA</t>
  </si>
  <si>
    <t>CENTENNIAL</t>
  </si>
  <si>
    <t>SIERRA GRANDE</t>
  </si>
  <si>
    <t>CROWLEY</t>
  </si>
  <si>
    <t>CUSTER</t>
  </si>
  <si>
    <t>WESTCLIFFE</t>
  </si>
  <si>
    <t>DELTA</t>
  </si>
  <si>
    <t>DENVER</t>
  </si>
  <si>
    <t>DOLORES</t>
  </si>
  <si>
    <t>DOUGLAS</t>
  </si>
  <si>
    <t>EAGLE</t>
  </si>
  <si>
    <t>ELBERT</t>
  </si>
  <si>
    <t>ELIZABETH</t>
  </si>
  <si>
    <t>KIOWA</t>
  </si>
  <si>
    <t>BIG SANDY</t>
  </si>
  <si>
    <t>AGATE</t>
  </si>
  <si>
    <t>EL PASO</t>
  </si>
  <si>
    <t>CALHAN</t>
  </si>
  <si>
    <t>HARRISON</t>
  </si>
  <si>
    <t>WIDEFIELD</t>
  </si>
  <si>
    <t>FOUNTAIN</t>
  </si>
  <si>
    <t>COLORADO SPRINGS</t>
  </si>
  <si>
    <t>CHEYENNE MOUNTAIN</t>
  </si>
  <si>
    <t>MANITOU SPRINGS</t>
  </si>
  <si>
    <t>ACADEMY</t>
  </si>
  <si>
    <t>ELLICOTT</t>
  </si>
  <si>
    <t>PEYTON</t>
  </si>
  <si>
    <t>HANOVER</t>
  </si>
  <si>
    <t>LEWIS-PALMER</t>
  </si>
  <si>
    <t>FALCON</t>
  </si>
  <si>
    <t>EDISON</t>
  </si>
  <si>
    <t>MIAMI-YODER</t>
  </si>
  <si>
    <t>FREMONT</t>
  </si>
  <si>
    <t>CANON CITY</t>
  </si>
  <si>
    <t>FLORENCE</t>
  </si>
  <si>
    <t>COTOPAXI</t>
  </si>
  <si>
    <t>GARFIELD</t>
  </si>
  <si>
    <t>ROARING FORK</t>
  </si>
  <si>
    <t>RIFLE</t>
  </si>
  <si>
    <t>PARACHUTE</t>
  </si>
  <si>
    <t>GILPIN</t>
  </si>
  <si>
    <t>GRAND</t>
  </si>
  <si>
    <t>WEST GRAND</t>
  </si>
  <si>
    <t>EAST GRAND</t>
  </si>
  <si>
    <t>GUNNISON</t>
  </si>
  <si>
    <t>HINSDALE</t>
  </si>
  <si>
    <t>HUERFANO</t>
  </si>
  <si>
    <t>LA VETA</t>
  </si>
  <si>
    <t>JACKSON</t>
  </si>
  <si>
    <t>NORTH PARK</t>
  </si>
  <si>
    <t>JEFFERSON</t>
  </si>
  <si>
    <t>EADS</t>
  </si>
  <si>
    <t>PLAINVIEW</t>
  </si>
  <si>
    <t>ARRIBA-FLAGLER</t>
  </si>
  <si>
    <t>HI PLAINS</t>
  </si>
  <si>
    <t>STRATTON</t>
  </si>
  <si>
    <t>BETHUNE</t>
  </si>
  <si>
    <t>BURLINGTON</t>
  </si>
  <si>
    <t>LAKE</t>
  </si>
  <si>
    <t>LA PLATA</t>
  </si>
  <si>
    <t>DURANGO</t>
  </si>
  <si>
    <t>BAYFIELD</t>
  </si>
  <si>
    <t>IGNACIO</t>
  </si>
  <si>
    <t>LARIMER</t>
  </si>
  <si>
    <t>POUDRE</t>
  </si>
  <si>
    <t>THOMPSON</t>
  </si>
  <si>
    <t>ESTES PARK</t>
  </si>
  <si>
    <t>TRINIDAD</t>
  </si>
  <si>
    <t>PRIMERO</t>
  </si>
  <si>
    <t>HOEHNE</t>
  </si>
  <si>
    <t>AGUILAR</t>
  </si>
  <si>
    <t>BRANSON</t>
  </si>
  <si>
    <t>KIM</t>
  </si>
  <si>
    <t>LINCOLN</t>
  </si>
  <si>
    <t>GENOA-HUGO</t>
  </si>
  <si>
    <t>LIMON</t>
  </si>
  <si>
    <t>KARVAL</t>
  </si>
  <si>
    <t>LOGAN</t>
  </si>
  <si>
    <t>VALLEY</t>
  </si>
  <si>
    <t>FRENCHMAN</t>
  </si>
  <si>
    <t>BUFFALO</t>
  </si>
  <si>
    <t>PLATEAU</t>
  </si>
  <si>
    <t>MESA</t>
  </si>
  <si>
    <t>DEBEQUE</t>
  </si>
  <si>
    <t>PLATEAU VALLEY</t>
  </si>
  <si>
    <t>MESA VALLEY</t>
  </si>
  <si>
    <t>MINERAL</t>
  </si>
  <si>
    <t>CREEDE</t>
  </si>
  <si>
    <t>MOFFAT</t>
  </si>
  <si>
    <t>MONTEZUMA</t>
  </si>
  <si>
    <t>MANCOS</t>
  </si>
  <si>
    <t>MONTROSE</t>
  </si>
  <si>
    <t>WEST END</t>
  </si>
  <si>
    <t>MORGAN</t>
  </si>
  <si>
    <t>BRUSH</t>
  </si>
  <si>
    <t>FT. MORGAN</t>
  </si>
  <si>
    <t>WELDON</t>
  </si>
  <si>
    <t>WIGGINS</t>
  </si>
  <si>
    <t>OTERO</t>
  </si>
  <si>
    <t>EAST OTERO</t>
  </si>
  <si>
    <t>ROCKY FORD</t>
  </si>
  <si>
    <t>MANZANOLA</t>
  </si>
  <si>
    <t>FOWLER</t>
  </si>
  <si>
    <t>CHERAW</t>
  </si>
  <si>
    <t>SWINK</t>
  </si>
  <si>
    <t>OURAY</t>
  </si>
  <si>
    <t>RIDGWAY</t>
  </si>
  <si>
    <t>PARK</t>
  </si>
  <si>
    <t>PLATTE CANYON</t>
  </si>
  <si>
    <t>PHILLIPS</t>
  </si>
  <si>
    <t>HOLYOKE</t>
  </si>
  <si>
    <t>HAXTUN</t>
  </si>
  <si>
    <t>PITKIN</t>
  </si>
  <si>
    <t>ASPEN</t>
  </si>
  <si>
    <t>PROWERS</t>
  </si>
  <si>
    <t>GRANADA</t>
  </si>
  <si>
    <t>LAMAR</t>
  </si>
  <si>
    <t>HOLLY</t>
  </si>
  <si>
    <t>WILEY</t>
  </si>
  <si>
    <t>PUEBLO</t>
  </si>
  <si>
    <t>PUEBLO CITY</t>
  </si>
  <si>
    <t>PUEBLO RURAL</t>
  </si>
  <si>
    <t>RIO BLANCO</t>
  </si>
  <si>
    <t>MEEKER</t>
  </si>
  <si>
    <t>RANGELY</t>
  </si>
  <si>
    <t>RIO GRANDE</t>
  </si>
  <si>
    <t>DEL NORTE</t>
  </si>
  <si>
    <t>MONTE VISTA</t>
  </si>
  <si>
    <t>SARGENT</t>
  </si>
  <si>
    <t>ROUTT</t>
  </si>
  <si>
    <t>HAYDEN</t>
  </si>
  <si>
    <t>STEAMBOAT SPRINGS</t>
  </si>
  <si>
    <t>SOUTH ROUTT</t>
  </si>
  <si>
    <t>SAGUACHE</t>
  </si>
  <si>
    <t>MOUNTAIN VALLEY</t>
  </si>
  <si>
    <t>CENTER</t>
  </si>
  <si>
    <t>SAN JUAN</t>
  </si>
  <si>
    <t>SILVERTON</t>
  </si>
  <si>
    <t>SAN MIGUEL</t>
  </si>
  <si>
    <t>TELLURIDE</t>
  </si>
  <si>
    <t>NORWOOD</t>
  </si>
  <si>
    <t>SEDGWICK</t>
  </si>
  <si>
    <t>JULESBURG</t>
  </si>
  <si>
    <t>PLATTE VALLEY</t>
  </si>
  <si>
    <t>SUMMIT</t>
  </si>
  <si>
    <t>TELLER</t>
  </si>
  <si>
    <t>CRIPPLE CREEK</t>
  </si>
  <si>
    <t>WOODLAND PARK</t>
  </si>
  <si>
    <t>WASHINGTON</t>
  </si>
  <si>
    <t>AKRON</t>
  </si>
  <si>
    <t>ARICKAREE</t>
  </si>
  <si>
    <t>OTIS</t>
  </si>
  <si>
    <t>LONE STAR</t>
  </si>
  <si>
    <t>WOODLIN</t>
  </si>
  <si>
    <t>WELD</t>
  </si>
  <si>
    <t>GILCREST</t>
  </si>
  <si>
    <t>EATON</t>
  </si>
  <si>
    <t>KEENESBURG</t>
  </si>
  <si>
    <t>WINDSOR</t>
  </si>
  <si>
    <t>JOHNSTOWN</t>
  </si>
  <si>
    <t>GREELEY</t>
  </si>
  <si>
    <t>FT. LUPTON</t>
  </si>
  <si>
    <t>AULT-HIGHLAND</t>
  </si>
  <si>
    <t>BRIGGSDALE</t>
  </si>
  <si>
    <t>PRAIRIE</t>
  </si>
  <si>
    <t>PAWNEE</t>
  </si>
  <si>
    <t>YUMA</t>
  </si>
  <si>
    <t>YUMA 1</t>
  </si>
  <si>
    <t>WRAY RD-2</t>
  </si>
  <si>
    <t>IDALIA RJ-3</t>
  </si>
  <si>
    <t>LIBERTY J-4</t>
  </si>
  <si>
    <t>TOTALS</t>
  </si>
  <si>
    <t xml:space="preserve"> </t>
  </si>
  <si>
    <t/>
  </si>
  <si>
    <t>2018-19 TOTAL PROGRAM AFTER BUDGET STABILIZATION FACTOR</t>
  </si>
  <si>
    <t>2018-19 ESTIMATED PER PUPIL FUNDING AFTER BUDGET STABILIZATION FACTOR</t>
  </si>
  <si>
    <t>CHANGE IN BUDGET STABILIZATION FACTOR</t>
  </si>
  <si>
    <t>CHANGE IN TOTAL PROGRAM AFTER BUDGET STABILIZATION FACTOR</t>
  </si>
  <si>
    <t>22-54-104(5)(g)(I)(H)</t>
  </si>
  <si>
    <t>2018-19 FUNDED PUPIL COUNTS</t>
  </si>
  <si>
    <t xml:space="preserve">2018-19 FULLY FUNDED TOTAL PROGRAM </t>
  </si>
  <si>
    <t>2018-19 BUDGET STABILIZATION FACTOR</t>
  </si>
  <si>
    <t>Estimated Change - 2018-19 HB18-1379 and Supplemental Request 2018-19</t>
  </si>
  <si>
    <t>2018-19 School Finance Act Bill Supplemental Request - January 2019</t>
  </si>
  <si>
    <t>2018-19 SB19-128 Supplemental Request as Revised 2/15/2019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</si>
</sst>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FDAD7"/>
        <bgColor indexed="64"/>
      </patternFill>
    </fill>
    <fill>
      <patternFill patternType="solid">
        <fgColor rgb="FFFFDB8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0" fontId="4" fillId="0" borderId="0"/>
    <xf numFmtId="40" fontId="4" fillId="0" borderId="0"/>
  </cellStyleXfs>
  <cellXfs count="37">
    <xf numFmtId="0" fontId="0" fillId="0" borderId="0" xfId="0"/>
    <xf numFmtId="164" fontId="0" fillId="0" borderId="0" xfId="1" applyNumberFormat="1" applyFont="1"/>
    <xf numFmtId="164" fontId="1" fillId="0" borderId="2" xfId="1" applyNumberFormat="1" applyFont="1" applyBorder="1" applyAlignment="1">
      <alignment horizontal="center" wrapText="1"/>
    </xf>
    <xf numFmtId="164" fontId="1" fillId="0" borderId="3" xfId="1" applyNumberFormat="1" applyFont="1" applyBorder="1" applyAlignment="1">
      <alignment horizontal="center" wrapText="1"/>
    </xf>
    <xf numFmtId="164" fontId="0" fillId="0" borderId="5" xfId="1" applyNumberFormat="1" applyFont="1" applyBorder="1"/>
    <xf numFmtId="165" fontId="0" fillId="0" borderId="0" xfId="1" applyNumberFormat="1" applyFont="1" applyFill="1"/>
    <xf numFmtId="165" fontId="2" fillId="0" borderId="0" xfId="1" applyNumberFormat="1" applyFont="1" applyBorder="1" applyAlignment="1"/>
    <xf numFmtId="165" fontId="0" fillId="0" borderId="0" xfId="1" applyNumberFormat="1" applyFont="1"/>
    <xf numFmtId="165" fontId="1" fillId="0" borderId="2" xfId="1" applyNumberFormat="1" applyFont="1" applyFill="1" applyBorder="1" applyAlignment="1">
      <alignment horizontal="center" wrapText="1"/>
    </xf>
    <xf numFmtId="165" fontId="1" fillId="0" borderId="2" xfId="1" applyNumberFormat="1" applyFont="1" applyBorder="1" applyAlignment="1">
      <alignment horizontal="center" wrapText="1"/>
    </xf>
    <xf numFmtId="165" fontId="1" fillId="0" borderId="0" xfId="1" applyNumberFormat="1" applyFont="1" applyAlignment="1">
      <alignment wrapText="1"/>
    </xf>
    <xf numFmtId="165" fontId="0" fillId="0" borderId="0" xfId="1" applyNumberFormat="1" applyFont="1" applyAlignment="1">
      <alignment horizontal="center" wrapText="1"/>
    </xf>
    <xf numFmtId="165" fontId="0" fillId="0" borderId="5" xfId="1" applyNumberFormat="1" applyFont="1" applyBorder="1"/>
    <xf numFmtId="165" fontId="0" fillId="0" borderId="0" xfId="1" applyNumberFormat="1" applyFont="1" applyAlignment="1">
      <alignment wrapText="1"/>
    </xf>
    <xf numFmtId="43" fontId="0" fillId="0" borderId="4" xfId="1" applyNumberFormat="1" applyFont="1" applyBorder="1"/>
    <xf numFmtId="43" fontId="0" fillId="0" borderId="0" xfId="1" applyNumberFormat="1" applyFont="1"/>
    <xf numFmtId="43" fontId="0" fillId="0" borderId="6" xfId="1" applyNumberFormat="1" applyFont="1" applyBorder="1"/>
    <xf numFmtId="43" fontId="1" fillId="0" borderId="2" xfId="1" applyNumberFormat="1" applyFont="1" applyFill="1" applyBorder="1" applyAlignment="1">
      <alignment horizontal="center" wrapText="1"/>
    </xf>
    <xf numFmtId="165" fontId="0" fillId="0" borderId="0" xfId="1" applyNumberFormat="1" applyFont="1" applyBorder="1"/>
    <xf numFmtId="164" fontId="0" fillId="0" borderId="0" xfId="1" applyNumberFormat="1" applyFont="1" applyBorder="1"/>
    <xf numFmtId="43" fontId="0" fillId="0" borderId="0" xfId="1" applyNumberFormat="1" applyFont="1" applyBorder="1"/>
    <xf numFmtId="165" fontId="0" fillId="0" borderId="3" xfId="1" applyNumberFormat="1" applyFont="1" applyBorder="1"/>
    <xf numFmtId="164" fontId="1" fillId="2" borderId="2" xfId="1" applyNumberFormat="1" applyFont="1" applyFill="1" applyBorder="1" applyAlignment="1">
      <alignment horizontal="center" wrapText="1"/>
    </xf>
    <xf numFmtId="165" fontId="1" fillId="2" borderId="2" xfId="1" applyNumberFormat="1" applyFont="1" applyFill="1" applyBorder="1" applyAlignment="1">
      <alignment horizontal="center" wrapText="1"/>
    </xf>
    <xf numFmtId="43" fontId="1" fillId="2" borderId="2" xfId="1" applyNumberFormat="1" applyFont="1" applyFill="1" applyBorder="1" applyAlignment="1">
      <alignment horizontal="center" wrapText="1"/>
    </xf>
    <xf numFmtId="164" fontId="1" fillId="2" borderId="3" xfId="1" applyNumberFormat="1" applyFont="1" applyFill="1" applyBorder="1" applyAlignment="1">
      <alignment horizontal="center" wrapText="1"/>
    </xf>
    <xf numFmtId="165" fontId="1" fillId="2" borderId="2" xfId="1" quotePrefix="1" applyNumberFormat="1" applyFont="1" applyFill="1" applyBorder="1" applyAlignment="1">
      <alignment horizontal="center" wrapText="1"/>
    </xf>
    <xf numFmtId="164" fontId="1" fillId="3" borderId="2" xfId="1" applyNumberFormat="1" applyFont="1" applyFill="1" applyBorder="1" applyAlignment="1">
      <alignment horizontal="center" wrapText="1"/>
    </xf>
    <xf numFmtId="165" fontId="1" fillId="3" borderId="2" xfId="1" applyNumberFormat="1" applyFont="1" applyFill="1" applyBorder="1" applyAlignment="1">
      <alignment horizontal="center" wrapText="1"/>
    </xf>
    <xf numFmtId="43" fontId="1" fillId="3" borderId="2" xfId="1" applyNumberFormat="1" applyFont="1" applyFill="1" applyBorder="1" applyAlignment="1">
      <alignment horizontal="center" wrapText="1"/>
    </xf>
    <xf numFmtId="164" fontId="1" fillId="3" borderId="3" xfId="1" applyNumberFormat="1" applyFont="1" applyFill="1" applyBorder="1" applyAlignment="1">
      <alignment horizontal="center" wrapText="1"/>
    </xf>
    <xf numFmtId="165" fontId="1" fillId="3" borderId="2" xfId="1" quotePrefix="1" applyNumberFormat="1" applyFont="1" applyFill="1" applyBorder="1" applyAlignment="1">
      <alignment horizontal="center" wrapText="1"/>
    </xf>
    <xf numFmtId="165" fontId="0" fillId="0" borderId="7" xfId="1" applyNumberFormat="1" applyFont="1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</cellXfs>
  <cellStyles count="4">
    <cellStyle name="Comma" xfId="1" builtinId="3"/>
    <cellStyle name="Normal" xfId="0" builtinId="0"/>
    <cellStyle name="Normal 5" xfId="2"/>
    <cellStyle name="Normal 5 2" xfId="3"/>
  </cellStyles>
  <dxfs count="0"/>
  <tableStyles count="0" defaultTableStyle="TableStyleMedium9" defaultPivotStyle="PivotStyleLight16"/>
  <colors>
    <mruColors>
      <color rgb="FF5FDAD7"/>
      <color rgb="FFFFDB81"/>
      <color rgb="FF33CCCC"/>
      <color rgb="FFFFD261"/>
      <color rgb="FFFFC846"/>
      <color rgb="FF8FC6E8"/>
      <color rgb="FF488BC9"/>
      <color rgb="FFEF7521"/>
      <color rgb="FF95B6D2"/>
      <color rgb="FFFAAB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8"/>
  <sheetViews>
    <sheetView tabSelected="1" zoomScaleNormal="100" workbookViewId="0"/>
  </sheetViews>
  <sheetFormatPr defaultRowHeight="15" x14ac:dyDescent="0.25"/>
  <cols>
    <col min="1" max="1" width="12.85546875" style="7" customWidth="1"/>
    <col min="2" max="2" width="22.28515625" style="7" bestFit="1" customWidth="1"/>
    <col min="3" max="3" width="16.7109375" style="1" bestFit="1" customWidth="1"/>
    <col min="4" max="5" width="16.42578125" style="7" customWidth="1"/>
    <col min="6" max="7" width="16.140625" style="7" customWidth="1"/>
    <col min="8" max="8" width="16.7109375" style="7" bestFit="1" customWidth="1"/>
    <col min="9" max="9" width="17.140625" style="7" bestFit="1" customWidth="1"/>
    <col min="10" max="10" width="16.28515625" style="7" customWidth="1"/>
    <col min="11" max="11" width="16.28515625" style="15" customWidth="1"/>
    <col min="12" max="12" width="16.140625" style="1" customWidth="1"/>
    <col min="13" max="13" width="16.85546875" style="7" bestFit="1" customWidth="1"/>
    <col min="14" max="14" width="18.7109375" style="7" bestFit="1" customWidth="1"/>
    <col min="15" max="15" width="18.85546875" style="7" bestFit="1" customWidth="1"/>
    <col min="16" max="16" width="18.5703125" style="7" bestFit="1" customWidth="1"/>
    <col min="17" max="17" width="17.5703125" style="7" bestFit="1" customWidth="1"/>
    <col min="18" max="18" width="16.85546875" style="7" bestFit="1" customWidth="1"/>
    <col min="19" max="19" width="19" style="7" bestFit="1" customWidth="1"/>
    <col min="20" max="20" width="16.140625" style="15" customWidth="1"/>
    <col min="21" max="21" width="13" style="1" customWidth="1"/>
    <col min="22" max="23" width="15.28515625" style="7" bestFit="1" customWidth="1"/>
    <col min="24" max="24" width="16" style="7" customWidth="1"/>
    <col min="25" max="25" width="15" style="7" customWidth="1"/>
    <col min="26" max="26" width="16.42578125" style="7" bestFit="1" customWidth="1"/>
    <col min="27" max="27" width="17.140625" style="7" bestFit="1" customWidth="1"/>
    <col min="28" max="28" width="16.42578125" style="7" bestFit="1" customWidth="1"/>
    <col min="29" max="29" width="17.140625" style="15" bestFit="1" customWidth="1"/>
    <col min="30" max="16384" width="9.140625" style="7"/>
  </cols>
  <sheetData>
    <row r="1" spans="1:34" ht="84.75" customHeight="1" x14ac:dyDescent="0.4">
      <c r="A1" s="5"/>
      <c r="B1" s="5"/>
      <c r="C1" s="34" t="s">
        <v>246</v>
      </c>
      <c r="D1" s="34"/>
      <c r="E1" s="34"/>
      <c r="F1" s="34"/>
      <c r="G1" s="34"/>
      <c r="H1" s="34"/>
      <c r="I1" s="34"/>
      <c r="J1" s="34"/>
      <c r="K1" s="34"/>
      <c r="L1" s="35" t="s">
        <v>247</v>
      </c>
      <c r="M1" s="35"/>
      <c r="N1" s="35"/>
      <c r="O1" s="35"/>
      <c r="P1" s="35"/>
      <c r="Q1" s="35"/>
      <c r="R1" s="35"/>
      <c r="S1" s="35"/>
      <c r="T1" s="35"/>
      <c r="U1" s="36" t="s">
        <v>245</v>
      </c>
      <c r="V1" s="36"/>
      <c r="W1" s="36"/>
      <c r="X1" s="36"/>
      <c r="Y1" s="36"/>
      <c r="Z1" s="36"/>
      <c r="AA1" s="36"/>
      <c r="AB1" s="36"/>
      <c r="AC1" s="36"/>
      <c r="AD1" s="6"/>
      <c r="AE1" s="6"/>
      <c r="AF1" s="6"/>
      <c r="AG1" s="6"/>
      <c r="AH1" s="6"/>
    </row>
    <row r="2" spans="1:34" s="10" customFormat="1" ht="75" customHeight="1" x14ac:dyDescent="0.25">
      <c r="A2" s="8" t="s">
        <v>0</v>
      </c>
      <c r="B2" s="8" t="s">
        <v>1</v>
      </c>
      <c r="C2" s="22" t="s">
        <v>242</v>
      </c>
      <c r="D2" s="23" t="s">
        <v>243</v>
      </c>
      <c r="E2" s="23" t="s">
        <v>244</v>
      </c>
      <c r="F2" s="23" t="s">
        <v>237</v>
      </c>
      <c r="G2" s="23" t="s">
        <v>2</v>
      </c>
      <c r="H2" s="23" t="s">
        <v>3</v>
      </c>
      <c r="I2" s="23" t="s">
        <v>4</v>
      </c>
      <c r="J2" s="23" t="s">
        <v>5</v>
      </c>
      <c r="K2" s="24" t="s">
        <v>238</v>
      </c>
      <c r="L2" s="27" t="s">
        <v>242</v>
      </c>
      <c r="M2" s="28" t="s">
        <v>243</v>
      </c>
      <c r="N2" s="28" t="s">
        <v>244</v>
      </c>
      <c r="O2" s="28" t="s">
        <v>237</v>
      </c>
      <c r="P2" s="28" t="s">
        <v>2</v>
      </c>
      <c r="Q2" s="28" t="s">
        <v>3</v>
      </c>
      <c r="R2" s="28" t="s">
        <v>4</v>
      </c>
      <c r="S2" s="28" t="s">
        <v>5</v>
      </c>
      <c r="T2" s="29" t="s">
        <v>238</v>
      </c>
      <c r="U2" s="2" t="s">
        <v>6</v>
      </c>
      <c r="V2" s="9" t="s">
        <v>7</v>
      </c>
      <c r="W2" s="9" t="s">
        <v>239</v>
      </c>
      <c r="X2" s="9" t="s">
        <v>240</v>
      </c>
      <c r="Y2" s="8" t="s">
        <v>8</v>
      </c>
      <c r="Z2" s="8" t="s">
        <v>9</v>
      </c>
      <c r="AA2" s="8" t="s">
        <v>10</v>
      </c>
      <c r="AB2" s="8" t="s">
        <v>11</v>
      </c>
      <c r="AC2" s="17" t="s">
        <v>12</v>
      </c>
    </row>
    <row r="3" spans="1:34" s="11" customFormat="1" x14ac:dyDescent="0.25">
      <c r="A3" s="8"/>
      <c r="B3" s="8"/>
      <c r="C3" s="25"/>
      <c r="D3" s="26" t="s">
        <v>236</v>
      </c>
      <c r="E3" s="23"/>
      <c r="F3" s="23" t="s">
        <v>13</v>
      </c>
      <c r="G3" s="23"/>
      <c r="H3" s="23"/>
      <c r="I3" s="23"/>
      <c r="J3" s="23"/>
      <c r="K3" s="24"/>
      <c r="L3" s="30"/>
      <c r="M3" s="31" t="s">
        <v>236</v>
      </c>
      <c r="N3" s="28"/>
      <c r="O3" s="28" t="s">
        <v>13</v>
      </c>
      <c r="P3" s="28"/>
      <c r="Q3" s="28"/>
      <c r="R3" s="28"/>
      <c r="S3" s="28"/>
      <c r="T3" s="29"/>
      <c r="U3" s="3" t="s">
        <v>14</v>
      </c>
      <c r="V3" s="9" t="s">
        <v>15</v>
      </c>
      <c r="W3" s="9" t="s">
        <v>16</v>
      </c>
      <c r="X3" s="9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17" t="s">
        <v>22</v>
      </c>
    </row>
    <row r="4" spans="1:34" x14ac:dyDescent="0.25">
      <c r="A4" s="7" t="s">
        <v>23</v>
      </c>
      <c r="B4" s="7" t="s">
        <v>24</v>
      </c>
      <c r="C4" s="1">
        <v>8443.4</v>
      </c>
      <c r="D4" s="7">
        <v>74636882.719999999</v>
      </c>
      <c r="E4" s="7">
        <v>-6496545.279065433</v>
      </c>
      <c r="F4" s="7">
        <v>68140337.440934569</v>
      </c>
      <c r="G4" s="7">
        <v>17747486.16</v>
      </c>
      <c r="H4" s="7">
        <v>1553209.99</v>
      </c>
      <c r="I4" s="7">
        <v>48839641.29093457</v>
      </c>
      <c r="J4" s="7">
        <v>0</v>
      </c>
      <c r="K4" s="14">
        <v>8070.2486487593351</v>
      </c>
      <c r="L4" s="1">
        <v>8443.4</v>
      </c>
      <c r="M4" s="7">
        <v>74636882.719999999</v>
      </c>
      <c r="N4" s="7">
        <v>-6371893.1528777545</v>
      </c>
      <c r="O4" s="7">
        <f>M4+N4</f>
        <v>68264989.567122251</v>
      </c>
      <c r="P4" s="7">
        <v>17747486.16</v>
      </c>
      <c r="Q4" s="7">
        <v>1553209.99</v>
      </c>
      <c r="R4" s="7">
        <f>O4-P4-Q4</f>
        <v>48964293.417122252</v>
      </c>
      <c r="S4" s="7">
        <v>0</v>
      </c>
      <c r="T4" s="14">
        <f>O4/L4</f>
        <v>8085.0119107376477</v>
      </c>
      <c r="U4" s="1">
        <f t="shared" ref="U4:AC32" si="0">L4-C4</f>
        <v>0</v>
      </c>
      <c r="V4" s="7">
        <f t="shared" si="0"/>
        <v>0</v>
      </c>
      <c r="W4" s="7">
        <f t="shared" si="0"/>
        <v>124652.12618767843</v>
      </c>
      <c r="X4" s="7">
        <f t="shared" si="0"/>
        <v>124652.12618768215</v>
      </c>
      <c r="Y4" s="7">
        <f t="shared" si="0"/>
        <v>0</v>
      </c>
      <c r="Z4" s="7">
        <f t="shared" si="0"/>
        <v>0</v>
      </c>
      <c r="AA4" s="7">
        <f t="shared" si="0"/>
        <v>124652.12618768215</v>
      </c>
      <c r="AB4" s="7">
        <f t="shared" si="0"/>
        <v>0</v>
      </c>
      <c r="AC4" s="14">
        <f t="shared" si="0"/>
        <v>14.763261978312585</v>
      </c>
    </row>
    <row r="5" spans="1:34" x14ac:dyDescent="0.25">
      <c r="A5" s="7" t="s">
        <v>23</v>
      </c>
      <c r="B5" s="7" t="s">
        <v>25</v>
      </c>
      <c r="C5" s="1">
        <v>41888.300000000003</v>
      </c>
      <c r="D5" s="7">
        <v>364338782.17000002</v>
      </c>
      <c r="E5" s="7">
        <v>-31712784.73896803</v>
      </c>
      <c r="F5" s="7">
        <v>332625997.431032</v>
      </c>
      <c r="G5" s="7">
        <v>68305986.209999993</v>
      </c>
      <c r="H5" s="7">
        <v>5994851.2000000002</v>
      </c>
      <c r="I5" s="7">
        <v>258325160.02103204</v>
      </c>
      <c r="J5" s="7">
        <v>0</v>
      </c>
      <c r="K5" s="14">
        <v>7940.785313107287</v>
      </c>
      <c r="L5" s="1">
        <v>41888.300000000003</v>
      </c>
      <c r="M5" s="7">
        <v>364338782.17000002</v>
      </c>
      <c r="N5" s="7">
        <v>-31104297.323697805</v>
      </c>
      <c r="O5" s="7">
        <f t="shared" ref="O5:O68" si="1">M5+N5</f>
        <v>333234484.84630221</v>
      </c>
      <c r="P5" s="7">
        <v>68305986.209999993</v>
      </c>
      <c r="Q5" s="7">
        <v>5994851.2000000002</v>
      </c>
      <c r="R5" s="7">
        <f t="shared" ref="R5:R68" si="2">O5-P5-Q5</f>
        <v>258933647.43630224</v>
      </c>
      <c r="S5" s="7">
        <v>0</v>
      </c>
      <c r="T5" s="14">
        <f t="shared" ref="T5:T68" si="3">O5/L5</f>
        <v>7955.3117420927128</v>
      </c>
      <c r="U5" s="1">
        <f t="shared" si="0"/>
        <v>0</v>
      </c>
      <c r="V5" s="7">
        <f t="shared" si="0"/>
        <v>0</v>
      </c>
      <c r="W5" s="7">
        <f t="shared" si="0"/>
        <v>608487.41527022421</v>
      </c>
      <c r="X5" s="7">
        <f t="shared" si="0"/>
        <v>608487.41527020931</v>
      </c>
      <c r="Y5" s="7">
        <f t="shared" si="0"/>
        <v>0</v>
      </c>
      <c r="Z5" s="7">
        <f t="shared" si="0"/>
        <v>0</v>
      </c>
      <c r="AA5" s="7">
        <f t="shared" si="0"/>
        <v>608487.41527020931</v>
      </c>
      <c r="AB5" s="7">
        <f t="shared" si="0"/>
        <v>0</v>
      </c>
      <c r="AC5" s="14">
        <f t="shared" si="0"/>
        <v>14.52642898542581</v>
      </c>
      <c r="AD5" s="7" t="s">
        <v>235</v>
      </c>
    </row>
    <row r="6" spans="1:34" x14ac:dyDescent="0.25">
      <c r="A6" s="7" t="s">
        <v>23</v>
      </c>
      <c r="B6" s="7" t="s">
        <v>26</v>
      </c>
      <c r="C6" s="1">
        <v>7866.5</v>
      </c>
      <c r="D6" s="7">
        <v>72698665.680000007</v>
      </c>
      <c r="E6" s="7">
        <v>-6327838.9464570107</v>
      </c>
      <c r="F6" s="7">
        <v>66370826.733542994</v>
      </c>
      <c r="G6" s="7">
        <v>18111796.949999999</v>
      </c>
      <c r="H6" s="7">
        <v>1640273.42</v>
      </c>
      <c r="I6" s="7">
        <v>46618756.363542989</v>
      </c>
      <c r="J6" s="7">
        <v>0</v>
      </c>
      <c r="K6" s="14">
        <v>8437.1482531676083</v>
      </c>
      <c r="L6" s="1">
        <v>7866.5</v>
      </c>
      <c r="M6" s="7">
        <v>72698665.680000007</v>
      </c>
      <c r="N6" s="7">
        <v>-6206423.8642915962</v>
      </c>
      <c r="O6" s="7">
        <f t="shared" si="1"/>
        <v>66492241.815708414</v>
      </c>
      <c r="P6" s="7">
        <v>18111796.949999999</v>
      </c>
      <c r="Q6" s="7">
        <v>1640273.42</v>
      </c>
      <c r="R6" s="7">
        <f t="shared" si="2"/>
        <v>46740171.445708409</v>
      </c>
      <c r="S6" s="7">
        <v>0</v>
      </c>
      <c r="T6" s="14">
        <f t="shared" si="3"/>
        <v>8452.5827007828666</v>
      </c>
      <c r="U6" s="1">
        <f t="shared" si="0"/>
        <v>0</v>
      </c>
      <c r="V6" s="7">
        <f t="shared" si="0"/>
        <v>0</v>
      </c>
      <c r="W6" s="7">
        <f t="shared" si="0"/>
        <v>121415.08216541447</v>
      </c>
      <c r="X6" s="7">
        <f t="shared" si="0"/>
        <v>121415.08216542006</v>
      </c>
      <c r="Y6" s="7">
        <f t="shared" si="0"/>
        <v>0</v>
      </c>
      <c r="Z6" s="7">
        <f t="shared" si="0"/>
        <v>0</v>
      </c>
      <c r="AA6" s="7">
        <f t="shared" si="0"/>
        <v>121415.08216542006</v>
      </c>
      <c r="AB6" s="7">
        <f t="shared" si="0"/>
        <v>0</v>
      </c>
      <c r="AC6" s="14">
        <f t="shared" si="0"/>
        <v>15.43444761525825</v>
      </c>
    </row>
    <row r="7" spans="1:34" x14ac:dyDescent="0.25">
      <c r="A7" s="7" t="s">
        <v>23</v>
      </c>
      <c r="B7" s="7" t="s">
        <v>27</v>
      </c>
      <c r="C7" s="1">
        <v>18591.399999999998</v>
      </c>
      <c r="D7" s="7">
        <v>159686578.85999998</v>
      </c>
      <c r="E7" s="7">
        <v>-13899442.905659484</v>
      </c>
      <c r="F7" s="7">
        <v>145787135.95434049</v>
      </c>
      <c r="G7" s="7">
        <v>33909115.229999997</v>
      </c>
      <c r="H7" s="7">
        <v>2477121.84</v>
      </c>
      <c r="I7" s="7">
        <v>109400898.88434049</v>
      </c>
      <c r="J7" s="7">
        <v>0</v>
      </c>
      <c r="K7" s="14">
        <v>7841.6437683197883</v>
      </c>
      <c r="L7" s="1">
        <v>18591.399999999998</v>
      </c>
      <c r="M7" s="7">
        <v>159686578.85999998</v>
      </c>
      <c r="N7" s="7">
        <v>-13632748.064541724</v>
      </c>
      <c r="O7" s="7">
        <f t="shared" si="1"/>
        <v>146053830.79545826</v>
      </c>
      <c r="P7" s="7">
        <v>33909115.229999997</v>
      </c>
      <c r="Q7" s="7">
        <v>2477121.84</v>
      </c>
      <c r="R7" s="7">
        <f t="shared" si="2"/>
        <v>109667593.72545826</v>
      </c>
      <c r="S7" s="7">
        <v>0</v>
      </c>
      <c r="T7" s="14">
        <f t="shared" si="3"/>
        <v>7855.9888333024019</v>
      </c>
      <c r="U7" s="1">
        <f t="shared" si="0"/>
        <v>0</v>
      </c>
      <c r="V7" s="7">
        <f t="shared" si="0"/>
        <v>0</v>
      </c>
      <c r="W7" s="7">
        <f t="shared" si="0"/>
        <v>266694.84111776017</v>
      </c>
      <c r="X7" s="7">
        <f t="shared" si="0"/>
        <v>266694.84111776948</v>
      </c>
      <c r="Y7" s="7">
        <f t="shared" si="0"/>
        <v>0</v>
      </c>
      <c r="Z7" s="7">
        <f t="shared" si="0"/>
        <v>0</v>
      </c>
      <c r="AA7" s="7">
        <f t="shared" si="0"/>
        <v>266694.84111776948</v>
      </c>
      <c r="AB7" s="7">
        <f t="shared" si="0"/>
        <v>0</v>
      </c>
      <c r="AC7" s="14">
        <f t="shared" si="0"/>
        <v>14.345064982613621</v>
      </c>
    </row>
    <row r="8" spans="1:34" x14ac:dyDescent="0.25">
      <c r="A8" s="7" t="s">
        <v>23</v>
      </c>
      <c r="B8" s="7" t="s">
        <v>28</v>
      </c>
      <c r="C8" s="1">
        <v>1031.8</v>
      </c>
      <c r="D8" s="7">
        <v>9519297.0800000001</v>
      </c>
      <c r="E8" s="7">
        <v>-828578.87751150387</v>
      </c>
      <c r="F8" s="7">
        <v>8690718.2024884969</v>
      </c>
      <c r="G8" s="7">
        <v>3660428.69</v>
      </c>
      <c r="H8" s="7">
        <v>301410.75</v>
      </c>
      <c r="I8" s="7">
        <v>4728878.7624884974</v>
      </c>
      <c r="J8" s="7">
        <v>0</v>
      </c>
      <c r="K8" s="14">
        <v>8422.8709076259911</v>
      </c>
      <c r="L8" s="1">
        <v>1031.8</v>
      </c>
      <c r="M8" s="7">
        <v>9519297.0800000001</v>
      </c>
      <c r="N8" s="7">
        <v>-812680.56319838227</v>
      </c>
      <c r="O8" s="7">
        <f t="shared" si="1"/>
        <v>8706616.516801618</v>
      </c>
      <c r="P8" s="7">
        <v>3660428.69</v>
      </c>
      <c r="Q8" s="7">
        <v>301410.75</v>
      </c>
      <c r="R8" s="7">
        <f t="shared" si="2"/>
        <v>4744777.0768016186</v>
      </c>
      <c r="S8" s="7">
        <v>0</v>
      </c>
      <c r="T8" s="14">
        <f t="shared" si="3"/>
        <v>8438.2792370630141</v>
      </c>
      <c r="U8" s="1">
        <f t="shared" si="0"/>
        <v>0</v>
      </c>
      <c r="V8" s="7">
        <f t="shared" si="0"/>
        <v>0</v>
      </c>
      <c r="W8" s="7">
        <f t="shared" si="0"/>
        <v>15898.314313121606</v>
      </c>
      <c r="X8" s="7">
        <f t="shared" si="0"/>
        <v>15898.31431312114</v>
      </c>
      <c r="Y8" s="7">
        <f t="shared" si="0"/>
        <v>0</v>
      </c>
      <c r="Z8" s="7">
        <f t="shared" si="0"/>
        <v>0</v>
      </c>
      <c r="AA8" s="7">
        <f t="shared" si="0"/>
        <v>15898.31431312114</v>
      </c>
      <c r="AB8" s="7">
        <f t="shared" si="0"/>
        <v>0</v>
      </c>
      <c r="AC8" s="14">
        <f t="shared" si="0"/>
        <v>15.408329437022985</v>
      </c>
    </row>
    <row r="9" spans="1:34" x14ac:dyDescent="0.25">
      <c r="A9" s="7" t="s">
        <v>23</v>
      </c>
      <c r="B9" s="7" t="s">
        <v>29</v>
      </c>
      <c r="C9" s="1">
        <v>976.9</v>
      </c>
      <c r="D9" s="7">
        <v>8992066.6799999997</v>
      </c>
      <c r="E9" s="7">
        <v>-782687.67679041647</v>
      </c>
      <c r="F9" s="7">
        <v>8209379.0032095835</v>
      </c>
      <c r="G9" s="7">
        <v>2608456.37</v>
      </c>
      <c r="H9" s="7">
        <v>239741.75</v>
      </c>
      <c r="I9" s="7">
        <v>5361180.8832095833</v>
      </c>
      <c r="J9" s="7">
        <v>0</v>
      </c>
      <c r="K9" s="14">
        <v>8403.4998497385441</v>
      </c>
      <c r="L9" s="1">
        <v>976.9</v>
      </c>
      <c r="M9" s="7">
        <v>8992066.6799999997</v>
      </c>
      <c r="N9" s="7">
        <v>-767669.89751514373</v>
      </c>
      <c r="O9" s="7">
        <f t="shared" si="1"/>
        <v>8224396.7824848555</v>
      </c>
      <c r="P9" s="7">
        <v>2608456.37</v>
      </c>
      <c r="Q9" s="7">
        <v>239741.75</v>
      </c>
      <c r="R9" s="7">
        <f t="shared" si="2"/>
        <v>5376198.6624848554</v>
      </c>
      <c r="S9" s="7">
        <v>0</v>
      </c>
      <c r="T9" s="14">
        <f t="shared" si="3"/>
        <v>8418.8727428445654</v>
      </c>
      <c r="U9" s="1">
        <f t="shared" si="0"/>
        <v>0</v>
      </c>
      <c r="V9" s="7">
        <f t="shared" si="0"/>
        <v>0</v>
      </c>
      <c r="W9" s="7">
        <f t="shared" si="0"/>
        <v>15017.77927527274</v>
      </c>
      <c r="X9" s="7">
        <f t="shared" si="0"/>
        <v>15017.779275272042</v>
      </c>
      <c r="Y9" s="7">
        <f t="shared" si="0"/>
        <v>0</v>
      </c>
      <c r="Z9" s="7">
        <f t="shared" si="0"/>
        <v>0</v>
      </c>
      <c r="AA9" s="7">
        <f t="shared" si="0"/>
        <v>15017.779275272042</v>
      </c>
      <c r="AB9" s="7">
        <f t="shared" si="0"/>
        <v>0</v>
      </c>
      <c r="AC9" s="14">
        <f t="shared" si="0"/>
        <v>15.372893106021365</v>
      </c>
    </row>
    <row r="10" spans="1:34" x14ac:dyDescent="0.25">
      <c r="A10" s="7" t="s">
        <v>23</v>
      </c>
      <c r="B10" s="7" t="s">
        <v>30</v>
      </c>
      <c r="C10" s="1">
        <v>10394.299999999999</v>
      </c>
      <c r="D10" s="7">
        <v>94798397.439999998</v>
      </c>
      <c r="E10" s="7">
        <v>-8251444.31155043</v>
      </c>
      <c r="F10" s="7">
        <v>86546953.128449574</v>
      </c>
      <c r="G10" s="7">
        <v>18301374.09</v>
      </c>
      <c r="H10" s="7">
        <v>1728009.36</v>
      </c>
      <c r="I10" s="7">
        <v>66517569.678449571</v>
      </c>
      <c r="J10" s="7">
        <v>0</v>
      </c>
      <c r="K10" s="14">
        <v>8326.3859161703604</v>
      </c>
      <c r="L10" s="1">
        <v>10394.299999999999</v>
      </c>
      <c r="M10" s="7">
        <v>94798397.439999998</v>
      </c>
      <c r="N10" s="7">
        <v>-8093120.1510356981</v>
      </c>
      <c r="O10" s="7">
        <f t="shared" si="1"/>
        <v>86705277.288964301</v>
      </c>
      <c r="P10" s="7">
        <v>18301374.09</v>
      </c>
      <c r="Q10" s="7">
        <v>1728009.36</v>
      </c>
      <c r="R10" s="7">
        <f t="shared" si="2"/>
        <v>66675893.838964298</v>
      </c>
      <c r="S10" s="7">
        <v>0</v>
      </c>
      <c r="T10" s="14">
        <f t="shared" si="3"/>
        <v>8341.6177413548103</v>
      </c>
      <c r="U10" s="1">
        <f t="shared" si="0"/>
        <v>0</v>
      </c>
      <c r="V10" s="7">
        <f t="shared" si="0"/>
        <v>0</v>
      </c>
      <c r="W10" s="7">
        <f t="shared" si="0"/>
        <v>158324.16051473189</v>
      </c>
      <c r="X10" s="7">
        <f t="shared" si="0"/>
        <v>158324.16051472723</v>
      </c>
      <c r="Y10" s="7">
        <f t="shared" si="0"/>
        <v>0</v>
      </c>
      <c r="Z10" s="7">
        <f t="shared" si="0"/>
        <v>0</v>
      </c>
      <c r="AA10" s="7">
        <f t="shared" si="0"/>
        <v>158324.16051472723</v>
      </c>
      <c r="AB10" s="7">
        <f t="shared" si="0"/>
        <v>0</v>
      </c>
      <c r="AC10" s="14">
        <f t="shared" si="0"/>
        <v>15.231825184449917</v>
      </c>
    </row>
    <row r="11" spans="1:34" x14ac:dyDescent="0.25">
      <c r="A11" s="7" t="s">
        <v>31</v>
      </c>
      <c r="B11" s="7" t="s">
        <v>31</v>
      </c>
      <c r="C11" s="1">
        <v>2367.6999999999998</v>
      </c>
      <c r="D11" s="7">
        <v>20531486.52</v>
      </c>
      <c r="E11" s="7">
        <v>-1787102.1264927445</v>
      </c>
      <c r="F11" s="7">
        <v>18744384.393507253</v>
      </c>
      <c r="G11" s="7">
        <v>3609734.63</v>
      </c>
      <c r="H11" s="7">
        <v>473101.86</v>
      </c>
      <c r="I11" s="7">
        <v>14661547.903507255</v>
      </c>
      <c r="J11" s="7">
        <v>0</v>
      </c>
      <c r="K11" s="14">
        <v>7916.7058299223954</v>
      </c>
      <c r="L11" s="1">
        <v>2367.6999999999998</v>
      </c>
      <c r="M11" s="7">
        <v>20531486.52</v>
      </c>
      <c r="N11" s="7">
        <v>-1752812.1969667107</v>
      </c>
      <c r="O11" s="7">
        <f t="shared" si="1"/>
        <v>18778674.323033288</v>
      </c>
      <c r="P11" s="7">
        <v>3609734.63</v>
      </c>
      <c r="Q11" s="7">
        <v>473101.86</v>
      </c>
      <c r="R11" s="7">
        <f t="shared" si="2"/>
        <v>14695837.83303329</v>
      </c>
      <c r="S11" s="7">
        <v>0</v>
      </c>
      <c r="T11" s="14">
        <f t="shared" si="3"/>
        <v>7931.1882092466485</v>
      </c>
      <c r="U11" s="1">
        <f t="shared" si="0"/>
        <v>0</v>
      </c>
      <c r="V11" s="7">
        <f t="shared" si="0"/>
        <v>0</v>
      </c>
      <c r="W11" s="7">
        <f t="shared" si="0"/>
        <v>34289.929526033811</v>
      </c>
      <c r="X11" s="7">
        <f t="shared" si="0"/>
        <v>34289.929526034743</v>
      </c>
      <c r="Y11" s="7">
        <f t="shared" si="0"/>
        <v>0</v>
      </c>
      <c r="Z11" s="7">
        <f t="shared" si="0"/>
        <v>0</v>
      </c>
      <c r="AA11" s="7">
        <f t="shared" si="0"/>
        <v>34289.929526034743</v>
      </c>
      <c r="AB11" s="7">
        <f t="shared" si="0"/>
        <v>0</v>
      </c>
      <c r="AC11" s="14">
        <f t="shared" si="0"/>
        <v>14.482379324253088</v>
      </c>
    </row>
    <row r="12" spans="1:34" x14ac:dyDescent="0.25">
      <c r="A12" s="7" t="s">
        <v>31</v>
      </c>
      <c r="B12" s="7" t="s">
        <v>32</v>
      </c>
      <c r="C12" s="1">
        <v>296.40000000000003</v>
      </c>
      <c r="D12" s="7">
        <v>3494898.62</v>
      </c>
      <c r="E12" s="7">
        <v>-304203.04684682708</v>
      </c>
      <c r="F12" s="7">
        <v>3190695.5731531731</v>
      </c>
      <c r="G12" s="7">
        <v>1093544.6299999999</v>
      </c>
      <c r="H12" s="7">
        <v>92192.94</v>
      </c>
      <c r="I12" s="7">
        <v>2004958.0031531733</v>
      </c>
      <c r="J12" s="7">
        <v>0</v>
      </c>
      <c r="K12" s="14">
        <v>10764.82986893783</v>
      </c>
      <c r="L12" s="1">
        <v>296.40000000000003</v>
      </c>
      <c r="M12" s="7">
        <v>3494898.62</v>
      </c>
      <c r="N12" s="7">
        <v>-298366.16663536767</v>
      </c>
      <c r="O12" s="7">
        <f t="shared" si="1"/>
        <v>3196532.4533646326</v>
      </c>
      <c r="P12" s="7">
        <v>1093544.6299999999</v>
      </c>
      <c r="Q12" s="7">
        <v>92192.94</v>
      </c>
      <c r="R12" s="7">
        <f t="shared" si="2"/>
        <v>2010794.8833646327</v>
      </c>
      <c r="S12" s="7">
        <v>0</v>
      </c>
      <c r="T12" s="14">
        <f t="shared" si="3"/>
        <v>10784.522447249097</v>
      </c>
      <c r="U12" s="1">
        <f t="shared" si="0"/>
        <v>0</v>
      </c>
      <c r="V12" s="7">
        <f t="shared" si="0"/>
        <v>0</v>
      </c>
      <c r="W12" s="7">
        <f t="shared" si="0"/>
        <v>5836.8802114594146</v>
      </c>
      <c r="X12" s="7">
        <f t="shared" si="0"/>
        <v>5836.8802114594728</v>
      </c>
      <c r="Y12" s="7">
        <f t="shared" si="0"/>
        <v>0</v>
      </c>
      <c r="Z12" s="7">
        <f t="shared" si="0"/>
        <v>0</v>
      </c>
      <c r="AA12" s="7">
        <f t="shared" si="0"/>
        <v>5836.8802114594728</v>
      </c>
      <c r="AB12" s="7">
        <f t="shared" si="0"/>
        <v>0</v>
      </c>
      <c r="AC12" s="14">
        <f t="shared" si="0"/>
        <v>19.692578311267425</v>
      </c>
    </row>
    <row r="13" spans="1:34" x14ac:dyDescent="0.25">
      <c r="A13" s="7" t="s">
        <v>33</v>
      </c>
      <c r="B13" s="7" t="s">
        <v>34</v>
      </c>
      <c r="C13" s="1">
        <v>2590.4</v>
      </c>
      <c r="D13" s="7">
        <v>23855635.950000003</v>
      </c>
      <c r="E13" s="7">
        <v>-2076442.8183781486</v>
      </c>
      <c r="F13" s="7">
        <v>21779193.131621853</v>
      </c>
      <c r="G13" s="7">
        <v>12048253.67</v>
      </c>
      <c r="H13" s="7">
        <v>938110.08</v>
      </c>
      <c r="I13" s="7">
        <v>8792829.3816218525</v>
      </c>
      <c r="J13" s="7">
        <v>0</v>
      </c>
      <c r="K13" s="14">
        <v>8407.6563973215925</v>
      </c>
      <c r="L13" s="1">
        <v>2590.4</v>
      </c>
      <c r="M13" s="7">
        <v>23855635.950000003</v>
      </c>
      <c r="N13" s="7">
        <v>-2036601.1793069891</v>
      </c>
      <c r="O13" s="7">
        <f t="shared" si="1"/>
        <v>21819034.770693015</v>
      </c>
      <c r="P13" s="7">
        <v>12048253.67</v>
      </c>
      <c r="Q13" s="7">
        <v>938110.08</v>
      </c>
      <c r="R13" s="7">
        <f t="shared" si="2"/>
        <v>8832671.0206930153</v>
      </c>
      <c r="S13" s="7">
        <v>0</v>
      </c>
      <c r="T13" s="14">
        <f t="shared" si="3"/>
        <v>8423.0368941835295</v>
      </c>
      <c r="U13" s="1">
        <f t="shared" si="0"/>
        <v>0</v>
      </c>
      <c r="V13" s="7">
        <f t="shared" si="0"/>
        <v>0</v>
      </c>
      <c r="W13" s="7">
        <f t="shared" si="0"/>
        <v>39841.63907115953</v>
      </c>
      <c r="X13" s="7">
        <f t="shared" si="0"/>
        <v>39841.63907116279</v>
      </c>
      <c r="Y13" s="7">
        <f t="shared" si="0"/>
        <v>0</v>
      </c>
      <c r="Z13" s="7">
        <f t="shared" si="0"/>
        <v>0</v>
      </c>
      <c r="AA13" s="7">
        <f t="shared" si="0"/>
        <v>39841.63907116279</v>
      </c>
      <c r="AB13" s="7">
        <f t="shared" si="0"/>
        <v>0</v>
      </c>
      <c r="AC13" s="14">
        <f t="shared" si="0"/>
        <v>15.38049686193699</v>
      </c>
    </row>
    <row r="14" spans="1:34" x14ac:dyDescent="0.25">
      <c r="A14" s="7" t="s">
        <v>33</v>
      </c>
      <c r="B14" s="7" t="s">
        <v>35</v>
      </c>
      <c r="C14" s="1">
        <v>1347.5</v>
      </c>
      <c r="D14" s="7">
        <v>14103676.25</v>
      </c>
      <c r="E14" s="7">
        <v>-1227612.5156932969</v>
      </c>
      <c r="F14" s="7">
        <v>12876063.734306702</v>
      </c>
      <c r="G14" s="7">
        <v>4201144.1500000004</v>
      </c>
      <c r="H14" s="7">
        <v>383277.92</v>
      </c>
      <c r="I14" s="7">
        <v>8291641.6643067021</v>
      </c>
      <c r="J14" s="7">
        <v>0</v>
      </c>
      <c r="K14" s="14">
        <v>9555.5203965170331</v>
      </c>
      <c r="L14" s="1">
        <v>1347.5</v>
      </c>
      <c r="M14" s="7">
        <v>14103676.25</v>
      </c>
      <c r="N14" s="7">
        <v>-1204057.7641072683</v>
      </c>
      <c r="O14" s="7">
        <f t="shared" si="1"/>
        <v>12899618.485892732</v>
      </c>
      <c r="P14" s="7">
        <v>4201144.1500000004</v>
      </c>
      <c r="Q14" s="7">
        <v>383277.92</v>
      </c>
      <c r="R14" s="7">
        <f t="shared" si="2"/>
        <v>8315196.4158927314</v>
      </c>
      <c r="S14" s="7">
        <v>0</v>
      </c>
      <c r="T14" s="14">
        <f t="shared" si="3"/>
        <v>9573.0007316458123</v>
      </c>
      <c r="U14" s="1">
        <f t="shared" si="0"/>
        <v>0</v>
      </c>
      <c r="V14" s="7">
        <f t="shared" si="0"/>
        <v>0</v>
      </c>
      <c r="W14" s="7">
        <f t="shared" si="0"/>
        <v>23554.751586028608</v>
      </c>
      <c r="X14" s="7">
        <f t="shared" si="0"/>
        <v>23554.751586029306</v>
      </c>
      <c r="Y14" s="7">
        <f t="shared" si="0"/>
        <v>0</v>
      </c>
      <c r="Z14" s="7">
        <f t="shared" si="0"/>
        <v>0</v>
      </c>
      <c r="AA14" s="7">
        <f t="shared" si="0"/>
        <v>23554.751586029306</v>
      </c>
      <c r="AB14" s="7">
        <f t="shared" si="0"/>
        <v>0</v>
      </c>
      <c r="AC14" s="14">
        <f t="shared" si="0"/>
        <v>17.480335128779188</v>
      </c>
    </row>
    <row r="15" spans="1:34" x14ac:dyDescent="0.25">
      <c r="A15" s="7" t="s">
        <v>33</v>
      </c>
      <c r="B15" s="7" t="s">
        <v>36</v>
      </c>
      <c r="C15" s="1">
        <v>52869.7</v>
      </c>
      <c r="D15" s="7">
        <v>468612594.66000003</v>
      </c>
      <c r="E15" s="7">
        <v>-40788988.347355597</v>
      </c>
      <c r="F15" s="7">
        <v>427823606.31264442</v>
      </c>
      <c r="G15" s="7">
        <v>125116347.66</v>
      </c>
      <c r="H15" s="7">
        <v>10518009.529999999</v>
      </c>
      <c r="I15" s="7">
        <v>292189249.12264442</v>
      </c>
      <c r="J15" s="7">
        <v>0</v>
      </c>
      <c r="K15" s="14">
        <v>8092.0377137120968</v>
      </c>
      <c r="L15" s="1">
        <v>52869.7</v>
      </c>
      <c r="M15" s="7">
        <v>468612594.66000003</v>
      </c>
      <c r="N15" s="7">
        <v>-40006351.745263949</v>
      </c>
      <c r="O15" s="7">
        <f t="shared" si="1"/>
        <v>428606242.91473609</v>
      </c>
      <c r="P15" s="7">
        <v>125116347.66</v>
      </c>
      <c r="Q15" s="7">
        <v>10518009.529999999</v>
      </c>
      <c r="R15" s="7">
        <f t="shared" si="2"/>
        <v>292971885.72473609</v>
      </c>
      <c r="S15" s="7">
        <v>0</v>
      </c>
      <c r="T15" s="14">
        <f t="shared" si="3"/>
        <v>8106.8408353884379</v>
      </c>
      <c r="U15" s="1">
        <f t="shared" si="0"/>
        <v>0</v>
      </c>
      <c r="V15" s="7">
        <f t="shared" si="0"/>
        <v>0</v>
      </c>
      <c r="W15" s="7">
        <f t="shared" si="0"/>
        <v>782636.60209164768</v>
      </c>
      <c r="X15" s="7">
        <f t="shared" si="0"/>
        <v>782636.60209167004</v>
      </c>
      <c r="Y15" s="7">
        <f t="shared" si="0"/>
        <v>0</v>
      </c>
      <c r="Z15" s="7">
        <f t="shared" si="0"/>
        <v>0</v>
      </c>
      <c r="AA15" s="7">
        <f t="shared" si="0"/>
        <v>782636.60209167004</v>
      </c>
      <c r="AB15" s="7">
        <f t="shared" si="0"/>
        <v>0</v>
      </c>
      <c r="AC15" s="14">
        <f t="shared" si="0"/>
        <v>14.803121676341107</v>
      </c>
    </row>
    <row r="16" spans="1:34" x14ac:dyDescent="0.25">
      <c r="A16" s="7" t="s">
        <v>33</v>
      </c>
      <c r="B16" s="7" t="s">
        <v>37</v>
      </c>
      <c r="C16" s="1">
        <v>14642.699999999999</v>
      </c>
      <c r="D16" s="7">
        <v>125450156.66</v>
      </c>
      <c r="E16" s="7">
        <v>-10919435.449427649</v>
      </c>
      <c r="F16" s="7">
        <v>114530721.21057235</v>
      </c>
      <c r="G16" s="7">
        <v>43705673.869999997</v>
      </c>
      <c r="H16" s="7">
        <v>3708821.01</v>
      </c>
      <c r="I16" s="7">
        <v>67116226.330572352</v>
      </c>
      <c r="J16" s="7">
        <v>0</v>
      </c>
      <c r="K16" s="14">
        <v>7821.6941691472448</v>
      </c>
      <c r="L16" s="1">
        <v>14642.699999999999</v>
      </c>
      <c r="M16" s="7">
        <v>125450156.66</v>
      </c>
      <c r="N16" s="7">
        <v>-10709919.347088397</v>
      </c>
      <c r="O16" s="7">
        <f t="shared" si="1"/>
        <v>114740237.3129116</v>
      </c>
      <c r="P16" s="7">
        <v>43705673.869999997</v>
      </c>
      <c r="Q16" s="7">
        <v>3708821.01</v>
      </c>
      <c r="R16" s="7">
        <f t="shared" si="2"/>
        <v>67325742.43291159</v>
      </c>
      <c r="S16" s="7">
        <v>0</v>
      </c>
      <c r="T16" s="14">
        <f t="shared" si="3"/>
        <v>7836.0027394477529</v>
      </c>
      <c r="U16" s="1">
        <f t="shared" si="0"/>
        <v>0</v>
      </c>
      <c r="V16" s="7">
        <f t="shared" si="0"/>
        <v>0</v>
      </c>
      <c r="W16" s="7">
        <f t="shared" si="0"/>
        <v>209516.10233925283</v>
      </c>
      <c r="X16" s="7">
        <f t="shared" si="0"/>
        <v>209516.10233925283</v>
      </c>
      <c r="Y16" s="7">
        <f t="shared" si="0"/>
        <v>0</v>
      </c>
      <c r="Z16" s="7">
        <f t="shared" si="0"/>
        <v>0</v>
      </c>
      <c r="AA16" s="7">
        <f t="shared" si="0"/>
        <v>209516.10233923793</v>
      </c>
      <c r="AB16" s="7">
        <f t="shared" si="0"/>
        <v>0</v>
      </c>
      <c r="AC16" s="14">
        <f t="shared" si="0"/>
        <v>14.308570300508109</v>
      </c>
    </row>
    <row r="17" spans="1:29" x14ac:dyDescent="0.25">
      <c r="A17" s="7" t="s">
        <v>33</v>
      </c>
      <c r="B17" s="7" t="s">
        <v>38</v>
      </c>
      <c r="C17" s="1">
        <v>180</v>
      </c>
      <c r="D17" s="7">
        <v>2838193.37</v>
      </c>
      <c r="E17" s="7">
        <v>-247042.09322514309</v>
      </c>
      <c r="F17" s="7">
        <v>2591151.2767748572</v>
      </c>
      <c r="G17" s="7">
        <v>981432.5</v>
      </c>
      <c r="H17" s="7">
        <v>62979.99</v>
      </c>
      <c r="I17" s="7">
        <v>1546738.7867748572</v>
      </c>
      <c r="J17" s="7">
        <v>0</v>
      </c>
      <c r="K17" s="14">
        <v>14395.284870971429</v>
      </c>
      <c r="L17" s="1">
        <v>180</v>
      </c>
      <c r="M17" s="7">
        <v>2838193.37</v>
      </c>
      <c r="N17" s="7">
        <v>-242301.98585182874</v>
      </c>
      <c r="O17" s="7">
        <f t="shared" si="1"/>
        <v>2595891.3841481712</v>
      </c>
      <c r="P17" s="7">
        <v>981432.5</v>
      </c>
      <c r="Q17" s="7">
        <v>62979.99</v>
      </c>
      <c r="R17" s="7">
        <f t="shared" si="2"/>
        <v>1551478.8941481712</v>
      </c>
      <c r="S17" s="7">
        <v>0</v>
      </c>
      <c r="T17" s="14">
        <f t="shared" si="3"/>
        <v>14421.618800823173</v>
      </c>
      <c r="U17" s="1">
        <f t="shared" si="0"/>
        <v>0</v>
      </c>
      <c r="V17" s="7">
        <f t="shared" si="0"/>
        <v>0</v>
      </c>
      <c r="W17" s="7">
        <f t="shared" si="0"/>
        <v>4740.1073733143567</v>
      </c>
      <c r="X17" s="7">
        <f t="shared" si="0"/>
        <v>4740.1073733139783</v>
      </c>
      <c r="Y17" s="7">
        <f t="shared" si="0"/>
        <v>0</v>
      </c>
      <c r="Z17" s="7">
        <f t="shared" si="0"/>
        <v>0</v>
      </c>
      <c r="AA17" s="7">
        <f t="shared" si="0"/>
        <v>4740.1073733139783</v>
      </c>
      <c r="AB17" s="7">
        <f t="shared" si="0"/>
        <v>0</v>
      </c>
      <c r="AC17" s="14">
        <f t="shared" si="0"/>
        <v>26.33392985174396</v>
      </c>
    </row>
    <row r="18" spans="1:29" x14ac:dyDescent="0.25">
      <c r="A18" s="7" t="s">
        <v>33</v>
      </c>
      <c r="B18" s="7" t="s">
        <v>39</v>
      </c>
      <c r="C18" s="1">
        <v>39653.5</v>
      </c>
      <c r="D18" s="7">
        <v>368075734.57999998</v>
      </c>
      <c r="E18" s="7">
        <v>-32038056.637425441</v>
      </c>
      <c r="F18" s="7">
        <v>336037677.94257456</v>
      </c>
      <c r="G18" s="7">
        <v>68685772.739999995</v>
      </c>
      <c r="H18" s="7">
        <v>5586544.6799999997</v>
      </c>
      <c r="I18" s="7">
        <v>261765360.52257454</v>
      </c>
      <c r="J18" s="7">
        <v>0</v>
      </c>
      <c r="K18" s="14">
        <v>8474.3510142250889</v>
      </c>
      <c r="L18" s="1">
        <v>39653.5</v>
      </c>
      <c r="M18" s="7">
        <v>368075734.57999998</v>
      </c>
      <c r="N18" s="7">
        <v>-31423328.084444303</v>
      </c>
      <c r="O18" s="7">
        <f t="shared" si="1"/>
        <v>336652406.4955557</v>
      </c>
      <c r="P18" s="7">
        <v>68685772.739999995</v>
      </c>
      <c r="Q18" s="7">
        <v>5586544.6799999997</v>
      </c>
      <c r="R18" s="7">
        <f t="shared" si="2"/>
        <v>262380089.07555568</v>
      </c>
      <c r="S18" s="7">
        <v>0</v>
      </c>
      <c r="T18" s="14">
        <f t="shared" si="3"/>
        <v>8489.8535184928369</v>
      </c>
      <c r="U18" s="1">
        <f t="shared" si="0"/>
        <v>0</v>
      </c>
      <c r="V18" s="7">
        <f t="shared" si="0"/>
        <v>0</v>
      </c>
      <c r="W18" s="7">
        <f t="shared" si="0"/>
        <v>614728.55298113823</v>
      </c>
      <c r="X18" s="7">
        <f t="shared" si="0"/>
        <v>614728.55298113823</v>
      </c>
      <c r="Y18" s="7">
        <f t="shared" si="0"/>
        <v>0</v>
      </c>
      <c r="Z18" s="7">
        <f t="shared" si="0"/>
        <v>0</v>
      </c>
      <c r="AA18" s="7">
        <f t="shared" si="0"/>
        <v>614728.55298113823</v>
      </c>
      <c r="AB18" s="7">
        <f t="shared" si="0"/>
        <v>0</v>
      </c>
      <c r="AC18" s="14">
        <f t="shared" si="0"/>
        <v>15.502504267748009</v>
      </c>
    </row>
    <row r="19" spans="1:29" x14ac:dyDescent="0.25">
      <c r="A19" s="7" t="s">
        <v>33</v>
      </c>
      <c r="B19" s="7" t="s">
        <v>40</v>
      </c>
      <c r="C19" s="1">
        <v>2765.5</v>
      </c>
      <c r="D19" s="7">
        <v>23521857</v>
      </c>
      <c r="E19" s="7">
        <v>-2047390.0232606367</v>
      </c>
      <c r="F19" s="7">
        <v>21474466.976739362</v>
      </c>
      <c r="G19" s="7">
        <v>1546898.34</v>
      </c>
      <c r="H19" s="7">
        <v>152284.69</v>
      </c>
      <c r="I19" s="7">
        <v>19775283.946739361</v>
      </c>
      <c r="J19" s="7">
        <v>0</v>
      </c>
      <c r="K19" s="14">
        <v>7765.1299861650195</v>
      </c>
      <c r="L19" s="1">
        <v>2765.5</v>
      </c>
      <c r="M19" s="7">
        <v>23521857</v>
      </c>
      <c r="N19" s="7">
        <v>-2008105.8331916048</v>
      </c>
      <c r="O19" s="7">
        <f t="shared" si="1"/>
        <v>21513751.166808397</v>
      </c>
      <c r="P19" s="7">
        <v>1546898.34</v>
      </c>
      <c r="Q19" s="7">
        <v>152284.69</v>
      </c>
      <c r="R19" s="7">
        <f t="shared" si="2"/>
        <v>19814568.136808395</v>
      </c>
      <c r="S19" s="7">
        <v>0</v>
      </c>
      <c r="T19" s="14">
        <f t="shared" si="3"/>
        <v>7779.335081109527</v>
      </c>
      <c r="U19" s="1">
        <f t="shared" si="0"/>
        <v>0</v>
      </c>
      <c r="V19" s="7">
        <f t="shared" si="0"/>
        <v>0</v>
      </c>
      <c r="W19" s="7">
        <f t="shared" si="0"/>
        <v>39284.190069031902</v>
      </c>
      <c r="X19" s="7">
        <f t="shared" si="0"/>
        <v>39284.190069034696</v>
      </c>
      <c r="Y19" s="7">
        <f t="shared" si="0"/>
        <v>0</v>
      </c>
      <c r="Z19" s="7">
        <f t="shared" si="0"/>
        <v>0</v>
      </c>
      <c r="AA19" s="7">
        <f t="shared" si="0"/>
        <v>39284.190069034696</v>
      </c>
      <c r="AB19" s="7">
        <f t="shared" si="0"/>
        <v>0</v>
      </c>
      <c r="AC19" s="14">
        <f t="shared" si="0"/>
        <v>14.205094944507437</v>
      </c>
    </row>
    <row r="20" spans="1:29" x14ac:dyDescent="0.25">
      <c r="A20" s="7" t="s">
        <v>41</v>
      </c>
      <c r="B20" s="7" t="s">
        <v>41</v>
      </c>
      <c r="C20" s="1">
        <v>1652.5</v>
      </c>
      <c r="D20" s="7">
        <v>14862182.039999999</v>
      </c>
      <c r="E20" s="7">
        <v>-1293634.3942818551</v>
      </c>
      <c r="F20" s="7">
        <v>13568547.645718144</v>
      </c>
      <c r="G20" s="7">
        <v>6012544.7999999998</v>
      </c>
      <c r="H20" s="7">
        <v>715902.85</v>
      </c>
      <c r="I20" s="7">
        <v>6840099.9957181448</v>
      </c>
      <c r="J20" s="7">
        <v>0</v>
      </c>
      <c r="K20" s="14">
        <v>8210.921419496608</v>
      </c>
      <c r="L20" s="1">
        <v>1652.5</v>
      </c>
      <c r="M20" s="7">
        <v>14862182.039999999</v>
      </c>
      <c r="N20" s="7">
        <v>-1268812.8513186481</v>
      </c>
      <c r="O20" s="7">
        <f t="shared" si="1"/>
        <v>13593369.188681351</v>
      </c>
      <c r="P20" s="7">
        <v>6012544.7999999998</v>
      </c>
      <c r="Q20" s="7">
        <v>715902.85</v>
      </c>
      <c r="R20" s="7">
        <f t="shared" si="2"/>
        <v>6864921.5386813516</v>
      </c>
      <c r="S20" s="7">
        <v>0</v>
      </c>
      <c r="T20" s="14">
        <f t="shared" si="3"/>
        <v>8225.9420203820573</v>
      </c>
      <c r="U20" s="1">
        <f t="shared" si="0"/>
        <v>0</v>
      </c>
      <c r="V20" s="7">
        <f t="shared" si="0"/>
        <v>0</v>
      </c>
      <c r="W20" s="7">
        <f t="shared" si="0"/>
        <v>24821.542963207001</v>
      </c>
      <c r="X20" s="7">
        <f t="shared" si="0"/>
        <v>24821.542963206768</v>
      </c>
      <c r="Y20" s="7">
        <f t="shared" si="0"/>
        <v>0</v>
      </c>
      <c r="Z20" s="7">
        <f t="shared" si="0"/>
        <v>0</v>
      </c>
      <c r="AA20" s="7">
        <f t="shared" si="0"/>
        <v>24821.542963206768</v>
      </c>
      <c r="AB20" s="7">
        <f t="shared" si="0"/>
        <v>0</v>
      </c>
      <c r="AC20" s="14">
        <f t="shared" si="0"/>
        <v>15.020600885449312</v>
      </c>
    </row>
    <row r="21" spans="1:29" x14ac:dyDescent="0.25">
      <c r="A21" s="7" t="s">
        <v>42</v>
      </c>
      <c r="B21" s="7" t="s">
        <v>43</v>
      </c>
      <c r="C21" s="1">
        <v>150.6</v>
      </c>
      <c r="D21" s="7">
        <v>2311127.27</v>
      </c>
      <c r="E21" s="7">
        <v>-201165.19350847136</v>
      </c>
      <c r="F21" s="7">
        <v>2109962.0764915287</v>
      </c>
      <c r="G21" s="7">
        <v>526746.94999999995</v>
      </c>
      <c r="H21" s="7">
        <v>61327.07</v>
      </c>
      <c r="I21" s="7">
        <v>1521888.0564915286</v>
      </c>
      <c r="J21" s="7">
        <v>0</v>
      </c>
      <c r="K21" s="14">
        <v>14010.372353861412</v>
      </c>
      <c r="L21" s="1">
        <v>150.6</v>
      </c>
      <c r="M21" s="7">
        <v>2311127.27</v>
      </c>
      <c r="N21" s="7">
        <v>-197305.3467732241</v>
      </c>
      <c r="O21" s="7">
        <f t="shared" si="1"/>
        <v>2113821.9232267761</v>
      </c>
      <c r="P21" s="7">
        <v>526746.94999999995</v>
      </c>
      <c r="Q21" s="7">
        <v>61327.07</v>
      </c>
      <c r="R21" s="7">
        <f t="shared" si="2"/>
        <v>1525747.903226776</v>
      </c>
      <c r="S21" s="7">
        <v>0</v>
      </c>
      <c r="T21" s="14">
        <f t="shared" si="3"/>
        <v>14036.002146260134</v>
      </c>
      <c r="U21" s="1">
        <f t="shared" si="0"/>
        <v>0</v>
      </c>
      <c r="V21" s="7">
        <f t="shared" si="0"/>
        <v>0</v>
      </c>
      <c r="W21" s="7">
        <f t="shared" si="0"/>
        <v>3859.8467352472653</v>
      </c>
      <c r="X21" s="7">
        <f t="shared" si="0"/>
        <v>3859.8467352474108</v>
      </c>
      <c r="Y21" s="7">
        <f t="shared" si="0"/>
        <v>0</v>
      </c>
      <c r="Z21" s="7">
        <f t="shared" si="0"/>
        <v>0</v>
      </c>
      <c r="AA21" s="7">
        <f t="shared" si="0"/>
        <v>3859.8467352474108</v>
      </c>
      <c r="AB21" s="7">
        <f t="shared" si="0"/>
        <v>0</v>
      </c>
      <c r="AC21" s="14">
        <f t="shared" si="0"/>
        <v>25.629792398722202</v>
      </c>
    </row>
    <row r="22" spans="1:29" x14ac:dyDescent="0.25">
      <c r="A22" s="7" t="s">
        <v>42</v>
      </c>
      <c r="B22" s="7" t="s">
        <v>44</v>
      </c>
      <c r="C22" s="1">
        <v>51.5</v>
      </c>
      <c r="D22" s="7">
        <v>947777.03</v>
      </c>
      <c r="E22" s="7">
        <v>-82496.430256233478</v>
      </c>
      <c r="F22" s="7">
        <v>865280.59974376659</v>
      </c>
      <c r="G22" s="7">
        <v>323294.57</v>
      </c>
      <c r="H22" s="7">
        <v>36239.15</v>
      </c>
      <c r="I22" s="7">
        <v>505746.87974376662</v>
      </c>
      <c r="J22" s="7">
        <v>0</v>
      </c>
      <c r="K22" s="14">
        <v>16801.565043568284</v>
      </c>
      <c r="L22" s="1">
        <v>51.5</v>
      </c>
      <c r="M22" s="7">
        <v>947777.03</v>
      </c>
      <c r="N22" s="7">
        <v>-80913.534271890807</v>
      </c>
      <c r="O22" s="7">
        <f t="shared" si="1"/>
        <v>866863.49572810926</v>
      </c>
      <c r="P22" s="7">
        <v>323294.57</v>
      </c>
      <c r="Q22" s="7">
        <v>36239.15</v>
      </c>
      <c r="R22" s="7">
        <f t="shared" si="2"/>
        <v>507329.77572810918</v>
      </c>
      <c r="S22" s="7">
        <v>0</v>
      </c>
      <c r="T22" s="14">
        <f t="shared" si="3"/>
        <v>16832.300887924452</v>
      </c>
      <c r="U22" s="1">
        <f t="shared" si="0"/>
        <v>0</v>
      </c>
      <c r="V22" s="7">
        <f t="shared" si="0"/>
        <v>0</v>
      </c>
      <c r="W22" s="7">
        <f t="shared" si="0"/>
        <v>1582.895984342671</v>
      </c>
      <c r="X22" s="7">
        <f t="shared" si="0"/>
        <v>1582.895984342671</v>
      </c>
      <c r="Y22" s="7">
        <f t="shared" si="0"/>
        <v>0</v>
      </c>
      <c r="Z22" s="7">
        <f t="shared" si="0"/>
        <v>0</v>
      </c>
      <c r="AA22" s="7">
        <f t="shared" si="0"/>
        <v>1582.8959843425546</v>
      </c>
      <c r="AB22" s="7">
        <f t="shared" si="0"/>
        <v>0</v>
      </c>
      <c r="AC22" s="14">
        <f t="shared" si="0"/>
        <v>30.735844356167945</v>
      </c>
    </row>
    <row r="23" spans="1:29" x14ac:dyDescent="0.25">
      <c r="A23" s="7" t="s">
        <v>42</v>
      </c>
      <c r="B23" s="7" t="s">
        <v>45</v>
      </c>
      <c r="C23" s="1">
        <v>291.7</v>
      </c>
      <c r="D23" s="7">
        <v>3369674.6300000004</v>
      </c>
      <c r="E23" s="7">
        <v>-293303.29740107158</v>
      </c>
      <c r="F23" s="7">
        <v>3076371.3325989288</v>
      </c>
      <c r="G23" s="7">
        <v>763096.09</v>
      </c>
      <c r="H23" s="7">
        <v>86569.76</v>
      </c>
      <c r="I23" s="7">
        <v>2226705.4825989292</v>
      </c>
      <c r="J23" s="7">
        <v>0</v>
      </c>
      <c r="K23" s="14">
        <v>10546.353557075519</v>
      </c>
      <c r="L23" s="1">
        <v>291.7</v>
      </c>
      <c r="M23" s="7">
        <v>3369674.6300000004</v>
      </c>
      <c r="N23" s="7">
        <v>-287675.55556777527</v>
      </c>
      <c r="O23" s="7">
        <f t="shared" si="1"/>
        <v>3081999.074432225</v>
      </c>
      <c r="P23" s="7">
        <v>763096.09</v>
      </c>
      <c r="Q23" s="7">
        <v>86569.76</v>
      </c>
      <c r="R23" s="7">
        <f t="shared" si="2"/>
        <v>2232333.2244322253</v>
      </c>
      <c r="S23" s="7">
        <v>0</v>
      </c>
      <c r="T23" s="14">
        <f t="shared" si="3"/>
        <v>10565.64646702854</v>
      </c>
      <c r="U23" s="1">
        <f t="shared" si="0"/>
        <v>0</v>
      </c>
      <c r="V23" s="7">
        <f t="shared" si="0"/>
        <v>0</v>
      </c>
      <c r="W23" s="7">
        <f t="shared" si="0"/>
        <v>5627.7418332963134</v>
      </c>
      <c r="X23" s="7">
        <f t="shared" si="0"/>
        <v>5627.7418332961388</v>
      </c>
      <c r="Y23" s="7">
        <f t="shared" si="0"/>
        <v>0</v>
      </c>
      <c r="Z23" s="7">
        <f t="shared" si="0"/>
        <v>0</v>
      </c>
      <c r="AA23" s="7">
        <f t="shared" si="0"/>
        <v>5627.7418332961388</v>
      </c>
      <c r="AB23" s="7">
        <f t="shared" si="0"/>
        <v>0</v>
      </c>
      <c r="AC23" s="14">
        <f t="shared" si="0"/>
        <v>19.292909953021081</v>
      </c>
    </row>
    <row r="24" spans="1:29" x14ac:dyDescent="0.25">
      <c r="A24" s="7" t="s">
        <v>42</v>
      </c>
      <c r="B24" s="7" t="s">
        <v>46</v>
      </c>
      <c r="C24" s="1">
        <v>50</v>
      </c>
      <c r="D24" s="7">
        <v>910860.01</v>
      </c>
      <c r="E24" s="7">
        <v>-79283.098144040399</v>
      </c>
      <c r="F24" s="7">
        <v>831576.91185595957</v>
      </c>
      <c r="G24" s="7">
        <v>179959.89</v>
      </c>
      <c r="H24" s="7">
        <v>21464.87</v>
      </c>
      <c r="I24" s="7">
        <v>630152.15185595956</v>
      </c>
      <c r="J24" s="7">
        <v>0</v>
      </c>
      <c r="K24" s="14">
        <v>16631.538237119192</v>
      </c>
      <c r="L24" s="1">
        <v>50</v>
      </c>
      <c r="M24" s="7">
        <v>910860.01</v>
      </c>
      <c r="N24" s="7">
        <v>-77761.857803232269</v>
      </c>
      <c r="O24" s="7">
        <f t="shared" si="1"/>
        <v>833098.15219676774</v>
      </c>
      <c r="P24" s="7">
        <v>179959.89</v>
      </c>
      <c r="Q24" s="7">
        <v>21464.87</v>
      </c>
      <c r="R24" s="7">
        <f t="shared" si="2"/>
        <v>631673.39219676773</v>
      </c>
      <c r="S24" s="7">
        <v>0</v>
      </c>
      <c r="T24" s="14">
        <f t="shared" si="3"/>
        <v>16661.963043935353</v>
      </c>
      <c r="U24" s="1">
        <f t="shared" si="0"/>
        <v>0</v>
      </c>
      <c r="V24" s="7">
        <f t="shared" si="0"/>
        <v>0</v>
      </c>
      <c r="W24" s="7">
        <f t="shared" si="0"/>
        <v>1521.24034080813</v>
      </c>
      <c r="X24" s="7">
        <f t="shared" si="0"/>
        <v>1521.2403408081736</v>
      </c>
      <c r="Y24" s="7">
        <f t="shared" si="0"/>
        <v>0</v>
      </c>
      <c r="Z24" s="7">
        <f t="shared" si="0"/>
        <v>0</v>
      </c>
      <c r="AA24" s="7">
        <f t="shared" si="0"/>
        <v>1521.2403408081736</v>
      </c>
      <c r="AB24" s="7">
        <f t="shared" si="0"/>
        <v>0</v>
      </c>
      <c r="AC24" s="14">
        <f t="shared" si="0"/>
        <v>30.424806816161436</v>
      </c>
    </row>
    <row r="25" spans="1:29" x14ac:dyDescent="0.25">
      <c r="A25" s="7" t="s">
        <v>42</v>
      </c>
      <c r="B25" s="7" t="s">
        <v>47</v>
      </c>
      <c r="C25" s="1">
        <v>50</v>
      </c>
      <c r="D25" s="7">
        <v>899738.57</v>
      </c>
      <c r="E25" s="7">
        <v>-78315.065505278428</v>
      </c>
      <c r="F25" s="7">
        <v>821423.50449472154</v>
      </c>
      <c r="G25" s="7">
        <v>149096.75</v>
      </c>
      <c r="H25" s="7">
        <v>17780.009999999998</v>
      </c>
      <c r="I25" s="7">
        <v>654546.74449472153</v>
      </c>
      <c r="J25" s="7">
        <v>0</v>
      </c>
      <c r="K25" s="14">
        <v>16428.470089894432</v>
      </c>
      <c r="L25" s="1">
        <v>50</v>
      </c>
      <c r="M25" s="7">
        <v>899738.57</v>
      </c>
      <c r="N25" s="7">
        <v>-76812.399240607279</v>
      </c>
      <c r="O25" s="7">
        <f t="shared" si="1"/>
        <v>822926.17075939267</v>
      </c>
      <c r="P25" s="7">
        <v>149096.75</v>
      </c>
      <c r="Q25" s="7">
        <v>17780.009999999998</v>
      </c>
      <c r="R25" s="7">
        <f t="shared" si="2"/>
        <v>656049.41075939266</v>
      </c>
      <c r="S25" s="7">
        <v>0</v>
      </c>
      <c r="T25" s="14">
        <f t="shared" si="3"/>
        <v>16458.523415187854</v>
      </c>
      <c r="U25" s="1">
        <f t="shared" si="0"/>
        <v>0</v>
      </c>
      <c r="V25" s="7">
        <f t="shared" si="0"/>
        <v>0</v>
      </c>
      <c r="W25" s="7">
        <f t="shared" si="0"/>
        <v>1502.6662646711484</v>
      </c>
      <c r="X25" s="7">
        <f t="shared" si="0"/>
        <v>1502.6662646711338</v>
      </c>
      <c r="Y25" s="7">
        <f t="shared" si="0"/>
        <v>0</v>
      </c>
      <c r="Z25" s="7">
        <f t="shared" si="0"/>
        <v>0</v>
      </c>
      <c r="AA25" s="7">
        <f t="shared" si="0"/>
        <v>1502.6662646711338</v>
      </c>
      <c r="AB25" s="7">
        <f t="shared" si="0"/>
        <v>0</v>
      </c>
      <c r="AC25" s="14">
        <f t="shared" si="0"/>
        <v>30.053325293421949</v>
      </c>
    </row>
    <row r="26" spans="1:29" x14ac:dyDescent="0.25">
      <c r="A26" s="7" t="s">
        <v>48</v>
      </c>
      <c r="B26" s="7" t="s">
        <v>49</v>
      </c>
      <c r="C26" s="1">
        <v>2292.5</v>
      </c>
      <c r="D26" s="7">
        <v>20693512.939999998</v>
      </c>
      <c r="E26" s="7">
        <v>-1801205.2339052516</v>
      </c>
      <c r="F26" s="7">
        <v>18892307.706094746</v>
      </c>
      <c r="G26" s="7">
        <v>1205589.22</v>
      </c>
      <c r="H26" s="7">
        <v>104437.56</v>
      </c>
      <c r="I26" s="7">
        <v>17582280.926094748</v>
      </c>
      <c r="J26" s="7">
        <v>0</v>
      </c>
      <c r="K26" s="14">
        <v>8240.9193919715362</v>
      </c>
      <c r="L26" s="1">
        <v>2292.5</v>
      </c>
      <c r="M26" s="7">
        <v>20693512.939999998</v>
      </c>
      <c r="N26" s="7">
        <v>-1766644.7017359196</v>
      </c>
      <c r="O26" s="7">
        <f t="shared" si="1"/>
        <v>18926868.238264076</v>
      </c>
      <c r="P26" s="7">
        <v>1205589.22</v>
      </c>
      <c r="Q26" s="7">
        <v>104437.56</v>
      </c>
      <c r="R26" s="7">
        <f t="shared" si="2"/>
        <v>17616841.458264079</v>
      </c>
      <c r="S26" s="7">
        <v>0</v>
      </c>
      <c r="T26" s="14">
        <f t="shared" si="3"/>
        <v>8255.9948694717896</v>
      </c>
      <c r="U26" s="1">
        <f t="shared" si="0"/>
        <v>0</v>
      </c>
      <c r="V26" s="7">
        <f t="shared" si="0"/>
        <v>0</v>
      </c>
      <c r="W26" s="7">
        <f t="shared" si="0"/>
        <v>34560.532169332029</v>
      </c>
      <c r="X26" s="7">
        <f t="shared" si="0"/>
        <v>34560.532169330865</v>
      </c>
      <c r="Y26" s="7">
        <f t="shared" si="0"/>
        <v>0</v>
      </c>
      <c r="Z26" s="7">
        <f t="shared" si="0"/>
        <v>0</v>
      </c>
      <c r="AA26" s="7">
        <f t="shared" si="0"/>
        <v>34560.532169330865</v>
      </c>
      <c r="AB26" s="7">
        <f t="shared" si="0"/>
        <v>0</v>
      </c>
      <c r="AC26" s="14">
        <f t="shared" si="0"/>
        <v>15.075477500253328</v>
      </c>
    </row>
    <row r="27" spans="1:29" x14ac:dyDescent="0.25">
      <c r="A27" s="7" t="s">
        <v>48</v>
      </c>
      <c r="B27" s="7" t="s">
        <v>50</v>
      </c>
      <c r="C27" s="1">
        <v>244.5</v>
      </c>
      <c r="D27" s="7">
        <v>3007950.13</v>
      </c>
      <c r="E27" s="7">
        <v>-261818.0650714582</v>
      </c>
      <c r="F27" s="7">
        <v>2746132.0649285419</v>
      </c>
      <c r="G27" s="7">
        <v>430452.44</v>
      </c>
      <c r="H27" s="7">
        <v>47728.83</v>
      </c>
      <c r="I27" s="7">
        <v>2267950.7949285419</v>
      </c>
      <c r="J27" s="7">
        <v>0</v>
      </c>
      <c r="K27" s="14">
        <v>11231.623987437799</v>
      </c>
      <c r="L27" s="1">
        <v>244.5</v>
      </c>
      <c r="M27" s="7">
        <v>3007950.13</v>
      </c>
      <c r="N27" s="7">
        <v>-256794.44450335897</v>
      </c>
      <c r="O27" s="7">
        <f t="shared" si="1"/>
        <v>2751155.6854966409</v>
      </c>
      <c r="P27" s="7">
        <v>430452.44</v>
      </c>
      <c r="Q27" s="7">
        <v>47728.83</v>
      </c>
      <c r="R27" s="7">
        <f t="shared" si="2"/>
        <v>2272974.4154966408</v>
      </c>
      <c r="S27" s="7">
        <v>0</v>
      </c>
      <c r="T27" s="14">
        <f t="shared" si="3"/>
        <v>11252.170492828796</v>
      </c>
      <c r="U27" s="1">
        <f t="shared" si="0"/>
        <v>0</v>
      </c>
      <c r="V27" s="7">
        <f t="shared" si="0"/>
        <v>0</v>
      </c>
      <c r="W27" s="7">
        <f t="shared" si="0"/>
        <v>5023.620568099228</v>
      </c>
      <c r="X27" s="7">
        <f t="shared" si="0"/>
        <v>5023.620568098966</v>
      </c>
      <c r="Y27" s="7">
        <f t="shared" si="0"/>
        <v>0</v>
      </c>
      <c r="Z27" s="7">
        <f t="shared" si="0"/>
        <v>0</v>
      </c>
      <c r="AA27" s="7">
        <f t="shared" si="0"/>
        <v>5023.620568098966</v>
      </c>
      <c r="AB27" s="7">
        <f t="shared" si="0"/>
        <v>0</v>
      </c>
      <c r="AC27" s="14">
        <f t="shared" si="0"/>
        <v>20.546505390997481</v>
      </c>
    </row>
    <row r="28" spans="1:29" x14ac:dyDescent="0.25">
      <c r="A28" s="7" t="s">
        <v>51</v>
      </c>
      <c r="B28" s="7" t="s">
        <v>52</v>
      </c>
      <c r="C28" s="1">
        <v>30188.5</v>
      </c>
      <c r="D28" s="7">
        <v>261780157.72</v>
      </c>
      <c r="E28" s="7">
        <v>-22785874.567791305</v>
      </c>
      <c r="F28" s="7">
        <v>238994283.15220869</v>
      </c>
      <c r="G28" s="7">
        <v>85984070.620000005</v>
      </c>
      <c r="H28" s="7">
        <v>5189595.55</v>
      </c>
      <c r="I28" s="7">
        <v>147820616.98220867</v>
      </c>
      <c r="J28" s="7">
        <v>0</v>
      </c>
      <c r="K28" s="14">
        <v>7916.7326350169333</v>
      </c>
      <c r="L28" s="1">
        <v>30188.5</v>
      </c>
      <c r="M28" s="7">
        <v>261780157.72</v>
      </c>
      <c r="N28" s="7">
        <v>-22348671.779245589</v>
      </c>
      <c r="O28" s="7">
        <f t="shared" si="1"/>
        <v>239431485.94075441</v>
      </c>
      <c r="P28" s="7">
        <v>85984070.620000005</v>
      </c>
      <c r="Q28" s="7">
        <v>5189595.55</v>
      </c>
      <c r="R28" s="7">
        <f t="shared" si="2"/>
        <v>148257819.7707544</v>
      </c>
      <c r="S28" s="7">
        <v>0</v>
      </c>
      <c r="T28" s="14">
        <f t="shared" si="3"/>
        <v>7931.2150633769288</v>
      </c>
      <c r="U28" s="1">
        <f t="shared" si="0"/>
        <v>0</v>
      </c>
      <c r="V28" s="7">
        <f t="shared" si="0"/>
        <v>0</v>
      </c>
      <c r="W28" s="7">
        <f t="shared" si="0"/>
        <v>437202.78854571655</v>
      </c>
      <c r="X28" s="7">
        <f t="shared" si="0"/>
        <v>437202.78854572773</v>
      </c>
      <c r="Y28" s="7">
        <f t="shared" si="0"/>
        <v>0</v>
      </c>
      <c r="Z28" s="7">
        <f t="shared" si="0"/>
        <v>0</v>
      </c>
      <c r="AA28" s="7">
        <f t="shared" si="0"/>
        <v>437202.78854572773</v>
      </c>
      <c r="AB28" s="7">
        <f t="shared" si="0"/>
        <v>0</v>
      </c>
      <c r="AC28" s="14">
        <f t="shared" si="0"/>
        <v>14.482428359995538</v>
      </c>
    </row>
    <row r="29" spans="1:29" x14ac:dyDescent="0.25">
      <c r="A29" s="7" t="s">
        <v>51</v>
      </c>
      <c r="B29" s="7" t="s">
        <v>51</v>
      </c>
      <c r="C29" s="1">
        <v>29794.2</v>
      </c>
      <c r="D29" s="7">
        <v>263061532.63</v>
      </c>
      <c r="E29" s="7">
        <v>-22897408.032465905</v>
      </c>
      <c r="F29" s="7">
        <v>240164124.59753409</v>
      </c>
      <c r="G29" s="7">
        <v>166276674.09999999</v>
      </c>
      <c r="H29" s="7">
        <v>10699520.5</v>
      </c>
      <c r="I29" s="7">
        <v>63187929.997534096</v>
      </c>
      <c r="J29" s="7">
        <v>0</v>
      </c>
      <c r="K29" s="14">
        <v>8060.7676862454464</v>
      </c>
      <c r="L29" s="1">
        <v>29794.2</v>
      </c>
      <c r="M29" s="7">
        <v>263061532.63</v>
      </c>
      <c r="N29" s="7">
        <v>-22458065.201341316</v>
      </c>
      <c r="O29" s="7">
        <f t="shared" si="1"/>
        <v>240603467.42865866</v>
      </c>
      <c r="P29" s="7">
        <v>166276674.09999999</v>
      </c>
      <c r="Q29" s="7">
        <v>10699520.5</v>
      </c>
      <c r="R29" s="7">
        <f t="shared" si="2"/>
        <v>63627272.82865867</v>
      </c>
      <c r="S29" s="7">
        <v>0</v>
      </c>
      <c r="T29" s="14">
        <f t="shared" si="3"/>
        <v>8075.5136042806535</v>
      </c>
      <c r="U29" s="1">
        <f t="shared" si="0"/>
        <v>0</v>
      </c>
      <c r="V29" s="7">
        <f t="shared" si="0"/>
        <v>0</v>
      </c>
      <c r="W29" s="7">
        <f t="shared" si="0"/>
        <v>439342.83112458885</v>
      </c>
      <c r="X29" s="7">
        <f t="shared" si="0"/>
        <v>439342.83112457395</v>
      </c>
      <c r="Y29" s="7">
        <f t="shared" si="0"/>
        <v>0</v>
      </c>
      <c r="Z29" s="7">
        <f t="shared" si="0"/>
        <v>0</v>
      </c>
      <c r="AA29" s="7">
        <f t="shared" si="0"/>
        <v>439342.83112457395</v>
      </c>
      <c r="AB29" s="7">
        <f t="shared" si="0"/>
        <v>0</v>
      </c>
      <c r="AC29" s="14">
        <f t="shared" si="0"/>
        <v>14.745918035207069</v>
      </c>
    </row>
    <row r="30" spans="1:29" x14ac:dyDescent="0.25">
      <c r="A30" s="7" t="s">
        <v>53</v>
      </c>
      <c r="B30" s="7" t="s">
        <v>54</v>
      </c>
      <c r="C30" s="1">
        <v>1002.5</v>
      </c>
      <c r="D30" s="7">
        <v>9036791.7799999993</v>
      </c>
      <c r="E30" s="7">
        <v>-786580.63998330268</v>
      </c>
      <c r="F30" s="7">
        <v>8250211.1400166964</v>
      </c>
      <c r="G30" s="7">
        <v>3117598.99</v>
      </c>
      <c r="H30" s="7">
        <v>371893.19</v>
      </c>
      <c r="I30" s="7">
        <v>4760718.9600166958</v>
      </c>
      <c r="J30" s="7">
        <v>0</v>
      </c>
      <c r="K30" s="14">
        <v>8229.6370473982006</v>
      </c>
      <c r="L30" s="1">
        <v>1002.5</v>
      </c>
      <c r="M30" s="7">
        <v>9036791.7799999993</v>
      </c>
      <c r="N30" s="7">
        <v>-771488.16467832215</v>
      </c>
      <c r="O30" s="7">
        <f t="shared" si="1"/>
        <v>8265303.6153216772</v>
      </c>
      <c r="P30" s="7">
        <v>3117598.99</v>
      </c>
      <c r="Q30" s="7">
        <v>371893.19</v>
      </c>
      <c r="R30" s="7">
        <f t="shared" si="2"/>
        <v>4775811.4353216765</v>
      </c>
      <c r="S30" s="7">
        <v>0</v>
      </c>
      <c r="T30" s="14">
        <f t="shared" si="3"/>
        <v>8244.6918856076572</v>
      </c>
      <c r="U30" s="1">
        <f t="shared" si="0"/>
        <v>0</v>
      </c>
      <c r="V30" s="7">
        <f t="shared" si="0"/>
        <v>0</v>
      </c>
      <c r="W30" s="7">
        <f t="shared" si="0"/>
        <v>15092.475304980529</v>
      </c>
      <c r="X30" s="7">
        <f t="shared" si="0"/>
        <v>15092.475304980762</v>
      </c>
      <c r="Y30" s="7">
        <f t="shared" si="0"/>
        <v>0</v>
      </c>
      <c r="Z30" s="7">
        <f t="shared" si="0"/>
        <v>0</v>
      </c>
      <c r="AA30" s="7">
        <f t="shared" si="0"/>
        <v>15092.475304980762</v>
      </c>
      <c r="AB30" s="7">
        <f t="shared" si="0"/>
        <v>0</v>
      </c>
      <c r="AC30" s="14">
        <f t="shared" si="0"/>
        <v>15.054838209456648</v>
      </c>
    </row>
    <row r="31" spans="1:29" x14ac:dyDescent="0.25">
      <c r="A31" s="7" t="s">
        <v>53</v>
      </c>
      <c r="B31" s="7" t="s">
        <v>55</v>
      </c>
      <c r="C31" s="1">
        <v>1289</v>
      </c>
      <c r="D31" s="7">
        <v>11293714.279999999</v>
      </c>
      <c r="E31" s="7">
        <v>-983027.74064259394</v>
      </c>
      <c r="F31" s="7">
        <v>10310686.539357405</v>
      </c>
      <c r="G31" s="7">
        <v>3400429.99</v>
      </c>
      <c r="H31" s="7">
        <v>452144.79</v>
      </c>
      <c r="I31" s="7">
        <v>6458111.7593574049</v>
      </c>
      <c r="J31" s="7">
        <v>0</v>
      </c>
      <c r="K31" s="14">
        <v>7998.9810235511286</v>
      </c>
      <c r="L31" s="1">
        <v>1289</v>
      </c>
      <c r="M31" s="7">
        <v>11293714.279999999</v>
      </c>
      <c r="N31" s="7">
        <v>-964165.94676463353</v>
      </c>
      <c r="O31" s="7">
        <f t="shared" si="1"/>
        <v>10329548.333235366</v>
      </c>
      <c r="P31" s="7">
        <v>3400429.99</v>
      </c>
      <c r="Q31" s="7">
        <v>452144.79</v>
      </c>
      <c r="R31" s="7">
        <f t="shared" si="2"/>
        <v>6476973.553235366</v>
      </c>
      <c r="S31" s="7">
        <v>0</v>
      </c>
      <c r="T31" s="14">
        <f t="shared" si="3"/>
        <v>8013.6139125177397</v>
      </c>
      <c r="U31" s="1">
        <f t="shared" si="0"/>
        <v>0</v>
      </c>
      <c r="V31" s="7">
        <f t="shared" si="0"/>
        <v>0</v>
      </c>
      <c r="W31" s="7">
        <f t="shared" si="0"/>
        <v>18861.793877960416</v>
      </c>
      <c r="X31" s="7">
        <f t="shared" si="0"/>
        <v>18861.793877961114</v>
      </c>
      <c r="Y31" s="7">
        <f t="shared" si="0"/>
        <v>0</v>
      </c>
      <c r="Z31" s="7">
        <f t="shared" si="0"/>
        <v>0</v>
      </c>
      <c r="AA31" s="7">
        <f t="shared" si="0"/>
        <v>18861.793877961114</v>
      </c>
      <c r="AB31" s="7">
        <f t="shared" si="0"/>
        <v>0</v>
      </c>
      <c r="AC31" s="14">
        <f t="shared" si="0"/>
        <v>14.632888966611063</v>
      </c>
    </row>
    <row r="32" spans="1:29" x14ac:dyDescent="0.25">
      <c r="A32" s="7" t="s">
        <v>56</v>
      </c>
      <c r="B32" s="7" t="s">
        <v>57</v>
      </c>
      <c r="C32" s="1">
        <v>105</v>
      </c>
      <c r="D32" s="7">
        <v>1704762.76</v>
      </c>
      <c r="E32" s="7">
        <v>-148385.9997469701</v>
      </c>
      <c r="F32" s="7">
        <v>1556376.7602530299</v>
      </c>
      <c r="G32" s="7">
        <v>320682.73</v>
      </c>
      <c r="H32" s="7">
        <v>44890.68</v>
      </c>
      <c r="I32" s="7">
        <v>1190803.35025303</v>
      </c>
      <c r="J32" s="7">
        <v>0</v>
      </c>
      <c r="K32" s="14">
        <v>14822.635811933618</v>
      </c>
      <c r="L32" s="1">
        <v>105</v>
      </c>
      <c r="M32" s="7">
        <v>1704762.76</v>
      </c>
      <c r="N32" s="7">
        <v>-145538.85105941337</v>
      </c>
      <c r="O32" s="7">
        <f t="shared" si="1"/>
        <v>1559223.9089405867</v>
      </c>
      <c r="P32" s="7">
        <v>320682.73</v>
      </c>
      <c r="Q32" s="7">
        <v>44890.68</v>
      </c>
      <c r="R32" s="7">
        <f t="shared" si="2"/>
        <v>1193650.4989405868</v>
      </c>
      <c r="S32" s="7">
        <v>0</v>
      </c>
      <c r="T32" s="14">
        <f t="shared" si="3"/>
        <v>14849.751513719873</v>
      </c>
      <c r="U32" s="1">
        <f t="shared" si="0"/>
        <v>0</v>
      </c>
      <c r="V32" s="7">
        <f t="shared" si="0"/>
        <v>0</v>
      </c>
      <c r="W32" s="7">
        <f t="shared" si="0"/>
        <v>2847.1486875567352</v>
      </c>
      <c r="X32" s="7">
        <f t="shared" ref="X32:AC63" si="4">O32-F32</f>
        <v>2847.1486875568517</v>
      </c>
      <c r="Y32" s="7">
        <f t="shared" si="4"/>
        <v>0</v>
      </c>
      <c r="Z32" s="7">
        <f t="shared" si="4"/>
        <v>0</v>
      </c>
      <c r="AA32" s="7">
        <f t="shared" si="4"/>
        <v>2847.1486875568517</v>
      </c>
      <c r="AB32" s="7">
        <f t="shared" si="4"/>
        <v>0</v>
      </c>
      <c r="AC32" s="14">
        <f t="shared" si="4"/>
        <v>27.115701786255158</v>
      </c>
    </row>
    <row r="33" spans="1:29" x14ac:dyDescent="0.25">
      <c r="A33" s="7" t="s">
        <v>56</v>
      </c>
      <c r="B33" s="7" t="s">
        <v>56</v>
      </c>
      <c r="C33" s="1">
        <v>168.4</v>
      </c>
      <c r="D33" s="7">
        <v>2545050.1799999997</v>
      </c>
      <c r="E33" s="7">
        <v>-221526.31687326755</v>
      </c>
      <c r="F33" s="7">
        <v>2323523.8631267319</v>
      </c>
      <c r="G33" s="7">
        <v>530569.39</v>
      </c>
      <c r="H33" s="7">
        <v>58953.08</v>
      </c>
      <c r="I33" s="7">
        <v>1734001.3931267317</v>
      </c>
      <c r="J33" s="7">
        <v>0</v>
      </c>
      <c r="K33" s="14">
        <v>13797.647643270378</v>
      </c>
      <c r="L33" s="1">
        <v>168.4</v>
      </c>
      <c r="M33" s="7">
        <v>2545050.1799999997</v>
      </c>
      <c r="N33" s="7">
        <v>-217275.79213764216</v>
      </c>
      <c r="O33" s="7">
        <f t="shared" si="1"/>
        <v>2327774.3878623573</v>
      </c>
      <c r="P33" s="7">
        <v>530569.39</v>
      </c>
      <c r="Q33" s="7">
        <v>58953.08</v>
      </c>
      <c r="R33" s="7">
        <f t="shared" si="2"/>
        <v>1738251.9178623571</v>
      </c>
      <c r="S33" s="7">
        <v>0</v>
      </c>
      <c r="T33" s="14">
        <f t="shared" si="3"/>
        <v>13822.888288968867</v>
      </c>
      <c r="U33" s="1">
        <f t="shared" ref="U33:AC64" si="5">L33-C33</f>
        <v>0</v>
      </c>
      <c r="V33" s="7">
        <f t="shared" si="5"/>
        <v>0</v>
      </c>
      <c r="W33" s="7">
        <f t="shared" si="5"/>
        <v>4250.5247356253967</v>
      </c>
      <c r="X33" s="7">
        <f t="shared" si="4"/>
        <v>4250.5247356253676</v>
      </c>
      <c r="Y33" s="7">
        <f t="shared" si="4"/>
        <v>0</v>
      </c>
      <c r="Z33" s="7">
        <f t="shared" si="4"/>
        <v>0</v>
      </c>
      <c r="AA33" s="7">
        <f t="shared" si="4"/>
        <v>4250.5247356253676</v>
      </c>
      <c r="AB33" s="7">
        <f t="shared" si="4"/>
        <v>0</v>
      </c>
      <c r="AC33" s="14">
        <f t="shared" si="4"/>
        <v>25.240645698488152</v>
      </c>
    </row>
    <row r="34" spans="1:29" x14ac:dyDescent="0.25">
      <c r="A34" s="7" t="s">
        <v>58</v>
      </c>
      <c r="B34" s="7" t="s">
        <v>58</v>
      </c>
      <c r="C34" s="1">
        <v>765.69999999999993</v>
      </c>
      <c r="D34" s="7">
        <v>7330007.8700000001</v>
      </c>
      <c r="E34" s="7">
        <v>-638018.71525109385</v>
      </c>
      <c r="F34" s="7">
        <v>6691989.1547489064</v>
      </c>
      <c r="G34" s="7">
        <v>4940438.5999999996</v>
      </c>
      <c r="H34" s="7">
        <v>335100.06</v>
      </c>
      <c r="I34" s="7">
        <v>1416450.4947489067</v>
      </c>
      <c r="J34" s="7">
        <v>0</v>
      </c>
      <c r="K34" s="14">
        <v>8739.7011293573287</v>
      </c>
      <c r="L34" s="1">
        <v>765.69999999999993</v>
      </c>
      <c r="M34" s="7">
        <v>7330007.8700000001</v>
      </c>
      <c r="N34" s="7">
        <v>-625776.76418521593</v>
      </c>
      <c r="O34" s="7">
        <f t="shared" si="1"/>
        <v>6704231.1058147838</v>
      </c>
      <c r="P34" s="7">
        <v>4940438.5999999996</v>
      </c>
      <c r="Q34" s="7">
        <v>335100.06</v>
      </c>
      <c r="R34" s="7">
        <f t="shared" si="2"/>
        <v>1428692.4458147842</v>
      </c>
      <c r="S34" s="7">
        <v>0</v>
      </c>
      <c r="T34" s="14">
        <f t="shared" si="3"/>
        <v>8755.6890503000977</v>
      </c>
      <c r="U34" s="1">
        <f t="shared" si="5"/>
        <v>0</v>
      </c>
      <c r="V34" s="7">
        <f t="shared" si="5"/>
        <v>0</v>
      </c>
      <c r="W34" s="7">
        <f t="shared" si="5"/>
        <v>12241.951065877918</v>
      </c>
      <c r="X34" s="7">
        <f t="shared" si="4"/>
        <v>12241.951065877452</v>
      </c>
      <c r="Y34" s="7">
        <f t="shared" si="4"/>
        <v>0</v>
      </c>
      <c r="Z34" s="7">
        <f t="shared" si="4"/>
        <v>0</v>
      </c>
      <c r="AA34" s="7">
        <f t="shared" si="4"/>
        <v>12241.951065877452</v>
      </c>
      <c r="AB34" s="7">
        <f t="shared" si="4"/>
        <v>0</v>
      </c>
      <c r="AC34" s="14">
        <f t="shared" si="4"/>
        <v>15.987920942769051</v>
      </c>
    </row>
    <row r="35" spans="1:29" x14ac:dyDescent="0.25">
      <c r="A35" s="7" t="s">
        <v>59</v>
      </c>
      <c r="B35" s="7" t="s">
        <v>60</v>
      </c>
      <c r="C35" s="1">
        <v>1037.8</v>
      </c>
      <c r="D35" s="7">
        <v>9169405.8800000008</v>
      </c>
      <c r="E35" s="7">
        <v>-798123.63955530466</v>
      </c>
      <c r="F35" s="7">
        <v>8371282.2404446965</v>
      </c>
      <c r="G35" s="7">
        <v>549569.71</v>
      </c>
      <c r="H35" s="7">
        <v>136541.87</v>
      </c>
      <c r="I35" s="7">
        <v>7685170.6604446964</v>
      </c>
      <c r="J35" s="7">
        <v>0</v>
      </c>
      <c r="K35" s="14">
        <v>8066.3733286227571</v>
      </c>
      <c r="L35" s="1">
        <v>1037.8</v>
      </c>
      <c r="M35" s="7">
        <v>9169405.8800000008</v>
      </c>
      <c r="N35" s="7">
        <v>-782809.68354366755</v>
      </c>
      <c r="O35" s="7">
        <f t="shared" si="1"/>
        <v>8386596.1964563336</v>
      </c>
      <c r="P35" s="7">
        <v>549569.71</v>
      </c>
      <c r="Q35" s="7">
        <v>136541.87</v>
      </c>
      <c r="R35" s="7">
        <f t="shared" si="2"/>
        <v>7700484.6164563335</v>
      </c>
      <c r="S35" s="7">
        <v>0</v>
      </c>
      <c r="T35" s="14">
        <f t="shared" si="3"/>
        <v>8081.1295013069321</v>
      </c>
      <c r="U35" s="1">
        <f t="shared" si="5"/>
        <v>0</v>
      </c>
      <c r="V35" s="7">
        <f t="shared" si="5"/>
        <v>0</v>
      </c>
      <c r="W35" s="7">
        <f t="shared" si="5"/>
        <v>15313.956011637114</v>
      </c>
      <c r="X35" s="7">
        <f t="shared" si="4"/>
        <v>15313.956011637114</v>
      </c>
      <c r="Y35" s="7">
        <f t="shared" si="4"/>
        <v>0</v>
      </c>
      <c r="Z35" s="7">
        <f t="shared" si="4"/>
        <v>0</v>
      </c>
      <c r="AA35" s="7">
        <f t="shared" si="4"/>
        <v>15313.956011637114</v>
      </c>
      <c r="AB35" s="7">
        <f t="shared" si="4"/>
        <v>0</v>
      </c>
      <c r="AC35" s="14">
        <f t="shared" si="4"/>
        <v>14.756172684174999</v>
      </c>
    </row>
    <row r="36" spans="1:29" x14ac:dyDescent="0.25">
      <c r="A36" s="7" t="s">
        <v>59</v>
      </c>
      <c r="B36" s="7" t="s">
        <v>61</v>
      </c>
      <c r="C36" s="1">
        <v>359.8</v>
      </c>
      <c r="D36" s="7">
        <v>3898405.74</v>
      </c>
      <c r="E36" s="7">
        <v>-339325.12295683118</v>
      </c>
      <c r="F36" s="7">
        <v>3559080.6170431692</v>
      </c>
      <c r="G36" s="7">
        <v>222154.92</v>
      </c>
      <c r="H36" s="7">
        <v>41282.339999999997</v>
      </c>
      <c r="I36" s="7">
        <v>3295643.3570431694</v>
      </c>
      <c r="J36" s="7">
        <v>0</v>
      </c>
      <c r="K36" s="14">
        <v>9891.8305087358785</v>
      </c>
      <c r="L36" s="1">
        <v>359.8</v>
      </c>
      <c r="M36" s="7">
        <v>3898405.74</v>
      </c>
      <c r="N36" s="7">
        <v>-332814.33972843364</v>
      </c>
      <c r="O36" s="7">
        <f t="shared" si="1"/>
        <v>3565591.4002715666</v>
      </c>
      <c r="P36" s="7">
        <v>222154.92</v>
      </c>
      <c r="Q36" s="7">
        <v>41282.339999999997</v>
      </c>
      <c r="R36" s="7">
        <f t="shared" si="2"/>
        <v>3302154.1402715668</v>
      </c>
      <c r="S36" s="7">
        <v>0</v>
      </c>
      <c r="T36" s="14">
        <f t="shared" si="3"/>
        <v>9909.926070793681</v>
      </c>
      <c r="U36" s="1">
        <f t="shared" si="5"/>
        <v>0</v>
      </c>
      <c r="V36" s="7">
        <f t="shared" si="5"/>
        <v>0</v>
      </c>
      <c r="W36" s="7">
        <f t="shared" si="5"/>
        <v>6510.783228397544</v>
      </c>
      <c r="X36" s="7">
        <f t="shared" si="4"/>
        <v>6510.7832283973694</v>
      </c>
      <c r="Y36" s="7">
        <f t="shared" si="4"/>
        <v>0</v>
      </c>
      <c r="Z36" s="7">
        <f t="shared" si="4"/>
        <v>0</v>
      </c>
      <c r="AA36" s="7">
        <f t="shared" si="4"/>
        <v>6510.7832283973694</v>
      </c>
      <c r="AB36" s="7">
        <f t="shared" si="4"/>
        <v>0</v>
      </c>
      <c r="AC36" s="14">
        <f t="shared" si="4"/>
        <v>18.095562057802454</v>
      </c>
    </row>
    <row r="37" spans="1:29" x14ac:dyDescent="0.25">
      <c r="A37" s="7" t="s">
        <v>59</v>
      </c>
      <c r="B37" s="7" t="s">
        <v>62</v>
      </c>
      <c r="C37" s="1">
        <v>193.79999999999998</v>
      </c>
      <c r="D37" s="7">
        <v>2790267.4699999997</v>
      </c>
      <c r="E37" s="7">
        <v>-242870.52592432211</v>
      </c>
      <c r="F37" s="7">
        <v>2547396.9440756775</v>
      </c>
      <c r="G37" s="7">
        <v>530854.31999999995</v>
      </c>
      <c r="H37" s="7">
        <v>68151.75</v>
      </c>
      <c r="I37" s="7">
        <v>1948390.8740756777</v>
      </c>
      <c r="J37" s="7">
        <v>0</v>
      </c>
      <c r="K37" s="14">
        <v>13144.463075725891</v>
      </c>
      <c r="L37" s="1">
        <v>193.79999999999998</v>
      </c>
      <c r="M37" s="7">
        <v>2790267.4699999997</v>
      </c>
      <c r="N37" s="7">
        <v>-238210.46028261207</v>
      </c>
      <c r="O37" s="7">
        <f t="shared" si="1"/>
        <v>2552057.0097173876</v>
      </c>
      <c r="P37" s="7">
        <v>530854.31999999995</v>
      </c>
      <c r="Q37" s="7">
        <v>68151.75</v>
      </c>
      <c r="R37" s="7">
        <f t="shared" si="2"/>
        <v>1953050.9397173878</v>
      </c>
      <c r="S37" s="7">
        <v>0</v>
      </c>
      <c r="T37" s="14">
        <f t="shared" si="3"/>
        <v>13168.508822071144</v>
      </c>
      <c r="U37" s="1">
        <f t="shared" si="5"/>
        <v>0</v>
      </c>
      <c r="V37" s="7">
        <f t="shared" si="5"/>
        <v>0</v>
      </c>
      <c r="W37" s="7">
        <f t="shared" si="5"/>
        <v>4660.0656417100399</v>
      </c>
      <c r="X37" s="7">
        <f t="shared" si="4"/>
        <v>4660.065641710069</v>
      </c>
      <c r="Y37" s="7">
        <f t="shared" si="4"/>
        <v>0</v>
      </c>
      <c r="Z37" s="7">
        <f t="shared" si="4"/>
        <v>0</v>
      </c>
      <c r="AA37" s="7">
        <f t="shared" si="4"/>
        <v>4660.065641710069</v>
      </c>
      <c r="AB37" s="7">
        <f t="shared" si="4"/>
        <v>0</v>
      </c>
      <c r="AC37" s="14">
        <f t="shared" si="4"/>
        <v>24.045746345253065</v>
      </c>
    </row>
    <row r="38" spans="1:29" x14ac:dyDescent="0.25">
      <c r="A38" s="7" t="s">
        <v>63</v>
      </c>
      <c r="B38" s="7" t="s">
        <v>64</v>
      </c>
      <c r="C38" s="1">
        <v>216.9</v>
      </c>
      <c r="D38" s="7">
        <v>3016303.29</v>
      </c>
      <c r="E38" s="7">
        <v>-262545.14101817022</v>
      </c>
      <c r="F38" s="7">
        <v>2753758.1489818296</v>
      </c>
      <c r="G38" s="7">
        <v>1025396.04</v>
      </c>
      <c r="H38" s="7">
        <v>56876.800000000003</v>
      </c>
      <c r="I38" s="7">
        <v>1671485.3089818296</v>
      </c>
      <c r="J38" s="7">
        <v>0</v>
      </c>
      <c r="K38" s="14">
        <v>12695.980401022727</v>
      </c>
      <c r="L38" s="1">
        <v>216.9</v>
      </c>
      <c r="M38" s="7">
        <v>3016303.29</v>
      </c>
      <c r="N38" s="7">
        <v>-257507.56971798735</v>
      </c>
      <c r="O38" s="7">
        <f t="shared" si="1"/>
        <v>2758795.7202820126</v>
      </c>
      <c r="P38" s="7">
        <v>1025396.04</v>
      </c>
      <c r="Q38" s="7">
        <v>56876.800000000003</v>
      </c>
      <c r="R38" s="7">
        <f t="shared" si="2"/>
        <v>1676522.8802820125</v>
      </c>
      <c r="S38" s="7">
        <v>0</v>
      </c>
      <c r="T38" s="14">
        <f t="shared" si="3"/>
        <v>12719.205718220435</v>
      </c>
      <c r="U38" s="1">
        <f t="shared" si="5"/>
        <v>0</v>
      </c>
      <c r="V38" s="7">
        <f t="shared" si="5"/>
        <v>0</v>
      </c>
      <c r="W38" s="7">
        <f t="shared" si="5"/>
        <v>5037.5713001828699</v>
      </c>
      <c r="X38" s="7">
        <f t="shared" si="4"/>
        <v>5037.5713001829572</v>
      </c>
      <c r="Y38" s="7">
        <f t="shared" si="4"/>
        <v>0</v>
      </c>
      <c r="Z38" s="7">
        <f t="shared" si="4"/>
        <v>0</v>
      </c>
      <c r="AA38" s="7">
        <f t="shared" si="4"/>
        <v>5037.5713001829572</v>
      </c>
      <c r="AB38" s="7">
        <f t="shared" si="4"/>
        <v>0</v>
      </c>
      <c r="AC38" s="14">
        <f t="shared" si="4"/>
        <v>23.225317197708137</v>
      </c>
    </row>
    <row r="39" spans="1:29" x14ac:dyDescent="0.25">
      <c r="A39" s="7" t="s">
        <v>63</v>
      </c>
      <c r="B39" s="7" t="s">
        <v>65</v>
      </c>
      <c r="C39" s="1">
        <v>278</v>
      </c>
      <c r="D39" s="7">
        <v>3413878.2600000002</v>
      </c>
      <c r="E39" s="7">
        <v>-297150.87079010735</v>
      </c>
      <c r="F39" s="7">
        <v>3116727.3892098931</v>
      </c>
      <c r="G39" s="7">
        <v>1862642.25</v>
      </c>
      <c r="H39" s="7">
        <v>127028.92</v>
      </c>
      <c r="I39" s="7">
        <v>1127056.2192098931</v>
      </c>
      <c r="J39" s="7">
        <v>0</v>
      </c>
      <c r="K39" s="14">
        <v>11211.249601474436</v>
      </c>
      <c r="L39" s="1">
        <v>278</v>
      </c>
      <c r="M39" s="7">
        <v>3413878.2600000002</v>
      </c>
      <c r="N39" s="7">
        <v>-291449.30384161446</v>
      </c>
      <c r="O39" s="7">
        <f t="shared" si="1"/>
        <v>3122428.9561583856</v>
      </c>
      <c r="P39" s="7">
        <v>1862642.25</v>
      </c>
      <c r="Q39" s="7">
        <v>127028.92</v>
      </c>
      <c r="R39" s="7">
        <f t="shared" si="2"/>
        <v>1132757.7861583857</v>
      </c>
      <c r="S39" s="7">
        <v>0</v>
      </c>
      <c r="T39" s="14">
        <f t="shared" si="3"/>
        <v>11231.758835102106</v>
      </c>
      <c r="U39" s="1">
        <f t="shared" si="5"/>
        <v>0</v>
      </c>
      <c r="V39" s="7">
        <f t="shared" si="5"/>
        <v>0</v>
      </c>
      <c r="W39" s="7">
        <f t="shared" si="5"/>
        <v>5701.5669484928949</v>
      </c>
      <c r="X39" s="7">
        <f t="shared" si="4"/>
        <v>5701.5669484925456</v>
      </c>
      <c r="Y39" s="7">
        <f t="shared" si="4"/>
        <v>0</v>
      </c>
      <c r="Z39" s="7">
        <f t="shared" si="4"/>
        <v>0</v>
      </c>
      <c r="AA39" s="7">
        <f t="shared" si="4"/>
        <v>5701.5669484925456</v>
      </c>
      <c r="AB39" s="7">
        <f t="shared" si="4"/>
        <v>0</v>
      </c>
      <c r="AC39" s="14">
        <f t="shared" si="4"/>
        <v>20.509233627670255</v>
      </c>
    </row>
    <row r="40" spans="1:29" x14ac:dyDescent="0.25">
      <c r="A40" s="7" t="s">
        <v>66</v>
      </c>
      <c r="B40" s="7" t="s">
        <v>66</v>
      </c>
      <c r="C40" s="1">
        <v>445.59999999999997</v>
      </c>
      <c r="D40" s="7">
        <v>4425597.3199999994</v>
      </c>
      <c r="E40" s="7">
        <v>-385212.94470657693</v>
      </c>
      <c r="F40" s="7">
        <v>4040384.3752934225</v>
      </c>
      <c r="G40" s="7">
        <v>703672.51</v>
      </c>
      <c r="H40" s="7">
        <v>69245.899999999994</v>
      </c>
      <c r="I40" s="7">
        <v>3267465.9652934228</v>
      </c>
      <c r="J40" s="7">
        <v>0</v>
      </c>
      <c r="K40" s="14">
        <v>9067.2898906943956</v>
      </c>
      <c r="L40" s="1">
        <v>445.59999999999997</v>
      </c>
      <c r="M40" s="7">
        <v>4425597.3199999994</v>
      </c>
      <c r="N40" s="7">
        <v>-377821.6912741682</v>
      </c>
      <c r="O40" s="7">
        <f t="shared" si="1"/>
        <v>4047775.6287258314</v>
      </c>
      <c r="P40" s="7">
        <v>703672.51</v>
      </c>
      <c r="Q40" s="7">
        <v>69245.899999999994</v>
      </c>
      <c r="R40" s="7">
        <f t="shared" si="2"/>
        <v>3274857.2187258317</v>
      </c>
      <c r="S40" s="7">
        <v>0</v>
      </c>
      <c r="T40" s="14">
        <f t="shared" si="3"/>
        <v>9083.8770842141639</v>
      </c>
      <c r="U40" s="1">
        <f t="shared" si="5"/>
        <v>0</v>
      </c>
      <c r="V40" s="7">
        <f t="shared" si="5"/>
        <v>0</v>
      </c>
      <c r="W40" s="7">
        <f t="shared" si="5"/>
        <v>7391.2534324087319</v>
      </c>
      <c r="X40" s="7">
        <f t="shared" si="4"/>
        <v>7391.2534324089065</v>
      </c>
      <c r="Y40" s="7">
        <f t="shared" si="4"/>
        <v>0</v>
      </c>
      <c r="Z40" s="7">
        <f t="shared" si="4"/>
        <v>0</v>
      </c>
      <c r="AA40" s="7">
        <f t="shared" si="4"/>
        <v>7391.2534324089065</v>
      </c>
      <c r="AB40" s="7">
        <f t="shared" si="4"/>
        <v>0</v>
      </c>
      <c r="AC40" s="14">
        <f t="shared" si="4"/>
        <v>16.587193519768334</v>
      </c>
    </row>
    <row r="41" spans="1:29" x14ac:dyDescent="0.25">
      <c r="A41" s="7" t="s">
        <v>67</v>
      </c>
      <c r="B41" s="7" t="s">
        <v>68</v>
      </c>
      <c r="C41" s="1">
        <v>360.1</v>
      </c>
      <c r="D41" s="7">
        <v>4007450.47</v>
      </c>
      <c r="E41" s="7">
        <v>-348816.59687792294</v>
      </c>
      <c r="F41" s="7">
        <v>3658633.8731220774</v>
      </c>
      <c r="G41" s="7">
        <v>2228495.34</v>
      </c>
      <c r="H41" s="7">
        <v>327433.28999999998</v>
      </c>
      <c r="I41" s="7">
        <v>1102705.2431220775</v>
      </c>
      <c r="J41" s="7">
        <v>0</v>
      </c>
      <c r="K41" s="14">
        <v>10160.049633774166</v>
      </c>
      <c r="L41" s="1">
        <v>360.1</v>
      </c>
      <c r="M41" s="7">
        <v>4007450.47</v>
      </c>
      <c r="N41" s="7">
        <v>-342123.6964850793</v>
      </c>
      <c r="O41" s="7">
        <f t="shared" si="1"/>
        <v>3665326.7735149208</v>
      </c>
      <c r="P41" s="7">
        <v>2228495.34</v>
      </c>
      <c r="Q41" s="7">
        <v>327433.28999999998</v>
      </c>
      <c r="R41" s="7">
        <f t="shared" si="2"/>
        <v>1109398.143514921</v>
      </c>
      <c r="S41" s="7">
        <v>0</v>
      </c>
      <c r="T41" s="14">
        <f t="shared" si="3"/>
        <v>10178.635860913415</v>
      </c>
      <c r="U41" s="1">
        <f t="shared" si="5"/>
        <v>0</v>
      </c>
      <c r="V41" s="7">
        <f t="shared" si="5"/>
        <v>0</v>
      </c>
      <c r="W41" s="7">
        <f t="shared" si="5"/>
        <v>6692.9003928436432</v>
      </c>
      <c r="X41" s="7">
        <f t="shared" si="4"/>
        <v>6692.9003928434104</v>
      </c>
      <c r="Y41" s="7">
        <f t="shared" si="4"/>
        <v>0</v>
      </c>
      <c r="Z41" s="7">
        <f t="shared" si="4"/>
        <v>0</v>
      </c>
      <c r="AA41" s="7">
        <f t="shared" si="4"/>
        <v>6692.9003928434104</v>
      </c>
      <c r="AB41" s="7">
        <f t="shared" si="4"/>
        <v>0</v>
      </c>
      <c r="AC41" s="14">
        <f t="shared" si="4"/>
        <v>18.586227139248876</v>
      </c>
    </row>
    <row r="42" spans="1:29" x14ac:dyDescent="0.25">
      <c r="A42" s="7" t="s">
        <v>69</v>
      </c>
      <c r="B42" s="7" t="s">
        <v>69</v>
      </c>
      <c r="C42" s="1">
        <v>4680.7000000000007</v>
      </c>
      <c r="D42" s="7">
        <v>40255240.900000006</v>
      </c>
      <c r="E42" s="7">
        <v>-3503897.6132970089</v>
      </c>
      <c r="F42" s="7">
        <v>36751343.286702998</v>
      </c>
      <c r="G42" s="7">
        <v>7817765.4500000002</v>
      </c>
      <c r="H42" s="7">
        <v>1317394.1200000001</v>
      </c>
      <c r="I42" s="7">
        <v>27616183.716702998</v>
      </c>
      <c r="J42" s="7">
        <v>0</v>
      </c>
      <c r="K42" s="14">
        <v>7851.6767335447676</v>
      </c>
      <c r="L42" s="1">
        <v>4680.7000000000007</v>
      </c>
      <c r="M42" s="7">
        <v>40255240.900000006</v>
      </c>
      <c r="N42" s="7">
        <v>-3436666.7592538837</v>
      </c>
      <c r="O42" s="7">
        <f t="shared" si="1"/>
        <v>36818574.140746124</v>
      </c>
      <c r="P42" s="7">
        <v>7817765.4500000002</v>
      </c>
      <c r="Q42" s="7">
        <v>1317394.1200000001</v>
      </c>
      <c r="R42" s="7">
        <f t="shared" si="2"/>
        <v>27683414.570746124</v>
      </c>
      <c r="S42" s="7">
        <v>0</v>
      </c>
      <c r="T42" s="14">
        <f t="shared" si="3"/>
        <v>7866.0401522734028</v>
      </c>
      <c r="U42" s="1">
        <f t="shared" si="5"/>
        <v>0</v>
      </c>
      <c r="V42" s="7">
        <f t="shared" si="5"/>
        <v>0</v>
      </c>
      <c r="W42" s="7">
        <f t="shared" si="5"/>
        <v>67230.854043125175</v>
      </c>
      <c r="X42" s="7">
        <f t="shared" si="4"/>
        <v>67230.854043126106</v>
      </c>
      <c r="Y42" s="7">
        <f t="shared" si="4"/>
        <v>0</v>
      </c>
      <c r="Z42" s="7">
        <f t="shared" si="4"/>
        <v>0</v>
      </c>
      <c r="AA42" s="7">
        <f t="shared" si="4"/>
        <v>67230.854043126106</v>
      </c>
      <c r="AB42" s="7">
        <f t="shared" si="4"/>
        <v>0</v>
      </c>
      <c r="AC42" s="14">
        <f t="shared" si="4"/>
        <v>14.363418728635224</v>
      </c>
    </row>
    <row r="43" spans="1:29" x14ac:dyDescent="0.25">
      <c r="A43" s="7" t="s">
        <v>70</v>
      </c>
      <c r="B43" s="7" t="s">
        <v>70</v>
      </c>
      <c r="C43" s="1">
        <v>87643.7</v>
      </c>
      <c r="D43" s="7">
        <v>807552982.95000005</v>
      </c>
      <c r="E43" s="7">
        <v>-70291045.496373743</v>
      </c>
      <c r="F43" s="7">
        <v>737261937.45362628</v>
      </c>
      <c r="G43" s="7">
        <v>429708453.16000003</v>
      </c>
      <c r="H43" s="7">
        <v>27978619.109999999</v>
      </c>
      <c r="I43" s="7">
        <v>279574865.18362623</v>
      </c>
      <c r="J43" s="7">
        <v>0</v>
      </c>
      <c r="K43" s="14">
        <v>8412.0357476193531</v>
      </c>
      <c r="L43" s="1">
        <v>87643.7</v>
      </c>
      <c r="M43" s="7">
        <v>807552982.95000005</v>
      </c>
      <c r="N43" s="7">
        <v>-68942339.700185046</v>
      </c>
      <c r="O43" s="7">
        <f t="shared" si="1"/>
        <v>738610643.24981499</v>
      </c>
      <c r="P43" s="7">
        <v>429708453.16000003</v>
      </c>
      <c r="Q43" s="7">
        <v>27978619.109999999</v>
      </c>
      <c r="R43" s="7">
        <f t="shared" si="2"/>
        <v>280923570.97981495</v>
      </c>
      <c r="S43" s="7">
        <v>0</v>
      </c>
      <c r="T43" s="14">
        <f t="shared" si="3"/>
        <v>8427.4242558200422</v>
      </c>
      <c r="U43" s="1">
        <f t="shared" si="5"/>
        <v>0</v>
      </c>
      <c r="V43" s="7">
        <f t="shared" si="5"/>
        <v>0</v>
      </c>
      <c r="W43" s="7">
        <f t="shared" si="5"/>
        <v>1348705.7961886972</v>
      </c>
      <c r="X43" s="7">
        <f t="shared" si="4"/>
        <v>1348705.7961887121</v>
      </c>
      <c r="Y43" s="7">
        <f t="shared" si="4"/>
        <v>0</v>
      </c>
      <c r="Z43" s="7">
        <f t="shared" si="4"/>
        <v>0</v>
      </c>
      <c r="AA43" s="7">
        <f t="shared" si="4"/>
        <v>1348705.7961887121</v>
      </c>
      <c r="AB43" s="7">
        <f t="shared" si="4"/>
        <v>0</v>
      </c>
      <c r="AC43" s="14">
        <f t="shared" si="4"/>
        <v>15.388508200689103</v>
      </c>
    </row>
    <row r="44" spans="1:29" x14ac:dyDescent="0.25">
      <c r="A44" s="7" t="s">
        <v>71</v>
      </c>
      <c r="B44" s="7" t="s">
        <v>71</v>
      </c>
      <c r="C44" s="1">
        <v>237.6</v>
      </c>
      <c r="D44" s="7">
        <v>3225697.71</v>
      </c>
      <c r="E44" s="7">
        <v>-280771.25498674199</v>
      </c>
      <c r="F44" s="7">
        <v>2944926.4550132579</v>
      </c>
      <c r="G44" s="7">
        <v>2004128.39</v>
      </c>
      <c r="H44" s="7">
        <v>90100.01</v>
      </c>
      <c r="I44" s="7">
        <v>850698.05501325801</v>
      </c>
      <c r="J44" s="7">
        <v>0</v>
      </c>
      <c r="K44" s="14">
        <v>12394.471612008661</v>
      </c>
      <c r="L44" s="1">
        <v>237.6</v>
      </c>
      <c r="M44" s="7">
        <v>3225697.71</v>
      </c>
      <c r="N44" s="7">
        <v>-275383.97106843226</v>
      </c>
      <c r="O44" s="7">
        <f t="shared" si="1"/>
        <v>2950313.7389315679</v>
      </c>
      <c r="P44" s="7">
        <v>2004128.39</v>
      </c>
      <c r="Q44" s="7">
        <v>90100.01</v>
      </c>
      <c r="R44" s="7">
        <f t="shared" si="2"/>
        <v>856085.33893156797</v>
      </c>
      <c r="S44" s="7">
        <v>0</v>
      </c>
      <c r="T44" s="14">
        <f t="shared" si="3"/>
        <v>12417.145365873603</v>
      </c>
      <c r="U44" s="1">
        <f t="shared" si="5"/>
        <v>0</v>
      </c>
      <c r="V44" s="7">
        <f t="shared" si="5"/>
        <v>0</v>
      </c>
      <c r="W44" s="7">
        <f t="shared" si="5"/>
        <v>5387.283918309724</v>
      </c>
      <c r="X44" s="7">
        <f t="shared" si="4"/>
        <v>5387.2839183099568</v>
      </c>
      <c r="Y44" s="7">
        <f t="shared" si="4"/>
        <v>0</v>
      </c>
      <c r="Z44" s="7">
        <f t="shared" si="4"/>
        <v>0</v>
      </c>
      <c r="AA44" s="7">
        <f t="shared" si="4"/>
        <v>5387.2839183099568</v>
      </c>
      <c r="AB44" s="7">
        <f t="shared" si="4"/>
        <v>0</v>
      </c>
      <c r="AC44" s="14">
        <f t="shared" si="4"/>
        <v>22.673753864941318</v>
      </c>
    </row>
    <row r="45" spans="1:29" x14ac:dyDescent="0.25">
      <c r="A45" s="7" t="s">
        <v>72</v>
      </c>
      <c r="B45" s="7" t="s">
        <v>72</v>
      </c>
      <c r="C45" s="1">
        <v>64513.8</v>
      </c>
      <c r="D45" s="7">
        <v>554568375.36000001</v>
      </c>
      <c r="E45" s="7">
        <v>-48270753.407263882</v>
      </c>
      <c r="F45" s="7">
        <v>506297621.95273614</v>
      </c>
      <c r="G45" s="7">
        <v>164858783.50999999</v>
      </c>
      <c r="H45" s="7">
        <v>17376337.800000001</v>
      </c>
      <c r="I45" s="7">
        <v>324062500.64273614</v>
      </c>
      <c r="J45" s="7">
        <v>0</v>
      </c>
      <c r="K45" s="14">
        <v>7847.8964493292306</v>
      </c>
      <c r="L45" s="1">
        <v>64513.8</v>
      </c>
      <c r="M45" s="7">
        <v>554568375.36000001</v>
      </c>
      <c r="N45" s="7">
        <v>-47344560.825448751</v>
      </c>
      <c r="O45" s="7">
        <f t="shared" si="1"/>
        <v>507223814.53455126</v>
      </c>
      <c r="P45" s="7">
        <v>164858783.50999999</v>
      </c>
      <c r="Q45" s="7">
        <v>17376337.800000001</v>
      </c>
      <c r="R45" s="7">
        <f t="shared" si="2"/>
        <v>324988693.22455126</v>
      </c>
      <c r="S45" s="7">
        <v>0</v>
      </c>
      <c r="T45" s="14">
        <f t="shared" si="3"/>
        <v>7862.2529526171338</v>
      </c>
      <c r="U45" s="1">
        <f t="shared" si="5"/>
        <v>0</v>
      </c>
      <c r="V45" s="7">
        <f t="shared" si="5"/>
        <v>0</v>
      </c>
      <c r="W45" s="7">
        <f t="shared" si="5"/>
        <v>926192.58181513101</v>
      </c>
      <c r="X45" s="7">
        <f t="shared" si="4"/>
        <v>926192.58181512356</v>
      </c>
      <c r="Y45" s="7">
        <f t="shared" si="4"/>
        <v>0</v>
      </c>
      <c r="Z45" s="7">
        <f t="shared" si="4"/>
        <v>0</v>
      </c>
      <c r="AA45" s="7">
        <f t="shared" si="4"/>
        <v>926192.58181512356</v>
      </c>
      <c r="AB45" s="7">
        <f t="shared" si="4"/>
        <v>0</v>
      </c>
      <c r="AC45" s="14">
        <f t="shared" si="4"/>
        <v>14.356503287903251</v>
      </c>
    </row>
    <row r="46" spans="1:29" x14ac:dyDescent="0.25">
      <c r="A46" s="7" t="s">
        <v>73</v>
      </c>
      <c r="B46" s="7" t="s">
        <v>73</v>
      </c>
      <c r="C46" s="1">
        <v>6902.8</v>
      </c>
      <c r="D46" s="7">
        <v>63786376.090000004</v>
      </c>
      <c r="E46" s="7">
        <v>-5552095.2289870996</v>
      </c>
      <c r="F46" s="7">
        <v>58234280.861012906</v>
      </c>
      <c r="G46" s="7">
        <v>33756425.579999998</v>
      </c>
      <c r="H46" s="7">
        <v>1921223.28</v>
      </c>
      <c r="I46" s="7">
        <v>22556632.001012906</v>
      </c>
      <c r="J46" s="7">
        <v>0</v>
      </c>
      <c r="K46" s="14">
        <v>8436.3274122114071</v>
      </c>
      <c r="L46" s="1">
        <v>6902.8</v>
      </c>
      <c r="M46" s="7">
        <v>63786376.090000004</v>
      </c>
      <c r="N46" s="7">
        <v>-5445564.6892370153</v>
      </c>
      <c r="O46" s="7">
        <f t="shared" si="1"/>
        <v>58340811.40076299</v>
      </c>
      <c r="P46" s="7">
        <v>33756425.579999998</v>
      </c>
      <c r="Q46" s="7">
        <v>1921223.28</v>
      </c>
      <c r="R46" s="7">
        <f t="shared" si="2"/>
        <v>22663162.540762991</v>
      </c>
      <c r="S46" s="7">
        <v>0</v>
      </c>
      <c r="T46" s="14">
        <f t="shared" si="3"/>
        <v>8451.7603582260799</v>
      </c>
      <c r="U46" s="1">
        <f t="shared" si="5"/>
        <v>0</v>
      </c>
      <c r="V46" s="7">
        <f t="shared" si="5"/>
        <v>0</v>
      </c>
      <c r="W46" s="7">
        <f t="shared" si="5"/>
        <v>106530.53975008428</v>
      </c>
      <c r="X46" s="7">
        <f t="shared" si="4"/>
        <v>106530.53975008428</v>
      </c>
      <c r="Y46" s="7">
        <f t="shared" si="4"/>
        <v>0</v>
      </c>
      <c r="Z46" s="7">
        <f t="shared" si="4"/>
        <v>0</v>
      </c>
      <c r="AA46" s="7">
        <f t="shared" si="4"/>
        <v>106530.53975008428</v>
      </c>
      <c r="AB46" s="7">
        <f t="shared" si="4"/>
        <v>0</v>
      </c>
      <c r="AC46" s="14">
        <f t="shared" si="4"/>
        <v>15.43294601467278</v>
      </c>
    </row>
    <row r="47" spans="1:29" x14ac:dyDescent="0.25">
      <c r="A47" s="7" t="s">
        <v>74</v>
      </c>
      <c r="B47" s="7" t="s">
        <v>75</v>
      </c>
      <c r="C47" s="1">
        <v>2284.4</v>
      </c>
      <c r="D47" s="7">
        <v>20139100.669999998</v>
      </c>
      <c r="E47" s="7">
        <v>-1752948.0682243581</v>
      </c>
      <c r="F47" s="7">
        <v>18386152.601775639</v>
      </c>
      <c r="G47" s="7">
        <v>5670966.7999999998</v>
      </c>
      <c r="H47" s="7">
        <v>925236.21</v>
      </c>
      <c r="I47" s="7">
        <v>11789949.591775637</v>
      </c>
      <c r="J47" s="7">
        <v>0</v>
      </c>
      <c r="K47" s="14">
        <v>8048.56969084908</v>
      </c>
      <c r="L47" s="1">
        <v>2284.4</v>
      </c>
      <c r="M47" s="7">
        <v>20139100.669999998</v>
      </c>
      <c r="N47" s="7">
        <v>-1719313.4679230449</v>
      </c>
      <c r="O47" s="7">
        <f t="shared" si="1"/>
        <v>18419787.202076953</v>
      </c>
      <c r="P47" s="7">
        <v>5670966.7999999998</v>
      </c>
      <c r="Q47" s="7">
        <v>925236.21</v>
      </c>
      <c r="R47" s="7">
        <f t="shared" si="2"/>
        <v>11823584.192076951</v>
      </c>
      <c r="S47" s="7">
        <v>0</v>
      </c>
      <c r="T47" s="14">
        <f t="shared" si="3"/>
        <v>8063.2932945530347</v>
      </c>
      <c r="U47" s="1">
        <f t="shared" si="5"/>
        <v>0</v>
      </c>
      <c r="V47" s="7">
        <f t="shared" si="5"/>
        <v>0</v>
      </c>
      <c r="W47" s="7">
        <f t="shared" si="5"/>
        <v>33634.600301313214</v>
      </c>
      <c r="X47" s="7">
        <f t="shared" si="4"/>
        <v>33634.600301314145</v>
      </c>
      <c r="Y47" s="7">
        <f t="shared" si="4"/>
        <v>0</v>
      </c>
      <c r="Z47" s="7">
        <f t="shared" si="4"/>
        <v>0</v>
      </c>
      <c r="AA47" s="7">
        <f t="shared" si="4"/>
        <v>33634.600301314145</v>
      </c>
      <c r="AB47" s="7">
        <f t="shared" si="4"/>
        <v>0</v>
      </c>
      <c r="AC47" s="14">
        <f t="shared" si="4"/>
        <v>14.723603703954723</v>
      </c>
    </row>
    <row r="48" spans="1:29" x14ac:dyDescent="0.25">
      <c r="A48" s="7" t="s">
        <v>74</v>
      </c>
      <c r="B48" s="7" t="s">
        <v>76</v>
      </c>
      <c r="C48" s="1">
        <v>248.8</v>
      </c>
      <c r="D48" s="7">
        <v>3357323.63</v>
      </c>
      <c r="E48" s="7">
        <v>-292228.24137223454</v>
      </c>
      <c r="F48" s="7">
        <v>3065095.3886277652</v>
      </c>
      <c r="G48" s="7">
        <v>743800.18</v>
      </c>
      <c r="H48" s="7">
        <v>128503.39</v>
      </c>
      <c r="I48" s="7">
        <v>2192791.8186277649</v>
      </c>
      <c r="J48" s="7">
        <v>0</v>
      </c>
      <c r="K48" s="14">
        <v>12319.515227603557</v>
      </c>
      <c r="L48" s="1">
        <v>248.8</v>
      </c>
      <c r="M48" s="7">
        <v>3357323.63</v>
      </c>
      <c r="N48" s="7">
        <v>-286621.12712083117</v>
      </c>
      <c r="O48" s="7">
        <f t="shared" si="1"/>
        <v>3070702.5028791688</v>
      </c>
      <c r="P48" s="7">
        <v>743800.18</v>
      </c>
      <c r="Q48" s="7">
        <v>128503.39</v>
      </c>
      <c r="R48" s="7">
        <f t="shared" si="2"/>
        <v>2198398.9328791685</v>
      </c>
      <c r="S48" s="7">
        <v>0</v>
      </c>
      <c r="T48" s="14">
        <f t="shared" si="3"/>
        <v>12342.05186044682</v>
      </c>
      <c r="U48" s="1">
        <f t="shared" si="5"/>
        <v>0</v>
      </c>
      <c r="V48" s="7">
        <f t="shared" si="5"/>
        <v>0</v>
      </c>
      <c r="W48" s="7">
        <f t="shared" si="5"/>
        <v>5607.1142514033709</v>
      </c>
      <c r="X48" s="7">
        <f t="shared" si="4"/>
        <v>5607.1142514036037</v>
      </c>
      <c r="Y48" s="7">
        <f t="shared" si="4"/>
        <v>0</v>
      </c>
      <c r="Z48" s="7">
        <f t="shared" si="4"/>
        <v>0</v>
      </c>
      <c r="AA48" s="7">
        <f t="shared" si="4"/>
        <v>5607.1142514036037</v>
      </c>
      <c r="AB48" s="7">
        <f t="shared" si="4"/>
        <v>0</v>
      </c>
      <c r="AC48" s="14">
        <f t="shared" si="4"/>
        <v>22.536632843262851</v>
      </c>
    </row>
    <row r="49" spans="1:29" x14ac:dyDescent="0.25">
      <c r="A49" s="7" t="s">
        <v>74</v>
      </c>
      <c r="B49" s="7" t="s">
        <v>77</v>
      </c>
      <c r="C49" s="1">
        <v>299.60000000000002</v>
      </c>
      <c r="D49" s="7">
        <v>3696776.42</v>
      </c>
      <c r="E49" s="7">
        <v>-321774.89900279441</v>
      </c>
      <c r="F49" s="7">
        <v>3375001.5209972057</v>
      </c>
      <c r="G49" s="7">
        <v>458489.71</v>
      </c>
      <c r="H49" s="7">
        <v>79200.88</v>
      </c>
      <c r="I49" s="7">
        <v>2837310.9309972059</v>
      </c>
      <c r="J49" s="7">
        <v>0</v>
      </c>
      <c r="K49" s="14">
        <v>11265.025103461967</v>
      </c>
      <c r="L49" s="1">
        <v>299.60000000000002</v>
      </c>
      <c r="M49" s="7">
        <v>3696776.42</v>
      </c>
      <c r="N49" s="7">
        <v>-315600.85978786356</v>
      </c>
      <c r="O49" s="7">
        <f t="shared" si="1"/>
        <v>3381175.5602121362</v>
      </c>
      <c r="P49" s="7">
        <v>458489.71</v>
      </c>
      <c r="Q49" s="7">
        <v>79200.88</v>
      </c>
      <c r="R49" s="7">
        <f t="shared" si="2"/>
        <v>2843484.9702121364</v>
      </c>
      <c r="S49" s="7">
        <v>0</v>
      </c>
      <c r="T49" s="14">
        <f t="shared" si="3"/>
        <v>11285.632710988439</v>
      </c>
      <c r="U49" s="1">
        <f t="shared" si="5"/>
        <v>0</v>
      </c>
      <c r="V49" s="7">
        <f t="shared" si="5"/>
        <v>0</v>
      </c>
      <c r="W49" s="7">
        <f t="shared" si="5"/>
        <v>6174.0392149308464</v>
      </c>
      <c r="X49" s="7">
        <f t="shared" si="4"/>
        <v>6174.0392149304971</v>
      </c>
      <c r="Y49" s="7">
        <f t="shared" si="4"/>
        <v>0</v>
      </c>
      <c r="Z49" s="7">
        <f t="shared" si="4"/>
        <v>0</v>
      </c>
      <c r="AA49" s="7">
        <f t="shared" si="4"/>
        <v>6174.0392149304971</v>
      </c>
      <c r="AB49" s="7">
        <f t="shared" si="4"/>
        <v>0</v>
      </c>
      <c r="AC49" s="14">
        <f t="shared" si="4"/>
        <v>20.607607526471838</v>
      </c>
    </row>
    <row r="50" spans="1:29" x14ac:dyDescent="0.25">
      <c r="A50" s="7" t="s">
        <v>74</v>
      </c>
      <c r="B50" s="7" t="s">
        <v>74</v>
      </c>
      <c r="C50" s="1">
        <v>223.4</v>
      </c>
      <c r="D50" s="7">
        <v>3149591.81</v>
      </c>
      <c r="E50" s="7">
        <v>-274146.84347147465</v>
      </c>
      <c r="F50" s="7">
        <v>2875444.9665285256</v>
      </c>
      <c r="G50" s="7">
        <v>444917.88</v>
      </c>
      <c r="H50" s="7">
        <v>83646.63</v>
      </c>
      <c r="I50" s="7">
        <v>2346880.4565285258</v>
      </c>
      <c r="J50" s="7">
        <v>0</v>
      </c>
      <c r="K50" s="14">
        <v>12871.284541309426</v>
      </c>
      <c r="L50" s="1">
        <v>223.4</v>
      </c>
      <c r="M50" s="7">
        <v>3149591.81</v>
      </c>
      <c r="N50" s="7">
        <v>-268886.66510613955</v>
      </c>
      <c r="O50" s="7">
        <f t="shared" si="1"/>
        <v>2880705.1448938604</v>
      </c>
      <c r="P50" s="7">
        <v>444917.88</v>
      </c>
      <c r="Q50" s="7">
        <v>83646.63</v>
      </c>
      <c r="R50" s="7">
        <f t="shared" si="2"/>
        <v>2352140.6348938607</v>
      </c>
      <c r="S50" s="7">
        <v>0</v>
      </c>
      <c r="T50" s="14">
        <f t="shared" si="3"/>
        <v>12894.830550106806</v>
      </c>
      <c r="U50" s="1">
        <f t="shared" si="5"/>
        <v>0</v>
      </c>
      <c r="V50" s="7">
        <f t="shared" si="5"/>
        <v>0</v>
      </c>
      <c r="W50" s="7">
        <f t="shared" si="5"/>
        <v>5260.1783653351013</v>
      </c>
      <c r="X50" s="7">
        <f t="shared" si="4"/>
        <v>5260.1783653348684</v>
      </c>
      <c r="Y50" s="7">
        <f t="shared" si="4"/>
        <v>0</v>
      </c>
      <c r="Z50" s="7">
        <f t="shared" si="4"/>
        <v>0</v>
      </c>
      <c r="AA50" s="7">
        <f t="shared" si="4"/>
        <v>5260.1783653348684</v>
      </c>
      <c r="AB50" s="7">
        <f t="shared" si="4"/>
        <v>0</v>
      </c>
      <c r="AC50" s="14">
        <f t="shared" si="4"/>
        <v>23.546008797380637</v>
      </c>
    </row>
    <row r="51" spans="1:29" x14ac:dyDescent="0.25">
      <c r="A51" s="7" t="s">
        <v>74</v>
      </c>
      <c r="B51" s="7" t="s">
        <v>78</v>
      </c>
      <c r="C51" s="1">
        <v>50</v>
      </c>
      <c r="D51" s="7">
        <v>986893.94</v>
      </c>
      <c r="E51" s="7">
        <v>-85901.245244896316</v>
      </c>
      <c r="F51" s="7">
        <v>900992.69475510367</v>
      </c>
      <c r="G51" s="7">
        <v>277876.03999999998</v>
      </c>
      <c r="H51" s="7">
        <v>52426.62</v>
      </c>
      <c r="I51" s="7">
        <v>570690.03475510364</v>
      </c>
      <c r="J51" s="7">
        <v>0</v>
      </c>
      <c r="K51" s="14">
        <v>18019.853895102075</v>
      </c>
      <c r="L51" s="1">
        <v>50</v>
      </c>
      <c r="M51" s="7">
        <v>986893.94</v>
      </c>
      <c r="N51" s="7">
        <v>-84253.019549240751</v>
      </c>
      <c r="O51" s="7">
        <f t="shared" si="1"/>
        <v>902640.92045075924</v>
      </c>
      <c r="P51" s="7">
        <v>277876.03999999998</v>
      </c>
      <c r="Q51" s="7">
        <v>52426.62</v>
      </c>
      <c r="R51" s="7">
        <f t="shared" si="2"/>
        <v>572338.26045075932</v>
      </c>
      <c r="S51" s="7">
        <v>0</v>
      </c>
      <c r="T51" s="14">
        <f t="shared" si="3"/>
        <v>18052.818409015184</v>
      </c>
      <c r="U51" s="1">
        <f t="shared" si="5"/>
        <v>0</v>
      </c>
      <c r="V51" s="7">
        <f t="shared" si="5"/>
        <v>0</v>
      </c>
      <c r="W51" s="7">
        <f t="shared" si="5"/>
        <v>1648.2256956555648</v>
      </c>
      <c r="X51" s="7">
        <f t="shared" si="4"/>
        <v>1648.2256956555648</v>
      </c>
      <c r="Y51" s="7">
        <f t="shared" si="4"/>
        <v>0</v>
      </c>
      <c r="Z51" s="7">
        <f t="shared" si="4"/>
        <v>0</v>
      </c>
      <c r="AA51" s="7">
        <f t="shared" si="4"/>
        <v>1648.2256956556812</v>
      </c>
      <c r="AB51" s="7">
        <f t="shared" si="4"/>
        <v>0</v>
      </c>
      <c r="AC51" s="14">
        <f t="shared" si="4"/>
        <v>32.96451391310984</v>
      </c>
    </row>
    <row r="52" spans="1:29" x14ac:dyDescent="0.25">
      <c r="A52" s="7" t="s">
        <v>79</v>
      </c>
      <c r="B52" s="7" t="s">
        <v>80</v>
      </c>
      <c r="C52" s="1">
        <v>458.7</v>
      </c>
      <c r="D52" s="7">
        <v>4708668.3899999997</v>
      </c>
      <c r="E52" s="7">
        <v>-409852.02335549967</v>
      </c>
      <c r="F52" s="7">
        <v>4298816.3666444998</v>
      </c>
      <c r="G52" s="7">
        <v>1075618.6000000001</v>
      </c>
      <c r="H52" s="7">
        <v>122234.92</v>
      </c>
      <c r="I52" s="7">
        <v>3100962.8466444998</v>
      </c>
      <c r="J52" s="7">
        <v>0</v>
      </c>
      <c r="K52" s="14">
        <v>9371.7383183878355</v>
      </c>
      <c r="L52" s="1">
        <v>458.7</v>
      </c>
      <c r="M52" s="7">
        <v>4708668.3899999997</v>
      </c>
      <c r="N52" s="7">
        <v>-401988.00887718692</v>
      </c>
      <c r="O52" s="7">
        <f t="shared" si="1"/>
        <v>4306680.3811228126</v>
      </c>
      <c r="P52" s="7">
        <v>1075618.6000000001</v>
      </c>
      <c r="Q52" s="7">
        <v>122234.92</v>
      </c>
      <c r="R52" s="7">
        <f t="shared" si="2"/>
        <v>3108826.8611228126</v>
      </c>
      <c r="S52" s="7">
        <v>0</v>
      </c>
      <c r="T52" s="14">
        <f t="shared" si="3"/>
        <v>9388.8824528511286</v>
      </c>
      <c r="U52" s="1">
        <f t="shared" si="5"/>
        <v>0</v>
      </c>
      <c r="V52" s="7">
        <f t="shared" si="5"/>
        <v>0</v>
      </c>
      <c r="W52" s="7">
        <f t="shared" si="5"/>
        <v>7864.0144783127471</v>
      </c>
      <c r="X52" s="7">
        <f t="shared" si="4"/>
        <v>7864.0144783128053</v>
      </c>
      <c r="Y52" s="7">
        <f t="shared" si="4"/>
        <v>0</v>
      </c>
      <c r="Z52" s="7">
        <f t="shared" si="4"/>
        <v>0</v>
      </c>
      <c r="AA52" s="7">
        <f t="shared" si="4"/>
        <v>7864.0144783128053</v>
      </c>
      <c r="AB52" s="7">
        <f t="shared" si="4"/>
        <v>0</v>
      </c>
      <c r="AC52" s="14">
        <f t="shared" si="4"/>
        <v>17.144134463293085</v>
      </c>
    </row>
    <row r="53" spans="1:29" x14ac:dyDescent="0.25">
      <c r="A53" s="7" t="s">
        <v>79</v>
      </c>
      <c r="B53" s="7" t="s">
        <v>81</v>
      </c>
      <c r="C53" s="1">
        <v>11449.3</v>
      </c>
      <c r="D53" s="7">
        <v>103764537.84</v>
      </c>
      <c r="E53" s="7">
        <v>-9031875.312474981</v>
      </c>
      <c r="F53" s="7">
        <v>94732662.527525023</v>
      </c>
      <c r="G53" s="7">
        <v>10620305.789999999</v>
      </c>
      <c r="H53" s="7">
        <v>1390780.72</v>
      </c>
      <c r="I53" s="7">
        <v>82721576.017525017</v>
      </c>
      <c r="J53" s="7">
        <v>0</v>
      </c>
      <c r="K53" s="14">
        <v>8274.1008207947234</v>
      </c>
      <c r="L53" s="1">
        <v>11449.3</v>
      </c>
      <c r="M53" s="7">
        <v>103764537.84</v>
      </c>
      <c r="N53" s="7">
        <v>-8858576.6725363135</v>
      </c>
      <c r="O53" s="7">
        <f t="shared" si="1"/>
        <v>94905961.16746369</v>
      </c>
      <c r="P53" s="7">
        <v>10620305.789999999</v>
      </c>
      <c r="Q53" s="7">
        <v>1390780.72</v>
      </c>
      <c r="R53" s="7">
        <f t="shared" si="2"/>
        <v>82894874.6574637</v>
      </c>
      <c r="S53" s="7">
        <v>0</v>
      </c>
      <c r="T53" s="14">
        <f t="shared" si="3"/>
        <v>8289.2369985469595</v>
      </c>
      <c r="U53" s="1">
        <f t="shared" si="5"/>
        <v>0</v>
      </c>
      <c r="V53" s="7">
        <f t="shared" si="5"/>
        <v>0</v>
      </c>
      <c r="W53" s="7">
        <f t="shared" si="5"/>
        <v>173298.63993866742</v>
      </c>
      <c r="X53" s="7">
        <f t="shared" si="4"/>
        <v>173298.63993866742</v>
      </c>
      <c r="Y53" s="7">
        <f t="shared" si="4"/>
        <v>0</v>
      </c>
      <c r="Z53" s="7">
        <f t="shared" si="4"/>
        <v>0</v>
      </c>
      <c r="AA53" s="7">
        <f t="shared" si="4"/>
        <v>173298.63993868232</v>
      </c>
      <c r="AB53" s="7">
        <f t="shared" si="4"/>
        <v>0</v>
      </c>
      <c r="AC53" s="14">
        <f t="shared" si="4"/>
        <v>15.136177752236108</v>
      </c>
    </row>
    <row r="54" spans="1:29" x14ac:dyDescent="0.25">
      <c r="A54" s="7" t="s">
        <v>79</v>
      </c>
      <c r="B54" s="7" t="s">
        <v>82</v>
      </c>
      <c r="C54" s="1">
        <v>9018.5</v>
      </c>
      <c r="D54" s="7">
        <v>76224114.414999992</v>
      </c>
      <c r="E54" s="7">
        <v>-6634701.1371231554</v>
      </c>
      <c r="F54" s="7">
        <v>69589413.277876839</v>
      </c>
      <c r="G54" s="7">
        <v>8369651.2400000002</v>
      </c>
      <c r="H54" s="7">
        <v>762469.87</v>
      </c>
      <c r="I54" s="7">
        <v>60457292.16787684</v>
      </c>
      <c r="J54" s="7">
        <v>0</v>
      </c>
      <c r="K54" s="14">
        <v>7716.2957562651036</v>
      </c>
      <c r="L54" s="1">
        <v>9018.5</v>
      </c>
      <c r="M54" s="7">
        <v>76224114.414999992</v>
      </c>
      <c r="N54" s="7">
        <v>-6507398.1525619244</v>
      </c>
      <c r="O54" s="7">
        <f t="shared" si="1"/>
        <v>69716716.262438074</v>
      </c>
      <c r="P54" s="7">
        <v>8369651.2400000002</v>
      </c>
      <c r="Q54" s="7">
        <v>762469.87</v>
      </c>
      <c r="R54" s="7">
        <f t="shared" si="2"/>
        <v>60584595.152438074</v>
      </c>
      <c r="S54" s="7">
        <v>0</v>
      </c>
      <c r="T54" s="14">
        <f t="shared" si="3"/>
        <v>7730.4115165978901</v>
      </c>
      <c r="U54" s="1">
        <f t="shared" si="5"/>
        <v>0</v>
      </c>
      <c r="V54" s="7">
        <f t="shared" si="5"/>
        <v>0</v>
      </c>
      <c r="W54" s="7">
        <f t="shared" si="5"/>
        <v>127302.98456123099</v>
      </c>
      <c r="X54" s="7">
        <f t="shared" si="4"/>
        <v>127302.98456123471</v>
      </c>
      <c r="Y54" s="7">
        <f t="shared" si="4"/>
        <v>0</v>
      </c>
      <c r="Z54" s="7">
        <f t="shared" si="4"/>
        <v>0</v>
      </c>
      <c r="AA54" s="7">
        <f t="shared" si="4"/>
        <v>127302.98456123471</v>
      </c>
      <c r="AB54" s="7">
        <f t="shared" si="4"/>
        <v>0</v>
      </c>
      <c r="AC54" s="14">
        <f t="shared" si="4"/>
        <v>14.115760332786522</v>
      </c>
    </row>
    <row r="55" spans="1:29" x14ac:dyDescent="0.25">
      <c r="A55" s="7" t="s">
        <v>79</v>
      </c>
      <c r="B55" s="7" t="s">
        <v>83</v>
      </c>
      <c r="C55" s="1">
        <v>7807</v>
      </c>
      <c r="D55" s="7">
        <v>65986269.379999995</v>
      </c>
      <c r="E55" s="7">
        <v>-5743578.3918251358</v>
      </c>
      <c r="F55" s="7">
        <v>60242690.988174856</v>
      </c>
      <c r="G55" s="7">
        <v>2967423.63</v>
      </c>
      <c r="H55" s="7">
        <v>379078.92</v>
      </c>
      <c r="I55" s="7">
        <v>56896188.438174851</v>
      </c>
      <c r="J55" s="7">
        <v>0</v>
      </c>
      <c r="K55" s="14">
        <v>7716.4968602760155</v>
      </c>
      <c r="L55" s="1">
        <v>7807</v>
      </c>
      <c r="M55" s="7">
        <v>65986269.379999995</v>
      </c>
      <c r="N55" s="7">
        <v>-5633373.7788020121</v>
      </c>
      <c r="O55" s="7">
        <f t="shared" si="1"/>
        <v>60352895.60119798</v>
      </c>
      <c r="P55" s="7">
        <v>2967423.63</v>
      </c>
      <c r="Q55" s="7">
        <v>379078.92</v>
      </c>
      <c r="R55" s="7">
        <f t="shared" si="2"/>
        <v>57006393.051197976</v>
      </c>
      <c r="S55" s="7">
        <v>0</v>
      </c>
      <c r="T55" s="14">
        <f t="shared" si="3"/>
        <v>7730.6129884972434</v>
      </c>
      <c r="U55" s="1">
        <f t="shared" si="5"/>
        <v>0</v>
      </c>
      <c r="V55" s="7">
        <f t="shared" si="5"/>
        <v>0</v>
      </c>
      <c r="W55" s="7">
        <f t="shared" si="5"/>
        <v>110204.6130231237</v>
      </c>
      <c r="X55" s="7">
        <f t="shared" si="4"/>
        <v>110204.61302312464</v>
      </c>
      <c r="Y55" s="7">
        <f t="shared" si="4"/>
        <v>0</v>
      </c>
      <c r="Z55" s="7">
        <f t="shared" si="4"/>
        <v>0</v>
      </c>
      <c r="AA55" s="7">
        <f t="shared" si="4"/>
        <v>110204.61302312464</v>
      </c>
      <c r="AB55" s="7">
        <f t="shared" si="4"/>
        <v>0</v>
      </c>
      <c r="AC55" s="14">
        <f t="shared" si="4"/>
        <v>14.116128221227882</v>
      </c>
    </row>
    <row r="56" spans="1:29" x14ac:dyDescent="0.25">
      <c r="A56" s="7" t="s">
        <v>79</v>
      </c>
      <c r="B56" s="7" t="s">
        <v>84</v>
      </c>
      <c r="C56" s="1">
        <v>30009.399999999998</v>
      </c>
      <c r="D56" s="7">
        <v>263323939.22</v>
      </c>
      <c r="E56" s="7">
        <v>-22920248.432966761</v>
      </c>
      <c r="F56" s="7">
        <v>240403690.78703323</v>
      </c>
      <c r="G56" s="7">
        <v>59869872.060000002</v>
      </c>
      <c r="H56" s="7">
        <v>6409153.3099999996</v>
      </c>
      <c r="I56" s="7">
        <v>174124665.41703323</v>
      </c>
      <c r="J56" s="7">
        <v>0</v>
      </c>
      <c r="K56" s="14">
        <v>8010.9462630720127</v>
      </c>
      <c r="L56" s="1">
        <v>30009.399999999998</v>
      </c>
      <c r="M56" s="7">
        <v>263323939.22</v>
      </c>
      <c r="N56" s="7">
        <v>-22480467.352840111</v>
      </c>
      <c r="O56" s="7">
        <f t="shared" si="1"/>
        <v>240843471.8671599</v>
      </c>
      <c r="P56" s="7">
        <v>59869872.060000002</v>
      </c>
      <c r="Q56" s="7">
        <v>6409153.3099999996</v>
      </c>
      <c r="R56" s="7">
        <f t="shared" si="2"/>
        <v>174564446.4971599</v>
      </c>
      <c r="S56" s="7">
        <v>0</v>
      </c>
      <c r="T56" s="14">
        <f t="shared" si="3"/>
        <v>8025.6010405792822</v>
      </c>
      <c r="U56" s="1">
        <f t="shared" si="5"/>
        <v>0</v>
      </c>
      <c r="V56" s="7">
        <f t="shared" si="5"/>
        <v>0</v>
      </c>
      <c r="W56" s="7">
        <f t="shared" si="5"/>
        <v>439781.08012665063</v>
      </c>
      <c r="X56" s="7">
        <f t="shared" si="4"/>
        <v>439781.08012667298</v>
      </c>
      <c r="Y56" s="7">
        <f t="shared" si="4"/>
        <v>0</v>
      </c>
      <c r="Z56" s="7">
        <f t="shared" si="4"/>
        <v>0</v>
      </c>
      <c r="AA56" s="7">
        <f t="shared" si="4"/>
        <v>439781.08012667298</v>
      </c>
      <c r="AB56" s="7">
        <f t="shared" si="4"/>
        <v>0</v>
      </c>
      <c r="AC56" s="14">
        <f t="shared" si="4"/>
        <v>14.6547775072695</v>
      </c>
    </row>
    <row r="57" spans="1:29" x14ac:dyDescent="0.25">
      <c r="A57" s="7" t="s">
        <v>79</v>
      </c>
      <c r="B57" s="7" t="s">
        <v>85</v>
      </c>
      <c r="C57" s="1">
        <v>4995.3</v>
      </c>
      <c r="D57" s="7">
        <v>42221424.519000001</v>
      </c>
      <c r="E57" s="7">
        <v>-3675038.2135242396</v>
      </c>
      <c r="F57" s="7">
        <v>38546386.305475764</v>
      </c>
      <c r="G57" s="7">
        <v>10376563.59</v>
      </c>
      <c r="H57" s="7">
        <v>1333313.1000000001</v>
      </c>
      <c r="I57" s="7">
        <v>26836509.615475763</v>
      </c>
      <c r="J57" s="7">
        <v>0</v>
      </c>
      <c r="K57" s="14">
        <v>7716.5308000471969</v>
      </c>
      <c r="L57" s="1">
        <v>4995.3</v>
      </c>
      <c r="M57" s="7">
        <v>42221424.519000001</v>
      </c>
      <c r="N57" s="7">
        <v>-3604523.6080749468</v>
      </c>
      <c r="O57" s="7">
        <f t="shared" si="1"/>
        <v>38616900.910925053</v>
      </c>
      <c r="P57" s="7">
        <v>10376563.59</v>
      </c>
      <c r="Q57" s="7">
        <v>1333313.1000000001</v>
      </c>
      <c r="R57" s="7">
        <f t="shared" si="2"/>
        <v>26907024.220925052</v>
      </c>
      <c r="S57" s="7">
        <v>0</v>
      </c>
      <c r="T57" s="14">
        <f t="shared" si="3"/>
        <v>7730.6469903559446</v>
      </c>
      <c r="U57" s="1">
        <f t="shared" si="5"/>
        <v>0</v>
      </c>
      <c r="V57" s="7">
        <f t="shared" si="5"/>
        <v>0</v>
      </c>
      <c r="W57" s="7">
        <f t="shared" si="5"/>
        <v>70514.605449292809</v>
      </c>
      <c r="X57" s="7">
        <f t="shared" si="4"/>
        <v>70514.605449289083</v>
      </c>
      <c r="Y57" s="7">
        <f t="shared" si="4"/>
        <v>0</v>
      </c>
      <c r="Z57" s="7">
        <f t="shared" si="4"/>
        <v>0</v>
      </c>
      <c r="AA57" s="7">
        <f t="shared" si="4"/>
        <v>70514.605449289083</v>
      </c>
      <c r="AB57" s="7">
        <f t="shared" si="4"/>
        <v>0</v>
      </c>
      <c r="AC57" s="14">
        <f t="shared" si="4"/>
        <v>14.116190308747719</v>
      </c>
    </row>
    <row r="58" spans="1:29" x14ac:dyDescent="0.25">
      <c r="A58" s="7" t="s">
        <v>79</v>
      </c>
      <c r="B58" s="7" t="s">
        <v>86</v>
      </c>
      <c r="C58" s="1">
        <v>1431.5</v>
      </c>
      <c r="D58" s="7">
        <v>12961253.32</v>
      </c>
      <c r="E58" s="7">
        <v>-1128173.7124888483</v>
      </c>
      <c r="F58" s="7">
        <v>11833079.607511152</v>
      </c>
      <c r="G58" s="7">
        <v>2659118.7799999998</v>
      </c>
      <c r="H58" s="7">
        <v>363620.42</v>
      </c>
      <c r="I58" s="7">
        <v>8810340.4075111523</v>
      </c>
      <c r="J58" s="7">
        <v>0</v>
      </c>
      <c r="K58" s="14">
        <v>8266.209994768531</v>
      </c>
      <c r="L58" s="1">
        <v>1431.5</v>
      </c>
      <c r="M58" s="7">
        <v>12961253.32</v>
      </c>
      <c r="N58" s="7">
        <v>-1106526.9377909258</v>
      </c>
      <c r="O58" s="7">
        <f t="shared" si="1"/>
        <v>11854726.382209074</v>
      </c>
      <c r="P58" s="7">
        <v>2659118.7799999998</v>
      </c>
      <c r="Q58" s="7">
        <v>363620.42</v>
      </c>
      <c r="R58" s="7">
        <f t="shared" si="2"/>
        <v>8831987.1822090745</v>
      </c>
      <c r="S58" s="7">
        <v>0</v>
      </c>
      <c r="T58" s="14">
        <f t="shared" si="3"/>
        <v>8281.3317374845083</v>
      </c>
      <c r="U58" s="1">
        <f t="shared" si="5"/>
        <v>0</v>
      </c>
      <c r="V58" s="7">
        <f t="shared" si="5"/>
        <v>0</v>
      </c>
      <c r="W58" s="7">
        <f t="shared" si="5"/>
        <v>21646.774697922403</v>
      </c>
      <c r="X58" s="7">
        <f t="shared" si="4"/>
        <v>21646.77469792217</v>
      </c>
      <c r="Y58" s="7">
        <f t="shared" si="4"/>
        <v>0</v>
      </c>
      <c r="Z58" s="7">
        <f t="shared" si="4"/>
        <v>0</v>
      </c>
      <c r="AA58" s="7">
        <f t="shared" si="4"/>
        <v>21646.77469792217</v>
      </c>
      <c r="AB58" s="7">
        <f t="shared" si="4"/>
        <v>0</v>
      </c>
      <c r="AC58" s="14">
        <f t="shared" si="4"/>
        <v>15.121742715977234</v>
      </c>
    </row>
    <row r="59" spans="1:29" x14ac:dyDescent="0.25">
      <c r="A59" s="7" t="s">
        <v>79</v>
      </c>
      <c r="B59" s="7" t="s">
        <v>87</v>
      </c>
      <c r="C59" s="1">
        <v>24667.200000000001</v>
      </c>
      <c r="D59" s="7">
        <v>208268500.06599998</v>
      </c>
      <c r="E59" s="7">
        <v>-18128111.619528409</v>
      </c>
      <c r="F59" s="7">
        <v>190140388.44647157</v>
      </c>
      <c r="G59" s="7">
        <v>42781311.990000002</v>
      </c>
      <c r="H59" s="7">
        <v>5359079.04</v>
      </c>
      <c r="I59" s="7">
        <v>141999997.41647157</v>
      </c>
      <c r="J59" s="7">
        <v>0</v>
      </c>
      <c r="K59" s="14">
        <v>7708.2274618307538</v>
      </c>
      <c r="L59" s="1">
        <v>24667.200000000001</v>
      </c>
      <c r="M59" s="7">
        <v>208268500.06599998</v>
      </c>
      <c r="N59" s="7">
        <v>-17780279.416399848</v>
      </c>
      <c r="O59" s="7">
        <f t="shared" si="1"/>
        <v>190488220.64960015</v>
      </c>
      <c r="P59" s="7">
        <v>42781311.990000002</v>
      </c>
      <c r="Q59" s="7">
        <v>5359079.04</v>
      </c>
      <c r="R59" s="7">
        <f t="shared" si="2"/>
        <v>142347829.61960015</v>
      </c>
      <c r="S59" s="7">
        <v>0</v>
      </c>
      <c r="T59" s="14">
        <f t="shared" si="3"/>
        <v>7722.3284624764929</v>
      </c>
      <c r="U59" s="1">
        <f t="shared" si="5"/>
        <v>0</v>
      </c>
      <c r="V59" s="7">
        <f t="shared" si="5"/>
        <v>0</v>
      </c>
      <c r="W59" s="7">
        <f t="shared" si="5"/>
        <v>347832.20312856138</v>
      </c>
      <c r="X59" s="7">
        <f t="shared" si="4"/>
        <v>347832.20312857628</v>
      </c>
      <c r="Y59" s="7">
        <f t="shared" si="4"/>
        <v>0</v>
      </c>
      <c r="Z59" s="7">
        <f t="shared" si="4"/>
        <v>0</v>
      </c>
      <c r="AA59" s="7">
        <f t="shared" si="4"/>
        <v>347832.20312857628</v>
      </c>
      <c r="AB59" s="7">
        <f t="shared" si="4"/>
        <v>0</v>
      </c>
      <c r="AC59" s="14">
        <f t="shared" si="4"/>
        <v>14.101000645739077</v>
      </c>
    </row>
    <row r="60" spans="1:29" x14ac:dyDescent="0.25">
      <c r="A60" s="7" t="s">
        <v>79</v>
      </c>
      <c r="B60" s="7" t="s">
        <v>88</v>
      </c>
      <c r="C60" s="1">
        <v>1032.4000000000001</v>
      </c>
      <c r="D60" s="7">
        <v>9620968.9299999997</v>
      </c>
      <c r="E60" s="7">
        <v>-837428.60104040941</v>
      </c>
      <c r="F60" s="7">
        <v>8783540.3289595898</v>
      </c>
      <c r="G60" s="7">
        <v>867938.49</v>
      </c>
      <c r="H60" s="7">
        <v>78147.03</v>
      </c>
      <c r="I60" s="7">
        <v>7837454.8089595893</v>
      </c>
      <c r="J60" s="7">
        <v>0</v>
      </c>
      <c r="K60" s="14">
        <v>8507.8848595114196</v>
      </c>
      <c r="L60" s="1">
        <v>1032.4000000000001</v>
      </c>
      <c r="M60" s="7">
        <v>9620968.9299999997</v>
      </c>
      <c r="N60" s="7">
        <v>-821360.48311526561</v>
      </c>
      <c r="O60" s="7">
        <f t="shared" si="1"/>
        <v>8799608.4468847346</v>
      </c>
      <c r="P60" s="7">
        <v>867938.49</v>
      </c>
      <c r="Q60" s="7">
        <v>78147.03</v>
      </c>
      <c r="R60" s="7">
        <f t="shared" si="2"/>
        <v>7853522.9268847341</v>
      </c>
      <c r="S60" s="7">
        <v>0</v>
      </c>
      <c r="T60" s="14">
        <f t="shared" si="3"/>
        <v>8523.4487087221369</v>
      </c>
      <c r="U60" s="1">
        <f t="shared" si="5"/>
        <v>0</v>
      </c>
      <c r="V60" s="7">
        <f t="shared" si="5"/>
        <v>0</v>
      </c>
      <c r="W60" s="7">
        <f t="shared" si="5"/>
        <v>16068.117925143801</v>
      </c>
      <c r="X60" s="7">
        <f t="shared" si="4"/>
        <v>16068.117925144732</v>
      </c>
      <c r="Y60" s="7">
        <f t="shared" si="4"/>
        <v>0</v>
      </c>
      <c r="Z60" s="7">
        <f t="shared" si="4"/>
        <v>0</v>
      </c>
      <c r="AA60" s="7">
        <f t="shared" si="4"/>
        <v>16068.117925144732</v>
      </c>
      <c r="AB60" s="7">
        <f t="shared" si="4"/>
        <v>0</v>
      </c>
      <c r="AC60" s="14">
        <f t="shared" si="4"/>
        <v>15.563849210717308</v>
      </c>
    </row>
    <row r="61" spans="1:29" x14ac:dyDescent="0.25">
      <c r="A61" s="7" t="s">
        <v>79</v>
      </c>
      <c r="B61" s="7" t="s">
        <v>89</v>
      </c>
      <c r="C61" s="1">
        <v>624.80000000000007</v>
      </c>
      <c r="D61" s="7">
        <v>6040312.2400000002</v>
      </c>
      <c r="E61" s="7">
        <v>-525760.99827301514</v>
      </c>
      <c r="F61" s="7">
        <v>5514551.2417269852</v>
      </c>
      <c r="G61" s="7">
        <v>926333.84</v>
      </c>
      <c r="H61" s="7">
        <v>286577.34000000003</v>
      </c>
      <c r="I61" s="7">
        <v>4301640.0617269855</v>
      </c>
      <c r="J61" s="7">
        <v>0</v>
      </c>
      <c r="K61" s="14">
        <v>8826.1063407922284</v>
      </c>
      <c r="L61" s="1">
        <v>624.80000000000007</v>
      </c>
      <c r="M61" s="7">
        <v>6040312.2400000002</v>
      </c>
      <c r="N61" s="7">
        <v>-515672.98633958405</v>
      </c>
      <c r="O61" s="7">
        <f t="shared" si="1"/>
        <v>5524639.2536604162</v>
      </c>
      <c r="P61" s="7">
        <v>926333.84</v>
      </c>
      <c r="Q61" s="7">
        <v>286577.34000000003</v>
      </c>
      <c r="R61" s="7">
        <f t="shared" si="2"/>
        <v>4311728.0736604165</v>
      </c>
      <c r="S61" s="7">
        <v>0</v>
      </c>
      <c r="T61" s="14">
        <f t="shared" si="3"/>
        <v>8842.2523266011776</v>
      </c>
      <c r="U61" s="1">
        <f t="shared" si="5"/>
        <v>0</v>
      </c>
      <c r="V61" s="7">
        <f t="shared" si="5"/>
        <v>0</v>
      </c>
      <c r="W61" s="7">
        <f t="shared" si="5"/>
        <v>10088.011933431088</v>
      </c>
      <c r="X61" s="7">
        <f t="shared" si="4"/>
        <v>10088.011933431029</v>
      </c>
      <c r="Y61" s="7">
        <f t="shared" si="4"/>
        <v>0</v>
      </c>
      <c r="Z61" s="7">
        <f t="shared" si="4"/>
        <v>0</v>
      </c>
      <c r="AA61" s="7">
        <f t="shared" si="4"/>
        <v>10088.011933431029</v>
      </c>
      <c r="AB61" s="7">
        <f t="shared" si="4"/>
        <v>0</v>
      </c>
      <c r="AC61" s="14">
        <f t="shared" si="4"/>
        <v>16.145985808949263</v>
      </c>
    </row>
    <row r="62" spans="1:29" x14ac:dyDescent="0.25">
      <c r="A62" s="7" t="s">
        <v>79</v>
      </c>
      <c r="B62" s="7" t="s">
        <v>90</v>
      </c>
      <c r="C62" s="1">
        <v>243.70000000000002</v>
      </c>
      <c r="D62" s="7">
        <v>3306529.13</v>
      </c>
      <c r="E62" s="7">
        <v>-287806.98532359384</v>
      </c>
      <c r="F62" s="7">
        <v>3018722.1446764059</v>
      </c>
      <c r="G62" s="7">
        <v>290298.69</v>
      </c>
      <c r="H62" s="7">
        <v>52303.03</v>
      </c>
      <c r="I62" s="7">
        <v>2676120.4246764062</v>
      </c>
      <c r="J62" s="7">
        <v>0</v>
      </c>
      <c r="K62" s="14">
        <v>12387.042038064857</v>
      </c>
      <c r="L62" s="1">
        <v>243.70000000000002</v>
      </c>
      <c r="M62" s="7">
        <v>3306529.13</v>
      </c>
      <c r="N62" s="7">
        <v>-282284.70369371609</v>
      </c>
      <c r="O62" s="7">
        <f t="shared" si="1"/>
        <v>3024244.426306284</v>
      </c>
      <c r="P62" s="7">
        <v>290298.69</v>
      </c>
      <c r="Q62" s="7">
        <v>52303.03</v>
      </c>
      <c r="R62" s="7">
        <f t="shared" si="2"/>
        <v>2681642.7063062843</v>
      </c>
      <c r="S62" s="7">
        <v>0</v>
      </c>
      <c r="T62" s="14">
        <f t="shared" si="3"/>
        <v>12409.70220068233</v>
      </c>
      <c r="U62" s="1">
        <f t="shared" si="5"/>
        <v>0</v>
      </c>
      <c r="V62" s="7">
        <f t="shared" si="5"/>
        <v>0</v>
      </c>
      <c r="W62" s="7">
        <f t="shared" si="5"/>
        <v>5522.281629877747</v>
      </c>
      <c r="X62" s="7">
        <f t="shared" si="4"/>
        <v>5522.2816298780963</v>
      </c>
      <c r="Y62" s="7">
        <f t="shared" si="4"/>
        <v>0</v>
      </c>
      <c r="Z62" s="7">
        <f t="shared" si="4"/>
        <v>0</v>
      </c>
      <c r="AA62" s="7">
        <f t="shared" si="4"/>
        <v>5522.2816298780963</v>
      </c>
      <c r="AB62" s="7">
        <f t="shared" si="4"/>
        <v>0</v>
      </c>
      <c r="AC62" s="14">
        <f t="shared" si="4"/>
        <v>22.660162617472452</v>
      </c>
    </row>
    <row r="63" spans="1:29" x14ac:dyDescent="0.25">
      <c r="A63" s="7" t="s">
        <v>79</v>
      </c>
      <c r="B63" s="7" t="s">
        <v>91</v>
      </c>
      <c r="C63" s="1">
        <v>6464</v>
      </c>
      <c r="D63" s="7">
        <v>54653085.460000001</v>
      </c>
      <c r="E63" s="7">
        <v>-4757115.1338610286</v>
      </c>
      <c r="F63" s="7">
        <v>49895970.326138973</v>
      </c>
      <c r="G63" s="7">
        <v>11896363.51</v>
      </c>
      <c r="H63" s="7">
        <v>1497508.36</v>
      </c>
      <c r="I63" s="7">
        <v>36502098.456138976</v>
      </c>
      <c r="J63" s="7">
        <v>0</v>
      </c>
      <c r="K63" s="14">
        <v>7719.0548153061527</v>
      </c>
      <c r="L63" s="1">
        <v>6464</v>
      </c>
      <c r="M63" s="7">
        <v>54653085.460000001</v>
      </c>
      <c r="N63" s="7">
        <v>-4665838.2335265996</v>
      </c>
      <c r="O63" s="7">
        <f t="shared" si="1"/>
        <v>49987247.226473399</v>
      </c>
      <c r="P63" s="7">
        <v>11896363.51</v>
      </c>
      <c r="Q63" s="7">
        <v>1497508.36</v>
      </c>
      <c r="R63" s="7">
        <f t="shared" si="2"/>
        <v>36593375.356473401</v>
      </c>
      <c r="S63" s="7">
        <v>0</v>
      </c>
      <c r="T63" s="14">
        <f t="shared" si="3"/>
        <v>7733.1756229073944</v>
      </c>
      <c r="U63" s="1">
        <f t="shared" si="5"/>
        <v>0</v>
      </c>
      <c r="V63" s="7">
        <f t="shared" si="5"/>
        <v>0</v>
      </c>
      <c r="W63" s="7">
        <f t="shared" si="5"/>
        <v>91276.900334428996</v>
      </c>
      <c r="X63" s="7">
        <f t="shared" si="4"/>
        <v>91276.900334425271</v>
      </c>
      <c r="Y63" s="7">
        <f t="shared" si="4"/>
        <v>0</v>
      </c>
      <c r="Z63" s="7">
        <f t="shared" si="4"/>
        <v>0</v>
      </c>
      <c r="AA63" s="7">
        <f t="shared" si="4"/>
        <v>91276.900334425271</v>
      </c>
      <c r="AB63" s="7">
        <f t="shared" si="4"/>
        <v>0</v>
      </c>
      <c r="AC63" s="14">
        <f t="shared" si="4"/>
        <v>14.120807601241722</v>
      </c>
    </row>
    <row r="64" spans="1:29" x14ac:dyDescent="0.25">
      <c r="A64" s="7" t="s">
        <v>79</v>
      </c>
      <c r="B64" s="7" t="s">
        <v>92</v>
      </c>
      <c r="C64" s="1">
        <v>23664.1</v>
      </c>
      <c r="D64" s="7">
        <v>200780060.34999999</v>
      </c>
      <c r="E64" s="7">
        <v>-17476302.675858393</v>
      </c>
      <c r="F64" s="7">
        <v>183303757.67414159</v>
      </c>
      <c r="G64" s="7">
        <v>21596147.18</v>
      </c>
      <c r="H64" s="7">
        <v>2616947.04</v>
      </c>
      <c r="I64" s="7">
        <v>159090663.45414159</v>
      </c>
      <c r="J64" s="7">
        <v>0</v>
      </c>
      <c r="K64" s="14">
        <v>7746.0692641656178</v>
      </c>
      <c r="L64" s="1">
        <v>23664.1</v>
      </c>
      <c r="M64" s="7">
        <v>200780060.34999999</v>
      </c>
      <c r="N64" s="7">
        <v>-17140977.023089521</v>
      </c>
      <c r="O64" s="7">
        <f t="shared" si="1"/>
        <v>183639083.32691047</v>
      </c>
      <c r="P64" s="7">
        <v>21596147.18</v>
      </c>
      <c r="Q64" s="7">
        <v>2616947.04</v>
      </c>
      <c r="R64" s="7">
        <f t="shared" si="2"/>
        <v>159425989.10691047</v>
      </c>
      <c r="S64" s="7">
        <v>0</v>
      </c>
      <c r="T64" s="14">
        <f t="shared" si="3"/>
        <v>7760.2394904902567</v>
      </c>
      <c r="U64" s="1">
        <f t="shared" si="5"/>
        <v>0</v>
      </c>
      <c r="V64" s="7">
        <f t="shared" si="5"/>
        <v>0</v>
      </c>
      <c r="W64" s="7">
        <f t="shared" si="5"/>
        <v>335325.65276887268</v>
      </c>
      <c r="X64" s="7">
        <f t="shared" si="5"/>
        <v>335325.65276888013</v>
      </c>
      <c r="Y64" s="7">
        <f t="shared" si="5"/>
        <v>0</v>
      </c>
      <c r="Z64" s="7">
        <f t="shared" si="5"/>
        <v>0</v>
      </c>
      <c r="AA64" s="7">
        <f t="shared" si="5"/>
        <v>335325.65276888013</v>
      </c>
      <c r="AB64" s="7">
        <f t="shared" si="5"/>
        <v>0</v>
      </c>
      <c r="AC64" s="14">
        <f t="shared" si="5"/>
        <v>14.170226324638861</v>
      </c>
    </row>
    <row r="65" spans="1:29" x14ac:dyDescent="0.25">
      <c r="A65" s="7" t="s">
        <v>79</v>
      </c>
      <c r="B65" s="7" t="s">
        <v>93</v>
      </c>
      <c r="C65" s="1">
        <v>195.2</v>
      </c>
      <c r="D65" s="7">
        <v>2878579.29</v>
      </c>
      <c r="E65" s="7">
        <v>-250557.36541169716</v>
      </c>
      <c r="F65" s="7">
        <v>2628021.9245883031</v>
      </c>
      <c r="G65" s="7">
        <v>142118.23000000001</v>
      </c>
      <c r="H65" s="7">
        <v>11832.55</v>
      </c>
      <c r="I65" s="7">
        <v>2474071.1445883033</v>
      </c>
      <c r="J65" s="7">
        <v>0</v>
      </c>
      <c r="K65" s="14">
        <v>13463.227072685979</v>
      </c>
      <c r="L65" s="1">
        <v>195.2</v>
      </c>
      <c r="M65" s="7">
        <v>2878579.29</v>
      </c>
      <c r="N65" s="7">
        <v>-245749.80893530423</v>
      </c>
      <c r="O65" s="7">
        <f t="shared" si="1"/>
        <v>2632829.4810646959</v>
      </c>
      <c r="P65" s="7">
        <v>142118.23000000001</v>
      </c>
      <c r="Q65" s="7">
        <v>11832.55</v>
      </c>
      <c r="R65" s="7">
        <f t="shared" si="2"/>
        <v>2478878.7010646961</v>
      </c>
      <c r="S65" s="7">
        <v>0</v>
      </c>
      <c r="T65" s="14">
        <f t="shared" si="3"/>
        <v>13487.855948077337</v>
      </c>
      <c r="U65" s="1">
        <f t="shared" ref="U65:AC93" si="6">L65-C65</f>
        <v>0</v>
      </c>
      <c r="V65" s="7">
        <f t="shared" si="6"/>
        <v>0</v>
      </c>
      <c r="W65" s="7">
        <f t="shared" si="6"/>
        <v>4807.5564763929287</v>
      </c>
      <c r="X65" s="7">
        <f t="shared" si="6"/>
        <v>4807.5564763927832</v>
      </c>
      <c r="Y65" s="7">
        <f t="shared" si="6"/>
        <v>0</v>
      </c>
      <c r="Z65" s="7">
        <f t="shared" si="6"/>
        <v>0</v>
      </c>
      <c r="AA65" s="7">
        <f t="shared" si="6"/>
        <v>4807.5564763927832</v>
      </c>
      <c r="AB65" s="7">
        <f t="shared" si="6"/>
        <v>0</v>
      </c>
      <c r="AC65" s="14">
        <f t="shared" si="6"/>
        <v>24.628875391357724</v>
      </c>
    </row>
    <row r="66" spans="1:29" x14ac:dyDescent="0.25">
      <c r="A66" s="7" t="s">
        <v>79</v>
      </c>
      <c r="B66" s="7" t="s">
        <v>94</v>
      </c>
      <c r="C66" s="1">
        <v>283</v>
      </c>
      <c r="D66" s="7">
        <v>3497987.17</v>
      </c>
      <c r="E66" s="7">
        <v>-304471.88048765488</v>
      </c>
      <c r="F66" s="7">
        <v>3193515.2895123451</v>
      </c>
      <c r="G66" s="7">
        <v>473524.13</v>
      </c>
      <c r="H66" s="7">
        <v>57540.22</v>
      </c>
      <c r="I66" s="7">
        <v>2662450.939512345</v>
      </c>
      <c r="J66" s="7">
        <v>0</v>
      </c>
      <c r="K66" s="14">
        <v>11284.506323365176</v>
      </c>
      <c r="L66" s="1">
        <v>283</v>
      </c>
      <c r="M66" s="7">
        <v>3497987.17</v>
      </c>
      <c r="N66" s="7">
        <v>-298629.84204463079</v>
      </c>
      <c r="O66" s="7">
        <f t="shared" si="1"/>
        <v>3199357.3279553689</v>
      </c>
      <c r="P66" s="7">
        <v>473524.13</v>
      </c>
      <c r="Q66" s="7">
        <v>57540.22</v>
      </c>
      <c r="R66" s="7">
        <f t="shared" si="2"/>
        <v>2668292.9779553688</v>
      </c>
      <c r="S66" s="7">
        <v>0</v>
      </c>
      <c r="T66" s="14">
        <f t="shared" si="3"/>
        <v>11305.149568746887</v>
      </c>
      <c r="U66" s="1">
        <f t="shared" si="6"/>
        <v>0</v>
      </c>
      <c r="V66" s="7">
        <f t="shared" si="6"/>
        <v>0</v>
      </c>
      <c r="W66" s="7">
        <f t="shared" si="6"/>
        <v>5842.0384430240956</v>
      </c>
      <c r="X66" s="7">
        <f t="shared" si="6"/>
        <v>5842.0384430238046</v>
      </c>
      <c r="Y66" s="7">
        <f t="shared" si="6"/>
        <v>0</v>
      </c>
      <c r="Z66" s="7">
        <f t="shared" si="6"/>
        <v>0</v>
      </c>
      <c r="AA66" s="7">
        <f t="shared" si="6"/>
        <v>5842.0384430238046</v>
      </c>
      <c r="AB66" s="7">
        <f t="shared" si="6"/>
        <v>0</v>
      </c>
      <c r="AC66" s="14">
        <f t="shared" si="6"/>
        <v>20.643245381710585</v>
      </c>
    </row>
    <row r="67" spans="1:29" x14ac:dyDescent="0.25">
      <c r="A67" s="7" t="s">
        <v>95</v>
      </c>
      <c r="B67" s="7" t="s">
        <v>96</v>
      </c>
      <c r="C67" s="1">
        <v>3645.2999999999997</v>
      </c>
      <c r="D67" s="7">
        <v>30810914.018999998</v>
      </c>
      <c r="E67" s="7">
        <v>-2681844.2935879542</v>
      </c>
      <c r="F67" s="7">
        <v>28129069.725412045</v>
      </c>
      <c r="G67" s="7">
        <v>6481755.1600000001</v>
      </c>
      <c r="H67" s="7">
        <v>1005340.8</v>
      </c>
      <c r="I67" s="7">
        <v>20641973.765412044</v>
      </c>
      <c r="J67" s="7">
        <v>0</v>
      </c>
      <c r="K67" s="14">
        <v>7716.5308000471969</v>
      </c>
      <c r="L67" s="1">
        <v>3645.2999999999997</v>
      </c>
      <c r="M67" s="7">
        <v>30810914.018999998</v>
      </c>
      <c r="N67" s="7">
        <v>-2630386.5450554728</v>
      </c>
      <c r="O67" s="7">
        <f t="shared" si="1"/>
        <v>28180527.473944526</v>
      </c>
      <c r="P67" s="7">
        <v>6481755.1600000001</v>
      </c>
      <c r="Q67" s="7">
        <v>1005340.8</v>
      </c>
      <c r="R67" s="7">
        <f t="shared" si="2"/>
        <v>20693431.513944525</v>
      </c>
      <c r="S67" s="7">
        <v>0</v>
      </c>
      <c r="T67" s="14">
        <f t="shared" si="3"/>
        <v>7730.6469903559455</v>
      </c>
      <c r="U67" s="1">
        <f t="shared" si="6"/>
        <v>0</v>
      </c>
      <c r="V67" s="7">
        <f t="shared" si="6"/>
        <v>0</v>
      </c>
      <c r="W67" s="7">
        <f t="shared" si="6"/>
        <v>51457.748532481492</v>
      </c>
      <c r="X67" s="7">
        <f t="shared" si="6"/>
        <v>51457.748532481492</v>
      </c>
      <c r="Y67" s="7">
        <f t="shared" si="6"/>
        <v>0</v>
      </c>
      <c r="Z67" s="7">
        <f t="shared" si="6"/>
        <v>0</v>
      </c>
      <c r="AA67" s="7">
        <f t="shared" si="6"/>
        <v>51457.748532481492</v>
      </c>
      <c r="AB67" s="7">
        <f t="shared" si="6"/>
        <v>0</v>
      </c>
      <c r="AC67" s="14">
        <f t="shared" si="6"/>
        <v>14.116190308748628</v>
      </c>
    </row>
    <row r="68" spans="1:29" x14ac:dyDescent="0.25">
      <c r="A68" s="7" t="s">
        <v>95</v>
      </c>
      <c r="B68" s="7" t="s">
        <v>97</v>
      </c>
      <c r="C68" s="1">
        <v>1336.6</v>
      </c>
      <c r="D68" s="7">
        <v>11814988.950000001</v>
      </c>
      <c r="E68" s="7">
        <v>-1028400.5425747068</v>
      </c>
      <c r="F68" s="7">
        <v>10786588.407425294</v>
      </c>
      <c r="G68" s="7">
        <v>2166128.38</v>
      </c>
      <c r="H68" s="7">
        <v>395136.44</v>
      </c>
      <c r="I68" s="7">
        <v>8225323.5874252925</v>
      </c>
      <c r="J68" s="7">
        <v>0</v>
      </c>
      <c r="K68" s="14">
        <v>8070.1693905620941</v>
      </c>
      <c r="L68" s="1">
        <v>1336.6</v>
      </c>
      <c r="M68" s="7">
        <v>11814988.950000001</v>
      </c>
      <c r="N68" s="7">
        <v>-1008668.1604088213</v>
      </c>
      <c r="O68" s="7">
        <f t="shared" si="1"/>
        <v>10806320.78959118</v>
      </c>
      <c r="P68" s="7">
        <v>2166128.38</v>
      </c>
      <c r="Q68" s="7">
        <v>395136.44</v>
      </c>
      <c r="R68" s="7">
        <f t="shared" si="2"/>
        <v>8245055.9695911789</v>
      </c>
      <c r="S68" s="7">
        <v>0</v>
      </c>
      <c r="T68" s="14">
        <f t="shared" si="3"/>
        <v>8084.9325075498882</v>
      </c>
      <c r="U68" s="1">
        <f t="shared" si="6"/>
        <v>0</v>
      </c>
      <c r="V68" s="7">
        <f t="shared" si="6"/>
        <v>0</v>
      </c>
      <c r="W68" s="7">
        <f t="shared" si="6"/>
        <v>19732.38216588553</v>
      </c>
      <c r="X68" s="7">
        <f t="shared" si="6"/>
        <v>19732.382165886462</v>
      </c>
      <c r="Y68" s="7">
        <f t="shared" si="6"/>
        <v>0</v>
      </c>
      <c r="Z68" s="7">
        <f t="shared" si="6"/>
        <v>0</v>
      </c>
      <c r="AA68" s="7">
        <f t="shared" si="6"/>
        <v>19732.382165886462</v>
      </c>
      <c r="AB68" s="7">
        <f t="shared" si="6"/>
        <v>0</v>
      </c>
      <c r="AC68" s="14">
        <f t="shared" si="6"/>
        <v>14.763116987794092</v>
      </c>
    </row>
    <row r="69" spans="1:29" x14ac:dyDescent="0.25">
      <c r="A69" s="7" t="s">
        <v>95</v>
      </c>
      <c r="B69" s="7" t="s">
        <v>98</v>
      </c>
      <c r="C69" s="1">
        <v>205.3</v>
      </c>
      <c r="D69" s="7">
        <v>2919182.6999999997</v>
      </c>
      <c r="E69" s="7">
        <v>-254091.56836788217</v>
      </c>
      <c r="F69" s="7">
        <v>2665091.1316321176</v>
      </c>
      <c r="G69" s="7">
        <v>1291951.2</v>
      </c>
      <c r="H69" s="7">
        <v>220765</v>
      </c>
      <c r="I69" s="7">
        <v>1152374.9316321176</v>
      </c>
      <c r="J69" s="7">
        <v>0</v>
      </c>
      <c r="K69" s="14">
        <v>12981.447304588979</v>
      </c>
      <c r="L69" s="1">
        <v>205.3</v>
      </c>
      <c r="M69" s="7">
        <v>2919182.6999999997</v>
      </c>
      <c r="N69" s="7">
        <v>-249216.19955524846</v>
      </c>
      <c r="O69" s="7">
        <f t="shared" ref="O69:O132" si="7">M69+N69</f>
        <v>2669966.5004447512</v>
      </c>
      <c r="P69" s="7">
        <v>1291951.2</v>
      </c>
      <c r="Q69" s="7">
        <v>220765</v>
      </c>
      <c r="R69" s="7">
        <f t="shared" ref="R69:R132" si="8">O69-P69-Q69</f>
        <v>1157250.3004447513</v>
      </c>
      <c r="S69" s="7">
        <v>0</v>
      </c>
      <c r="T69" s="14">
        <f t="shared" ref="T69:T132" si="9">O69/L69</f>
        <v>13005.194838990506</v>
      </c>
      <c r="U69" s="1">
        <f t="shared" si="6"/>
        <v>0</v>
      </c>
      <c r="V69" s="7">
        <f t="shared" si="6"/>
        <v>0</v>
      </c>
      <c r="W69" s="7">
        <f t="shared" si="6"/>
        <v>4875.3688126337074</v>
      </c>
      <c r="X69" s="7">
        <f t="shared" si="6"/>
        <v>4875.3688126336783</v>
      </c>
      <c r="Y69" s="7">
        <f t="shared" si="6"/>
        <v>0</v>
      </c>
      <c r="Z69" s="7">
        <f t="shared" si="6"/>
        <v>0</v>
      </c>
      <c r="AA69" s="7">
        <f t="shared" si="6"/>
        <v>4875.3688126336783</v>
      </c>
      <c r="AB69" s="7">
        <f t="shared" si="6"/>
        <v>0</v>
      </c>
      <c r="AC69" s="14">
        <f t="shared" si="6"/>
        <v>23.747534401527446</v>
      </c>
    </row>
    <row r="70" spans="1:29" x14ac:dyDescent="0.25">
      <c r="A70" s="7" t="s">
        <v>99</v>
      </c>
      <c r="B70" s="7" t="s">
        <v>100</v>
      </c>
      <c r="C70" s="1">
        <v>6133.3</v>
      </c>
      <c r="D70" s="7">
        <v>56319401.120000005</v>
      </c>
      <c r="E70" s="7">
        <v>-4902154.6202369109</v>
      </c>
      <c r="F70" s="7">
        <v>51417246.499763094</v>
      </c>
      <c r="G70" s="7">
        <v>23309128.41</v>
      </c>
      <c r="H70" s="7">
        <v>1486533.19</v>
      </c>
      <c r="I70" s="7">
        <v>26621584.899763092</v>
      </c>
      <c r="J70" s="7">
        <v>0</v>
      </c>
      <c r="K70" s="14">
        <v>8383.2922732889456</v>
      </c>
      <c r="L70" s="1">
        <v>6133.3</v>
      </c>
      <c r="M70" s="7">
        <v>56319401.120000005</v>
      </c>
      <c r="N70" s="7">
        <v>-4808094.7822669698</v>
      </c>
      <c r="O70" s="7">
        <f t="shared" si="7"/>
        <v>51511306.337733038</v>
      </c>
      <c r="P70" s="7">
        <v>23309128.41</v>
      </c>
      <c r="Q70" s="7">
        <v>1486533.19</v>
      </c>
      <c r="R70" s="7">
        <f t="shared" si="8"/>
        <v>26715644.737733036</v>
      </c>
      <c r="S70" s="7">
        <v>0</v>
      </c>
      <c r="T70" s="14">
        <f t="shared" si="9"/>
        <v>8398.6281997836468</v>
      </c>
      <c r="U70" s="1">
        <f t="shared" si="6"/>
        <v>0</v>
      </c>
      <c r="V70" s="7">
        <f t="shared" si="6"/>
        <v>0</v>
      </c>
      <c r="W70" s="7">
        <f t="shared" si="6"/>
        <v>94059.837969941087</v>
      </c>
      <c r="X70" s="7">
        <f t="shared" si="6"/>
        <v>94059.837969943881</v>
      </c>
      <c r="Y70" s="7">
        <f t="shared" si="6"/>
        <v>0</v>
      </c>
      <c r="Z70" s="7">
        <f t="shared" si="6"/>
        <v>0</v>
      </c>
      <c r="AA70" s="7">
        <f t="shared" si="6"/>
        <v>94059.837969943881</v>
      </c>
      <c r="AB70" s="7">
        <f t="shared" si="6"/>
        <v>0</v>
      </c>
      <c r="AC70" s="14">
        <f t="shared" si="6"/>
        <v>15.335926494701198</v>
      </c>
    </row>
    <row r="71" spans="1:29" x14ac:dyDescent="0.25">
      <c r="A71" s="7" t="s">
        <v>99</v>
      </c>
      <c r="B71" s="7" t="s">
        <v>101</v>
      </c>
      <c r="C71" s="1">
        <v>4740.8</v>
      </c>
      <c r="D71" s="7">
        <v>40693858.769999996</v>
      </c>
      <c r="E71" s="7">
        <v>-3542075.8001239169</v>
      </c>
      <c r="F71" s="7">
        <v>37151782.969876081</v>
      </c>
      <c r="G71" s="7">
        <v>3668139.02</v>
      </c>
      <c r="H71" s="7">
        <v>246433.76</v>
      </c>
      <c r="I71" s="7">
        <v>33237210.18987608</v>
      </c>
      <c r="J71" s="7">
        <v>0</v>
      </c>
      <c r="K71" s="14">
        <v>7836.6062626299527</v>
      </c>
      <c r="L71" s="1">
        <v>4740.8</v>
      </c>
      <c r="M71" s="7">
        <v>40693858.769999996</v>
      </c>
      <c r="N71" s="7">
        <v>-3474112.404097701</v>
      </c>
      <c r="O71" s="7">
        <f t="shared" si="7"/>
        <v>37219746.365902297</v>
      </c>
      <c r="P71" s="7">
        <v>3668139.02</v>
      </c>
      <c r="Q71" s="7">
        <v>246433.76</v>
      </c>
      <c r="R71" s="7">
        <f t="shared" si="8"/>
        <v>33305173.585902296</v>
      </c>
      <c r="S71" s="7">
        <v>0</v>
      </c>
      <c r="T71" s="14">
        <f t="shared" si="9"/>
        <v>7850.9421122811118</v>
      </c>
      <c r="U71" s="1">
        <f t="shared" si="6"/>
        <v>0</v>
      </c>
      <c r="V71" s="7">
        <f t="shared" si="6"/>
        <v>0</v>
      </c>
      <c r="W71" s="7">
        <f t="shared" si="6"/>
        <v>67963.396026215982</v>
      </c>
      <c r="X71" s="7">
        <f t="shared" si="6"/>
        <v>67963.396026216447</v>
      </c>
      <c r="Y71" s="7">
        <f t="shared" si="6"/>
        <v>0</v>
      </c>
      <c r="Z71" s="7">
        <f t="shared" si="6"/>
        <v>0</v>
      </c>
      <c r="AA71" s="7">
        <f t="shared" si="6"/>
        <v>67963.396026216447</v>
      </c>
      <c r="AB71" s="7">
        <f t="shared" si="6"/>
        <v>0</v>
      </c>
      <c r="AC71" s="14">
        <f t="shared" si="6"/>
        <v>14.335849651159151</v>
      </c>
    </row>
    <row r="72" spans="1:29" x14ac:dyDescent="0.25">
      <c r="A72" s="7" t="s">
        <v>99</v>
      </c>
      <c r="B72" s="7" t="s">
        <v>102</v>
      </c>
      <c r="C72" s="1">
        <v>1163.4000000000001</v>
      </c>
      <c r="D72" s="7">
        <v>10892898.810000001</v>
      </c>
      <c r="E72" s="7">
        <v>-948139.9511944002</v>
      </c>
      <c r="F72" s="7">
        <v>9944758.8588056006</v>
      </c>
      <c r="G72" s="7">
        <v>1547996.68</v>
      </c>
      <c r="H72" s="7">
        <v>106247.78</v>
      </c>
      <c r="I72" s="7">
        <v>8290514.3988056006</v>
      </c>
      <c r="J72" s="7">
        <v>0</v>
      </c>
      <c r="K72" s="14">
        <v>8548.013459520027</v>
      </c>
      <c r="L72" s="1">
        <v>1163.4000000000001</v>
      </c>
      <c r="M72" s="7">
        <v>10892898.810000001</v>
      </c>
      <c r="N72" s="7">
        <v>-929947.56497018458</v>
      </c>
      <c r="O72" s="7">
        <f t="shared" si="7"/>
        <v>9962951.2450298164</v>
      </c>
      <c r="P72" s="7">
        <v>1547996.68</v>
      </c>
      <c r="Q72" s="7">
        <v>106247.78</v>
      </c>
      <c r="R72" s="7">
        <f t="shared" si="8"/>
        <v>8308706.7850298164</v>
      </c>
      <c r="S72" s="7">
        <v>0</v>
      </c>
      <c r="T72" s="14">
        <f t="shared" si="9"/>
        <v>8563.6507177495405</v>
      </c>
      <c r="U72" s="1">
        <f t="shared" si="6"/>
        <v>0</v>
      </c>
      <c r="V72" s="7">
        <f t="shared" si="6"/>
        <v>0</v>
      </c>
      <c r="W72" s="7">
        <f t="shared" si="6"/>
        <v>18192.386224215617</v>
      </c>
      <c r="X72" s="7">
        <f t="shared" si="6"/>
        <v>18192.38622421585</v>
      </c>
      <c r="Y72" s="7">
        <f t="shared" si="6"/>
        <v>0</v>
      </c>
      <c r="Z72" s="7">
        <f t="shared" si="6"/>
        <v>0</v>
      </c>
      <c r="AA72" s="7">
        <f t="shared" si="6"/>
        <v>18192.38622421585</v>
      </c>
      <c r="AB72" s="7">
        <f t="shared" si="6"/>
        <v>0</v>
      </c>
      <c r="AC72" s="14">
        <f t="shared" si="6"/>
        <v>15.637258229513463</v>
      </c>
    </row>
    <row r="73" spans="1:29" x14ac:dyDescent="0.25">
      <c r="A73" s="7" t="s">
        <v>103</v>
      </c>
      <c r="B73" s="7" t="s">
        <v>103</v>
      </c>
      <c r="C73" s="1">
        <v>441.6</v>
      </c>
      <c r="D73" s="7">
        <v>4655577.1899999995</v>
      </c>
      <c r="E73" s="7">
        <v>-405230.85789212084</v>
      </c>
      <c r="F73" s="7">
        <v>4250346.3321078783</v>
      </c>
      <c r="G73" s="7">
        <v>1301266.8799999999</v>
      </c>
      <c r="H73" s="7">
        <v>99613.06</v>
      </c>
      <c r="I73" s="7">
        <v>2849466.3921078783</v>
      </c>
      <c r="J73" s="7">
        <v>0</v>
      </c>
      <c r="K73" s="14">
        <v>9624.8784694471869</v>
      </c>
      <c r="L73" s="1">
        <v>441.6</v>
      </c>
      <c r="M73" s="7">
        <v>4655577.1899999995</v>
      </c>
      <c r="N73" s="7">
        <v>-397455.51178687887</v>
      </c>
      <c r="O73" s="7">
        <f t="shared" si="7"/>
        <v>4258121.6782131204</v>
      </c>
      <c r="P73" s="7">
        <v>1301266.8799999999</v>
      </c>
      <c r="Q73" s="7">
        <v>99613.06</v>
      </c>
      <c r="R73" s="7">
        <f t="shared" si="8"/>
        <v>2857241.7382131205</v>
      </c>
      <c r="S73" s="7">
        <v>0</v>
      </c>
      <c r="T73" s="14">
        <f t="shared" si="9"/>
        <v>9642.4856843594207</v>
      </c>
      <c r="U73" s="1">
        <f t="shared" si="6"/>
        <v>0</v>
      </c>
      <c r="V73" s="7">
        <f t="shared" si="6"/>
        <v>0</v>
      </c>
      <c r="W73" s="7">
        <f t="shared" si="6"/>
        <v>7775.3461052419734</v>
      </c>
      <c r="X73" s="7">
        <f t="shared" si="6"/>
        <v>7775.346105242148</v>
      </c>
      <c r="Y73" s="7">
        <f t="shared" si="6"/>
        <v>0</v>
      </c>
      <c r="Z73" s="7">
        <f t="shared" si="6"/>
        <v>0</v>
      </c>
      <c r="AA73" s="7">
        <f t="shared" si="6"/>
        <v>7775.346105242148</v>
      </c>
      <c r="AB73" s="7">
        <f t="shared" si="6"/>
        <v>0</v>
      </c>
      <c r="AC73" s="14">
        <f t="shared" si="6"/>
        <v>17.607214912233758</v>
      </c>
    </row>
    <row r="74" spans="1:29" x14ac:dyDescent="0.25">
      <c r="A74" s="7" t="s">
        <v>104</v>
      </c>
      <c r="B74" s="7" t="s">
        <v>105</v>
      </c>
      <c r="C74" s="1">
        <v>420.8</v>
      </c>
      <c r="D74" s="7">
        <v>4566543.1399999997</v>
      </c>
      <c r="E74" s="7">
        <v>-397481.15404431289</v>
      </c>
      <c r="F74" s="7">
        <v>4169061.9859556868</v>
      </c>
      <c r="G74" s="7">
        <v>1647713.48</v>
      </c>
      <c r="H74" s="7">
        <v>130428.86</v>
      </c>
      <c r="I74" s="7">
        <v>2390919.6459556869</v>
      </c>
      <c r="J74" s="7">
        <v>0</v>
      </c>
      <c r="K74" s="14">
        <v>9907.4666966627537</v>
      </c>
      <c r="L74" s="1">
        <v>420.8</v>
      </c>
      <c r="M74" s="7">
        <v>4566543.1399999997</v>
      </c>
      <c r="N74" s="7">
        <v>-389854.50498041487</v>
      </c>
      <c r="O74" s="7">
        <f t="shared" si="7"/>
        <v>4176688.6350195846</v>
      </c>
      <c r="P74" s="7">
        <v>1647713.48</v>
      </c>
      <c r="Q74" s="7">
        <v>130428.86</v>
      </c>
      <c r="R74" s="7">
        <f t="shared" si="8"/>
        <v>2398546.2950195847</v>
      </c>
      <c r="S74" s="7">
        <v>0</v>
      </c>
      <c r="T74" s="14">
        <f t="shared" si="9"/>
        <v>9925.5908626891269</v>
      </c>
      <c r="U74" s="1">
        <f t="shared" si="6"/>
        <v>0</v>
      </c>
      <c r="V74" s="7">
        <f t="shared" si="6"/>
        <v>0</v>
      </c>
      <c r="W74" s="7">
        <f t="shared" si="6"/>
        <v>7626.6490638980176</v>
      </c>
      <c r="X74" s="7">
        <f t="shared" si="6"/>
        <v>7626.6490638977848</v>
      </c>
      <c r="Y74" s="7">
        <f t="shared" si="6"/>
        <v>0</v>
      </c>
      <c r="Z74" s="7">
        <f t="shared" si="6"/>
        <v>0</v>
      </c>
      <c r="AA74" s="7">
        <f t="shared" si="6"/>
        <v>7626.6490638977848</v>
      </c>
      <c r="AB74" s="7">
        <f t="shared" si="6"/>
        <v>0</v>
      </c>
      <c r="AC74" s="14">
        <f t="shared" si="6"/>
        <v>18.124166026373132</v>
      </c>
    </row>
    <row r="75" spans="1:29" x14ac:dyDescent="0.25">
      <c r="A75" s="7" t="s">
        <v>104</v>
      </c>
      <c r="B75" s="7" t="s">
        <v>106</v>
      </c>
      <c r="C75" s="1">
        <v>1302.5</v>
      </c>
      <c r="D75" s="7">
        <v>11679295.41</v>
      </c>
      <c r="E75" s="7">
        <v>-1016589.5023147087</v>
      </c>
      <c r="F75" s="7">
        <v>10662705.907685291</v>
      </c>
      <c r="G75" s="7">
        <v>6511799.3099999996</v>
      </c>
      <c r="H75" s="7">
        <v>532418.80000000005</v>
      </c>
      <c r="I75" s="7">
        <v>3618487.7976852916</v>
      </c>
      <c r="J75" s="7">
        <v>0</v>
      </c>
      <c r="K75" s="14">
        <v>8186.3385087794941</v>
      </c>
      <c r="L75" s="1">
        <v>1302.5</v>
      </c>
      <c r="M75" s="7">
        <v>11679295.41</v>
      </c>
      <c r="N75" s="7">
        <v>-997083.74387230293</v>
      </c>
      <c r="O75" s="7">
        <f t="shared" si="7"/>
        <v>10682211.666127697</v>
      </c>
      <c r="P75" s="7">
        <v>6511799.3099999996</v>
      </c>
      <c r="Q75" s="7">
        <v>532418.80000000005</v>
      </c>
      <c r="R75" s="7">
        <f t="shared" si="8"/>
        <v>3637993.5561276972</v>
      </c>
      <c r="S75" s="7">
        <v>0</v>
      </c>
      <c r="T75" s="14">
        <f t="shared" si="9"/>
        <v>8201.314139061571</v>
      </c>
      <c r="U75" s="1">
        <f t="shared" si="6"/>
        <v>0</v>
      </c>
      <c r="V75" s="7">
        <f t="shared" si="6"/>
        <v>0</v>
      </c>
      <c r="W75" s="7">
        <f t="shared" si="6"/>
        <v>19505.758442405728</v>
      </c>
      <c r="X75" s="7">
        <f t="shared" si="6"/>
        <v>19505.758442405611</v>
      </c>
      <c r="Y75" s="7">
        <f t="shared" si="6"/>
        <v>0</v>
      </c>
      <c r="Z75" s="7">
        <f t="shared" si="6"/>
        <v>0</v>
      </c>
      <c r="AA75" s="7">
        <f t="shared" si="6"/>
        <v>19505.758442405611</v>
      </c>
      <c r="AB75" s="7">
        <f t="shared" si="6"/>
        <v>0</v>
      </c>
      <c r="AC75" s="14">
        <f t="shared" si="6"/>
        <v>14.975630282076963</v>
      </c>
    </row>
    <row r="76" spans="1:29" x14ac:dyDescent="0.25">
      <c r="A76" s="7" t="s">
        <v>107</v>
      </c>
      <c r="B76" s="7" t="s">
        <v>107</v>
      </c>
      <c r="C76" s="1">
        <v>1987.7</v>
      </c>
      <c r="D76" s="7">
        <v>17502426.640000001</v>
      </c>
      <c r="E76" s="7">
        <v>-1523446.6260715378</v>
      </c>
      <c r="F76" s="7">
        <v>15978980.013928462</v>
      </c>
      <c r="G76" s="7">
        <v>8458549.4900000002</v>
      </c>
      <c r="H76" s="7">
        <v>574802.74</v>
      </c>
      <c r="I76" s="7">
        <v>6945627.7839284614</v>
      </c>
      <c r="J76" s="7">
        <v>0</v>
      </c>
      <c r="K76" s="14">
        <v>8038.9294229151592</v>
      </c>
      <c r="L76" s="1">
        <v>1987.7</v>
      </c>
      <c r="M76" s="7">
        <v>17502426.640000001</v>
      </c>
      <c r="N76" s="7">
        <v>-1494215.5728092447</v>
      </c>
      <c r="O76" s="7">
        <f t="shared" si="7"/>
        <v>16008211.067190755</v>
      </c>
      <c r="P76" s="7">
        <v>8458549.4900000002</v>
      </c>
      <c r="Q76" s="7">
        <v>574802.74</v>
      </c>
      <c r="R76" s="7">
        <f t="shared" si="8"/>
        <v>6974858.8371907547</v>
      </c>
      <c r="S76" s="7">
        <v>0</v>
      </c>
      <c r="T76" s="14">
        <f t="shared" si="9"/>
        <v>8053.6353912515742</v>
      </c>
      <c r="U76" s="1">
        <f t="shared" si="6"/>
        <v>0</v>
      </c>
      <c r="V76" s="7">
        <f t="shared" si="6"/>
        <v>0</v>
      </c>
      <c r="W76" s="7">
        <f t="shared" si="6"/>
        <v>29231.053262293106</v>
      </c>
      <c r="X76" s="7">
        <f t="shared" si="6"/>
        <v>29231.053262293339</v>
      </c>
      <c r="Y76" s="7">
        <f t="shared" si="6"/>
        <v>0</v>
      </c>
      <c r="Z76" s="7">
        <f t="shared" si="6"/>
        <v>0</v>
      </c>
      <c r="AA76" s="7">
        <f t="shared" si="6"/>
        <v>29231.053262293339</v>
      </c>
      <c r="AB76" s="7">
        <f t="shared" si="6"/>
        <v>0</v>
      </c>
      <c r="AC76" s="14">
        <f t="shared" si="6"/>
        <v>14.705968336415026</v>
      </c>
    </row>
    <row r="77" spans="1:29" x14ac:dyDescent="0.25">
      <c r="A77" s="7" t="s">
        <v>108</v>
      </c>
      <c r="B77" s="7" t="s">
        <v>108</v>
      </c>
      <c r="C77" s="1">
        <v>87.3</v>
      </c>
      <c r="D77" s="7">
        <v>1587225.9700000002</v>
      </c>
      <c r="E77" s="7">
        <v>-138155.35974214054</v>
      </c>
      <c r="F77" s="7">
        <v>1449070.6102578596</v>
      </c>
      <c r="G77" s="7">
        <v>978826.27</v>
      </c>
      <c r="H77" s="7">
        <v>72253.37</v>
      </c>
      <c r="I77" s="7">
        <v>397990.97025785956</v>
      </c>
      <c r="J77" s="7">
        <v>0</v>
      </c>
      <c r="K77" s="14">
        <v>16598.746967443982</v>
      </c>
      <c r="L77" s="1">
        <v>87.3</v>
      </c>
      <c r="M77" s="7">
        <v>1587225.9700000002</v>
      </c>
      <c r="N77" s="7">
        <v>-135504.51092999178</v>
      </c>
      <c r="O77" s="7">
        <f t="shared" si="7"/>
        <v>1451721.4590700085</v>
      </c>
      <c r="P77" s="7">
        <v>978826.27</v>
      </c>
      <c r="Q77" s="7">
        <v>72253.37</v>
      </c>
      <c r="R77" s="7">
        <f t="shared" si="8"/>
        <v>400641.81907000847</v>
      </c>
      <c r="S77" s="7">
        <v>0</v>
      </c>
      <c r="T77" s="14">
        <f t="shared" si="9"/>
        <v>16629.11178774351</v>
      </c>
      <c r="U77" s="1">
        <f t="shared" si="6"/>
        <v>0</v>
      </c>
      <c r="V77" s="7">
        <f t="shared" si="6"/>
        <v>0</v>
      </c>
      <c r="W77" s="7">
        <f t="shared" si="6"/>
        <v>2650.8488121487608</v>
      </c>
      <c r="X77" s="7">
        <f t="shared" si="6"/>
        <v>2650.8488121489063</v>
      </c>
      <c r="Y77" s="7">
        <f t="shared" si="6"/>
        <v>0</v>
      </c>
      <c r="Z77" s="7">
        <f t="shared" si="6"/>
        <v>0</v>
      </c>
      <c r="AA77" s="7">
        <f t="shared" si="6"/>
        <v>2650.8488121489063</v>
      </c>
      <c r="AB77" s="7">
        <f t="shared" si="6"/>
        <v>0</v>
      </c>
      <c r="AC77" s="14">
        <f t="shared" si="6"/>
        <v>30.364820299528219</v>
      </c>
    </row>
    <row r="78" spans="1:29" x14ac:dyDescent="0.25">
      <c r="A78" s="7" t="s">
        <v>109</v>
      </c>
      <c r="B78" s="7" t="s">
        <v>109</v>
      </c>
      <c r="C78" s="1">
        <v>517</v>
      </c>
      <c r="D78" s="7">
        <v>5076331.58</v>
      </c>
      <c r="E78" s="7">
        <v>-441854.17127801193</v>
      </c>
      <c r="F78" s="7">
        <v>4634477.4087219881</v>
      </c>
      <c r="G78" s="7">
        <v>2209169.65</v>
      </c>
      <c r="H78" s="7">
        <v>247193.77</v>
      </c>
      <c r="I78" s="7">
        <v>2178113.9887219882</v>
      </c>
      <c r="J78" s="7">
        <v>0</v>
      </c>
      <c r="K78" s="14">
        <v>8964.1729375667073</v>
      </c>
      <c r="L78" s="1">
        <v>517</v>
      </c>
      <c r="M78" s="7">
        <v>5076331.58</v>
      </c>
      <c r="N78" s="7">
        <v>-433376.11724332633</v>
      </c>
      <c r="O78" s="7">
        <f t="shared" si="7"/>
        <v>4642955.4627566738</v>
      </c>
      <c r="P78" s="7">
        <v>2209169.65</v>
      </c>
      <c r="Q78" s="7">
        <v>247193.77</v>
      </c>
      <c r="R78" s="7">
        <f t="shared" si="8"/>
        <v>2186592.0427566739</v>
      </c>
      <c r="S78" s="7">
        <v>0</v>
      </c>
      <c r="T78" s="14">
        <f t="shared" si="9"/>
        <v>8980.5714946937605</v>
      </c>
      <c r="U78" s="1">
        <f t="shared" si="6"/>
        <v>0</v>
      </c>
      <c r="V78" s="7">
        <f t="shared" si="6"/>
        <v>0</v>
      </c>
      <c r="W78" s="7">
        <f t="shared" si="6"/>
        <v>8478.0540346855996</v>
      </c>
      <c r="X78" s="7">
        <f t="shared" si="6"/>
        <v>8478.054034685716</v>
      </c>
      <c r="Y78" s="7">
        <f t="shared" si="6"/>
        <v>0</v>
      </c>
      <c r="Z78" s="7">
        <f t="shared" si="6"/>
        <v>0</v>
      </c>
      <c r="AA78" s="7">
        <f t="shared" si="6"/>
        <v>8478.054034685716</v>
      </c>
      <c r="AB78" s="7">
        <f t="shared" si="6"/>
        <v>0</v>
      </c>
      <c r="AC78" s="14">
        <f t="shared" si="6"/>
        <v>16.398557127053209</v>
      </c>
    </row>
    <row r="79" spans="1:29" x14ac:dyDescent="0.25">
      <c r="A79" s="7" t="s">
        <v>109</v>
      </c>
      <c r="B79" s="7" t="s">
        <v>110</v>
      </c>
      <c r="C79" s="1">
        <v>212.9</v>
      </c>
      <c r="D79" s="7">
        <v>2861583.18</v>
      </c>
      <c r="E79" s="7">
        <v>-249077.98961036312</v>
      </c>
      <c r="F79" s="7">
        <v>2612505.1903896369</v>
      </c>
      <c r="G79" s="7">
        <v>856191.16</v>
      </c>
      <c r="H79" s="7">
        <v>104061.53</v>
      </c>
      <c r="I79" s="7">
        <v>1652252.5003896367</v>
      </c>
      <c r="J79" s="7">
        <v>0</v>
      </c>
      <c r="K79" s="14">
        <v>12271.04363733977</v>
      </c>
      <c r="L79" s="1">
        <v>212.9</v>
      </c>
      <c r="M79" s="7">
        <v>2861583.18</v>
      </c>
      <c r="N79" s="7">
        <v>-244298.81858056455</v>
      </c>
      <c r="O79" s="7">
        <f t="shared" si="7"/>
        <v>2617284.3614194356</v>
      </c>
      <c r="P79" s="7">
        <v>856191.16</v>
      </c>
      <c r="Q79" s="7">
        <v>104061.53</v>
      </c>
      <c r="R79" s="7">
        <f t="shared" si="8"/>
        <v>1657031.6714194354</v>
      </c>
      <c r="S79" s="7">
        <v>0</v>
      </c>
      <c r="T79" s="14">
        <f t="shared" si="9"/>
        <v>12293.491598963999</v>
      </c>
      <c r="U79" s="1">
        <f t="shared" si="6"/>
        <v>0</v>
      </c>
      <c r="V79" s="7">
        <f t="shared" si="6"/>
        <v>0</v>
      </c>
      <c r="W79" s="7">
        <f t="shared" si="6"/>
        <v>4779.1710297985701</v>
      </c>
      <c r="X79" s="7">
        <f t="shared" si="6"/>
        <v>4779.1710297986865</v>
      </c>
      <c r="Y79" s="7">
        <f t="shared" si="6"/>
        <v>0</v>
      </c>
      <c r="Z79" s="7">
        <f t="shared" si="6"/>
        <v>0</v>
      </c>
      <c r="AA79" s="7">
        <f t="shared" si="6"/>
        <v>4779.1710297986865</v>
      </c>
      <c r="AB79" s="7">
        <f t="shared" si="6"/>
        <v>0</v>
      </c>
      <c r="AC79" s="14">
        <f t="shared" si="6"/>
        <v>22.44796162422972</v>
      </c>
    </row>
    <row r="80" spans="1:29" x14ac:dyDescent="0.25">
      <c r="A80" s="7" t="s">
        <v>111</v>
      </c>
      <c r="B80" s="7" t="s">
        <v>112</v>
      </c>
      <c r="C80" s="1">
        <v>169.8</v>
      </c>
      <c r="D80" s="7">
        <v>2620460.23</v>
      </c>
      <c r="E80" s="7">
        <v>-228090.16019667467</v>
      </c>
      <c r="F80" s="7">
        <v>2392370.0698033255</v>
      </c>
      <c r="G80" s="7">
        <v>1423971.82</v>
      </c>
      <c r="H80" s="7">
        <v>246623.06</v>
      </c>
      <c r="I80" s="7">
        <v>721775.18980332534</v>
      </c>
      <c r="J80" s="7">
        <v>0</v>
      </c>
      <c r="K80" s="14">
        <v>14089.340811562575</v>
      </c>
      <c r="L80" s="1">
        <v>169.8</v>
      </c>
      <c r="M80" s="7">
        <v>2620460.23</v>
      </c>
      <c r="N80" s="7">
        <v>-223713.69205712009</v>
      </c>
      <c r="O80" s="7">
        <f t="shared" si="7"/>
        <v>2396746.5379428798</v>
      </c>
      <c r="P80" s="7">
        <v>1423971.82</v>
      </c>
      <c r="Q80" s="7">
        <v>246623.06</v>
      </c>
      <c r="R80" s="7">
        <f t="shared" si="8"/>
        <v>726151.65794287971</v>
      </c>
      <c r="S80" s="7">
        <v>0</v>
      </c>
      <c r="T80" s="14">
        <f t="shared" si="9"/>
        <v>14115.115064445699</v>
      </c>
      <c r="U80" s="1">
        <f t="shared" si="6"/>
        <v>0</v>
      </c>
      <c r="V80" s="7">
        <f t="shared" si="6"/>
        <v>0</v>
      </c>
      <c r="W80" s="7">
        <f t="shared" si="6"/>
        <v>4376.4681395545776</v>
      </c>
      <c r="X80" s="7">
        <f t="shared" si="6"/>
        <v>4376.4681395543739</v>
      </c>
      <c r="Y80" s="7">
        <f t="shared" si="6"/>
        <v>0</v>
      </c>
      <c r="Z80" s="7">
        <f t="shared" si="6"/>
        <v>0</v>
      </c>
      <c r="AA80" s="7">
        <f t="shared" si="6"/>
        <v>4376.4681395543739</v>
      </c>
      <c r="AB80" s="7">
        <f t="shared" si="6"/>
        <v>0</v>
      </c>
      <c r="AC80" s="14">
        <f t="shared" si="6"/>
        <v>25.774252883124063</v>
      </c>
    </row>
    <row r="81" spans="1:29" x14ac:dyDescent="0.25">
      <c r="A81" s="7" t="s">
        <v>113</v>
      </c>
      <c r="B81" s="7" t="s">
        <v>113</v>
      </c>
      <c r="C81" s="1">
        <v>81294.7</v>
      </c>
      <c r="D81" s="7">
        <v>706409258.67999995</v>
      </c>
      <c r="E81" s="7">
        <v>-61487291.099523909</v>
      </c>
      <c r="F81" s="7">
        <v>644921967.58047605</v>
      </c>
      <c r="G81" s="7">
        <v>247972566.31999999</v>
      </c>
      <c r="H81" s="7">
        <v>23636893.34</v>
      </c>
      <c r="I81" s="7">
        <v>373312507.92047608</v>
      </c>
      <c r="J81" s="7">
        <v>0</v>
      </c>
      <c r="K81" s="14">
        <v>7933.136693787862</v>
      </c>
      <c r="L81" s="1">
        <v>81294.7</v>
      </c>
      <c r="M81" s="7">
        <v>706409258.67999995</v>
      </c>
      <c r="N81" s="7">
        <v>-60307506.885016143</v>
      </c>
      <c r="O81" s="7">
        <f t="shared" si="7"/>
        <v>646101751.79498386</v>
      </c>
      <c r="P81" s="7">
        <v>247972566.31999999</v>
      </c>
      <c r="Q81" s="7">
        <v>23636893.34</v>
      </c>
      <c r="R81" s="7">
        <f t="shared" si="8"/>
        <v>374492292.1349839</v>
      </c>
      <c r="S81" s="7">
        <v>0</v>
      </c>
      <c r="T81" s="14">
        <f t="shared" si="9"/>
        <v>7947.6491308164477</v>
      </c>
      <c r="U81" s="1">
        <f t="shared" si="6"/>
        <v>0</v>
      </c>
      <c r="V81" s="7">
        <f t="shared" si="6"/>
        <v>0</v>
      </c>
      <c r="W81" s="7">
        <f t="shared" si="6"/>
        <v>1179784.2145077661</v>
      </c>
      <c r="X81" s="7">
        <f t="shared" si="6"/>
        <v>1179784.2145078182</v>
      </c>
      <c r="Y81" s="7">
        <f t="shared" si="6"/>
        <v>0</v>
      </c>
      <c r="Z81" s="7">
        <f t="shared" si="6"/>
        <v>0</v>
      </c>
      <c r="AA81" s="7">
        <f t="shared" si="6"/>
        <v>1179784.2145078182</v>
      </c>
      <c r="AB81" s="7">
        <f t="shared" si="6"/>
        <v>0</v>
      </c>
      <c r="AC81" s="14">
        <f t="shared" si="6"/>
        <v>14.512437028585737</v>
      </c>
    </row>
    <row r="82" spans="1:29" x14ac:dyDescent="0.25">
      <c r="A82" s="7" t="s">
        <v>76</v>
      </c>
      <c r="B82" s="7" t="s">
        <v>114</v>
      </c>
      <c r="C82" s="1">
        <v>175.5</v>
      </c>
      <c r="D82" s="7">
        <v>2480816.77</v>
      </c>
      <c r="E82" s="7">
        <v>-215935.31090830444</v>
      </c>
      <c r="F82" s="7">
        <v>2264881.4590916955</v>
      </c>
      <c r="G82" s="7">
        <v>467922.51</v>
      </c>
      <c r="H82" s="7">
        <v>74875.83</v>
      </c>
      <c r="I82" s="7">
        <v>1722083.1190916954</v>
      </c>
      <c r="J82" s="7">
        <v>0</v>
      </c>
      <c r="K82" s="14">
        <v>12905.307459211941</v>
      </c>
      <c r="L82" s="1">
        <v>175.5</v>
      </c>
      <c r="M82" s="7">
        <v>2480816.77</v>
      </c>
      <c r="N82" s="7">
        <v>-211792.06331016109</v>
      </c>
      <c r="O82" s="7">
        <f t="shared" si="7"/>
        <v>2269024.7066898388</v>
      </c>
      <c r="P82" s="7">
        <v>467922.51</v>
      </c>
      <c r="Q82" s="7">
        <v>74875.83</v>
      </c>
      <c r="R82" s="7">
        <f t="shared" si="8"/>
        <v>1726226.3666898387</v>
      </c>
      <c r="S82" s="7">
        <v>0</v>
      </c>
      <c r="T82" s="14">
        <f t="shared" si="9"/>
        <v>12928.915707634409</v>
      </c>
      <c r="U82" s="1">
        <f t="shared" si="6"/>
        <v>0</v>
      </c>
      <c r="V82" s="7">
        <f t="shared" si="6"/>
        <v>0</v>
      </c>
      <c r="W82" s="7">
        <f t="shared" si="6"/>
        <v>4143.2475981433527</v>
      </c>
      <c r="X82" s="7">
        <f t="shared" si="6"/>
        <v>4143.2475981432945</v>
      </c>
      <c r="Y82" s="7">
        <f t="shared" si="6"/>
        <v>0</v>
      </c>
      <c r="Z82" s="7">
        <f t="shared" si="6"/>
        <v>0</v>
      </c>
      <c r="AA82" s="7">
        <f t="shared" si="6"/>
        <v>4143.2475981432945</v>
      </c>
      <c r="AB82" s="7">
        <f t="shared" si="6"/>
        <v>0</v>
      </c>
      <c r="AC82" s="14">
        <f t="shared" si="6"/>
        <v>23.608248422468023</v>
      </c>
    </row>
    <row r="83" spans="1:29" x14ac:dyDescent="0.25">
      <c r="A83" s="7" t="s">
        <v>76</v>
      </c>
      <c r="B83" s="7" t="s">
        <v>115</v>
      </c>
      <c r="C83" s="1">
        <v>56.3</v>
      </c>
      <c r="D83" s="7">
        <v>985032.58</v>
      </c>
      <c r="E83" s="7">
        <v>-85739.228704548485</v>
      </c>
      <c r="F83" s="7">
        <v>899293.35129545152</v>
      </c>
      <c r="G83" s="7">
        <v>326098.19</v>
      </c>
      <c r="H83" s="7">
        <v>59584.2</v>
      </c>
      <c r="I83" s="7">
        <v>513610.96129545145</v>
      </c>
      <c r="J83" s="7">
        <v>0</v>
      </c>
      <c r="K83" s="14">
        <v>15973.238921766457</v>
      </c>
      <c r="L83" s="1">
        <v>56.3</v>
      </c>
      <c r="M83" s="7">
        <v>985032.58</v>
      </c>
      <c r="N83" s="7">
        <v>-84094.111692872553</v>
      </c>
      <c r="O83" s="7">
        <f t="shared" si="7"/>
        <v>900938.46830712736</v>
      </c>
      <c r="P83" s="7">
        <v>326098.19</v>
      </c>
      <c r="Q83" s="7">
        <v>59584.2</v>
      </c>
      <c r="R83" s="7">
        <f t="shared" si="8"/>
        <v>515256.07830712729</v>
      </c>
      <c r="S83" s="7">
        <v>0</v>
      </c>
      <c r="T83" s="14">
        <f t="shared" si="9"/>
        <v>16002.459472595514</v>
      </c>
      <c r="U83" s="1">
        <f t="shared" si="6"/>
        <v>0</v>
      </c>
      <c r="V83" s="7">
        <f t="shared" si="6"/>
        <v>0</v>
      </c>
      <c r="W83" s="7">
        <f t="shared" si="6"/>
        <v>1645.1170116759313</v>
      </c>
      <c r="X83" s="7">
        <f t="shared" si="6"/>
        <v>1645.117011675844</v>
      </c>
      <c r="Y83" s="7">
        <f t="shared" si="6"/>
        <v>0</v>
      </c>
      <c r="Z83" s="7">
        <f t="shared" si="6"/>
        <v>0</v>
      </c>
      <c r="AA83" s="7">
        <f t="shared" si="6"/>
        <v>1645.117011675844</v>
      </c>
      <c r="AB83" s="7">
        <f t="shared" si="6"/>
        <v>0</v>
      </c>
      <c r="AC83" s="14">
        <f t="shared" si="6"/>
        <v>29.220550829057174</v>
      </c>
    </row>
    <row r="84" spans="1:29" x14ac:dyDescent="0.25">
      <c r="A84" s="7" t="s">
        <v>57</v>
      </c>
      <c r="B84" s="7" t="s">
        <v>116</v>
      </c>
      <c r="C84" s="1">
        <v>161.1</v>
      </c>
      <c r="D84" s="7">
        <v>2371559.25</v>
      </c>
      <c r="E84" s="7">
        <v>-206425.31531509091</v>
      </c>
      <c r="F84" s="7">
        <v>2165133.9346849089</v>
      </c>
      <c r="G84" s="7">
        <v>838086.37</v>
      </c>
      <c r="H84" s="7">
        <v>81089.149999999994</v>
      </c>
      <c r="I84" s="7">
        <v>1245958.4146849089</v>
      </c>
      <c r="J84" s="7">
        <v>0</v>
      </c>
      <c r="K84" s="14">
        <v>13439.689228335872</v>
      </c>
      <c r="L84" s="1">
        <v>161.1</v>
      </c>
      <c r="M84" s="7">
        <v>2371559.25</v>
      </c>
      <c r="N84" s="7">
        <v>-202464.5402650185</v>
      </c>
      <c r="O84" s="7">
        <f t="shared" si="7"/>
        <v>2169094.7097349814</v>
      </c>
      <c r="P84" s="7">
        <v>838086.37</v>
      </c>
      <c r="Q84" s="7">
        <v>81089.149999999994</v>
      </c>
      <c r="R84" s="7">
        <f t="shared" si="8"/>
        <v>1249919.1897349814</v>
      </c>
      <c r="S84" s="7">
        <v>0</v>
      </c>
      <c r="T84" s="14">
        <f t="shared" si="9"/>
        <v>13464.275044909878</v>
      </c>
      <c r="U84" s="1">
        <f t="shared" si="6"/>
        <v>0</v>
      </c>
      <c r="V84" s="7">
        <f t="shared" si="6"/>
        <v>0</v>
      </c>
      <c r="W84" s="7">
        <f t="shared" si="6"/>
        <v>3960.7750500724069</v>
      </c>
      <c r="X84" s="7">
        <f t="shared" si="6"/>
        <v>3960.7750500724651</v>
      </c>
      <c r="Y84" s="7">
        <f t="shared" si="6"/>
        <v>0</v>
      </c>
      <c r="Z84" s="7">
        <f t="shared" si="6"/>
        <v>0</v>
      </c>
      <c r="AA84" s="7">
        <f t="shared" si="6"/>
        <v>3960.7750500724651</v>
      </c>
      <c r="AB84" s="7">
        <f t="shared" si="6"/>
        <v>0</v>
      </c>
      <c r="AC84" s="14">
        <f t="shared" si="6"/>
        <v>24.585816574006458</v>
      </c>
    </row>
    <row r="85" spans="1:29" x14ac:dyDescent="0.25">
      <c r="A85" s="7" t="s">
        <v>57</v>
      </c>
      <c r="B85" s="7" t="s">
        <v>117</v>
      </c>
      <c r="C85" s="1">
        <v>115.6</v>
      </c>
      <c r="D85" s="7">
        <v>1804061.6199999999</v>
      </c>
      <c r="E85" s="7">
        <v>-157029.17342518584</v>
      </c>
      <c r="F85" s="7">
        <v>1647032.4465748142</v>
      </c>
      <c r="G85" s="7">
        <v>640540.62</v>
      </c>
      <c r="H85" s="7">
        <v>76197.52</v>
      </c>
      <c r="I85" s="7">
        <v>930294.30657481414</v>
      </c>
      <c r="J85" s="7">
        <v>0</v>
      </c>
      <c r="K85" s="14">
        <v>14247.685524003584</v>
      </c>
      <c r="L85" s="1">
        <v>115.6</v>
      </c>
      <c r="M85" s="7">
        <v>1804061.6199999999</v>
      </c>
      <c r="N85" s="7">
        <v>-154016.184290173</v>
      </c>
      <c r="O85" s="7">
        <f t="shared" si="7"/>
        <v>1650045.4357098269</v>
      </c>
      <c r="P85" s="7">
        <v>640540.62</v>
      </c>
      <c r="Q85" s="7">
        <v>76197.52</v>
      </c>
      <c r="R85" s="7">
        <f t="shared" si="8"/>
        <v>933307.29570982687</v>
      </c>
      <c r="S85" s="7">
        <v>0</v>
      </c>
      <c r="T85" s="14">
        <f t="shared" si="9"/>
        <v>14273.749443856635</v>
      </c>
      <c r="U85" s="1">
        <f t="shared" si="6"/>
        <v>0</v>
      </c>
      <c r="V85" s="7">
        <f t="shared" si="6"/>
        <v>0</v>
      </c>
      <c r="W85" s="7">
        <f t="shared" si="6"/>
        <v>3012.9891350128455</v>
      </c>
      <c r="X85" s="7">
        <f t="shared" si="6"/>
        <v>3012.9891350127291</v>
      </c>
      <c r="Y85" s="7">
        <f t="shared" si="6"/>
        <v>0</v>
      </c>
      <c r="Z85" s="7">
        <f t="shared" si="6"/>
        <v>0</v>
      </c>
      <c r="AA85" s="7">
        <f t="shared" si="6"/>
        <v>3012.9891350127291</v>
      </c>
      <c r="AB85" s="7">
        <f t="shared" si="6"/>
        <v>0</v>
      </c>
      <c r="AC85" s="14">
        <f t="shared" si="6"/>
        <v>26.06391985305163</v>
      </c>
    </row>
    <row r="86" spans="1:29" x14ac:dyDescent="0.25">
      <c r="A86" s="7" t="s">
        <v>57</v>
      </c>
      <c r="B86" s="7" t="s">
        <v>118</v>
      </c>
      <c r="C86" s="1">
        <v>215.9</v>
      </c>
      <c r="D86" s="7">
        <v>2856439.78</v>
      </c>
      <c r="E86" s="7">
        <v>-248630.29766811384</v>
      </c>
      <c r="F86" s="7">
        <v>2607809.482331886</v>
      </c>
      <c r="G86" s="7">
        <v>620308.93999999994</v>
      </c>
      <c r="H86" s="7">
        <v>59915.23</v>
      </c>
      <c r="I86" s="7">
        <v>1927585.312331886</v>
      </c>
      <c r="J86" s="7">
        <v>0</v>
      </c>
      <c r="K86" s="14">
        <v>12078.784077498314</v>
      </c>
      <c r="L86" s="1">
        <v>215.9</v>
      </c>
      <c r="M86" s="7">
        <v>2856439.78</v>
      </c>
      <c r="N86" s="7">
        <v>-243859.71670427822</v>
      </c>
      <c r="O86" s="7">
        <f t="shared" si="7"/>
        <v>2612580.0632957215</v>
      </c>
      <c r="P86" s="7">
        <v>620308.93999999994</v>
      </c>
      <c r="Q86" s="7">
        <v>59915.23</v>
      </c>
      <c r="R86" s="7">
        <f t="shared" si="8"/>
        <v>1932355.8932957216</v>
      </c>
      <c r="S86" s="7">
        <v>0</v>
      </c>
      <c r="T86" s="14">
        <f t="shared" si="9"/>
        <v>12100.880330225667</v>
      </c>
      <c r="U86" s="1">
        <f t="shared" si="6"/>
        <v>0</v>
      </c>
      <c r="V86" s="7">
        <f t="shared" si="6"/>
        <v>0</v>
      </c>
      <c r="W86" s="7">
        <f t="shared" si="6"/>
        <v>4770.580963835615</v>
      </c>
      <c r="X86" s="7">
        <f t="shared" si="6"/>
        <v>4770.5809638355859</v>
      </c>
      <c r="Y86" s="7">
        <f t="shared" si="6"/>
        <v>0</v>
      </c>
      <c r="Z86" s="7">
        <f t="shared" si="6"/>
        <v>0</v>
      </c>
      <c r="AA86" s="7">
        <f t="shared" si="6"/>
        <v>4770.5809638355859</v>
      </c>
      <c r="AB86" s="7">
        <f t="shared" si="6"/>
        <v>0</v>
      </c>
      <c r="AC86" s="14">
        <f t="shared" si="6"/>
        <v>22.096252727353203</v>
      </c>
    </row>
    <row r="87" spans="1:29" x14ac:dyDescent="0.25">
      <c r="A87" s="7" t="s">
        <v>57</v>
      </c>
      <c r="B87" s="7" t="s">
        <v>119</v>
      </c>
      <c r="C87" s="1">
        <v>105.39999999999999</v>
      </c>
      <c r="D87" s="7">
        <v>1757175.6</v>
      </c>
      <c r="E87" s="7">
        <v>-152948.11938347484</v>
      </c>
      <c r="F87" s="7">
        <v>1604227.4806165253</v>
      </c>
      <c r="G87" s="7">
        <v>416173.33</v>
      </c>
      <c r="H87" s="7">
        <v>42541.120000000003</v>
      </c>
      <c r="I87" s="7">
        <v>1145513.0306165251</v>
      </c>
      <c r="J87" s="7">
        <v>0</v>
      </c>
      <c r="K87" s="14">
        <v>15220.374578904415</v>
      </c>
      <c r="L87" s="1">
        <v>105.39999999999999</v>
      </c>
      <c r="M87" s="7">
        <v>1757175.6</v>
      </c>
      <c r="N87" s="7">
        <v>-150013.43526159343</v>
      </c>
      <c r="O87" s="7">
        <f t="shared" si="7"/>
        <v>1607162.1647384067</v>
      </c>
      <c r="P87" s="7">
        <v>416173.33</v>
      </c>
      <c r="Q87" s="7">
        <v>42541.120000000003</v>
      </c>
      <c r="R87" s="7">
        <f t="shared" si="8"/>
        <v>1148447.7147384065</v>
      </c>
      <c r="S87" s="7">
        <v>0</v>
      </c>
      <c r="T87" s="14">
        <f t="shared" si="9"/>
        <v>15248.217881768565</v>
      </c>
      <c r="U87" s="1">
        <f t="shared" si="6"/>
        <v>0</v>
      </c>
      <c r="V87" s="7">
        <f t="shared" si="6"/>
        <v>0</v>
      </c>
      <c r="W87" s="7">
        <f t="shared" si="6"/>
        <v>2934.6841218814079</v>
      </c>
      <c r="X87" s="7">
        <f t="shared" si="6"/>
        <v>2934.6841218813788</v>
      </c>
      <c r="Y87" s="7">
        <f t="shared" si="6"/>
        <v>0</v>
      </c>
      <c r="Z87" s="7">
        <f t="shared" si="6"/>
        <v>0</v>
      </c>
      <c r="AA87" s="7">
        <f t="shared" si="6"/>
        <v>2934.6841218813788</v>
      </c>
      <c r="AB87" s="7">
        <f t="shared" si="6"/>
        <v>0</v>
      </c>
      <c r="AC87" s="14">
        <f t="shared" si="6"/>
        <v>27.843302864150246</v>
      </c>
    </row>
    <row r="88" spans="1:29" x14ac:dyDescent="0.25">
      <c r="A88" s="7" t="s">
        <v>57</v>
      </c>
      <c r="B88" s="7" t="s">
        <v>120</v>
      </c>
      <c r="C88" s="1">
        <v>720.19999999999993</v>
      </c>
      <c r="D88" s="7">
        <v>6645051.9899999993</v>
      </c>
      <c r="E88" s="7">
        <v>-578398.76963686314</v>
      </c>
      <c r="F88" s="7">
        <v>6066653.2203631364</v>
      </c>
      <c r="G88" s="7">
        <v>2463013.61</v>
      </c>
      <c r="H88" s="7">
        <v>278997.64</v>
      </c>
      <c r="I88" s="7">
        <v>3324641.9703631364</v>
      </c>
      <c r="J88" s="7">
        <v>0</v>
      </c>
      <c r="K88" s="14">
        <v>8423.5673706791677</v>
      </c>
      <c r="L88" s="1">
        <v>720.19999999999993</v>
      </c>
      <c r="M88" s="7">
        <v>6645051.9899999993</v>
      </c>
      <c r="N88" s="7">
        <v>-567300.77319067449</v>
      </c>
      <c r="O88" s="7">
        <f t="shared" si="7"/>
        <v>6077751.2168093249</v>
      </c>
      <c r="P88" s="7">
        <v>2463013.61</v>
      </c>
      <c r="Q88" s="7">
        <v>278997.64</v>
      </c>
      <c r="R88" s="7">
        <f t="shared" si="8"/>
        <v>3335739.9668093249</v>
      </c>
      <c r="S88" s="7">
        <v>0</v>
      </c>
      <c r="T88" s="14">
        <f t="shared" si="9"/>
        <v>8438.9769741867894</v>
      </c>
      <c r="U88" s="1">
        <f t="shared" si="6"/>
        <v>0</v>
      </c>
      <c r="V88" s="7">
        <f t="shared" si="6"/>
        <v>0</v>
      </c>
      <c r="W88" s="7">
        <f t="shared" si="6"/>
        <v>11097.996446188656</v>
      </c>
      <c r="X88" s="7">
        <f t="shared" si="6"/>
        <v>11097.996446188539</v>
      </c>
      <c r="Y88" s="7">
        <f t="shared" si="6"/>
        <v>0</v>
      </c>
      <c r="Z88" s="7">
        <f t="shared" si="6"/>
        <v>0</v>
      </c>
      <c r="AA88" s="7">
        <f t="shared" si="6"/>
        <v>11097.996446188539</v>
      </c>
      <c r="AB88" s="7">
        <f t="shared" si="6"/>
        <v>0</v>
      </c>
      <c r="AC88" s="14">
        <f t="shared" si="6"/>
        <v>15.409603507621796</v>
      </c>
    </row>
    <row r="89" spans="1:29" x14ac:dyDescent="0.25">
      <c r="A89" s="7" t="s">
        <v>121</v>
      </c>
      <c r="B89" s="7" t="s">
        <v>121</v>
      </c>
      <c r="C89" s="1">
        <v>978</v>
      </c>
      <c r="D89" s="7">
        <v>9106474.4100000001</v>
      </c>
      <c r="E89" s="7">
        <v>-792645.95708205749</v>
      </c>
      <c r="F89" s="7">
        <v>8313828.4529179428</v>
      </c>
      <c r="G89" s="7">
        <v>4611900.9800000004</v>
      </c>
      <c r="H89" s="7">
        <v>284475.42</v>
      </c>
      <c r="I89" s="7">
        <v>3417452.0529179424</v>
      </c>
      <c r="J89" s="7">
        <v>0</v>
      </c>
      <c r="K89" s="14">
        <v>8500.8470888731517</v>
      </c>
      <c r="L89" s="1">
        <v>978</v>
      </c>
      <c r="M89" s="7">
        <v>9106474.4100000001</v>
      </c>
      <c r="N89" s="7">
        <v>-777437.10381927236</v>
      </c>
      <c r="O89" s="7">
        <f t="shared" si="7"/>
        <v>8329037.3061807277</v>
      </c>
      <c r="P89" s="7">
        <v>4611900.9800000004</v>
      </c>
      <c r="Q89" s="7">
        <v>284475.42</v>
      </c>
      <c r="R89" s="7">
        <f t="shared" si="8"/>
        <v>3432660.9061807273</v>
      </c>
      <c r="S89" s="7">
        <v>0</v>
      </c>
      <c r="T89" s="14">
        <f t="shared" si="9"/>
        <v>8516.398063579476</v>
      </c>
      <c r="U89" s="1">
        <f t="shared" si="6"/>
        <v>0</v>
      </c>
      <c r="V89" s="7">
        <f t="shared" si="6"/>
        <v>0</v>
      </c>
      <c r="W89" s="7">
        <f t="shared" si="6"/>
        <v>15208.853262785124</v>
      </c>
      <c r="X89" s="7">
        <f t="shared" si="6"/>
        <v>15208.853262784891</v>
      </c>
      <c r="Y89" s="7">
        <f t="shared" si="6"/>
        <v>0</v>
      </c>
      <c r="Z89" s="7">
        <f t="shared" si="6"/>
        <v>0</v>
      </c>
      <c r="AA89" s="7">
        <f t="shared" si="6"/>
        <v>15208.853262784891</v>
      </c>
      <c r="AB89" s="7">
        <f t="shared" si="6"/>
        <v>0</v>
      </c>
      <c r="AC89" s="14">
        <f t="shared" si="6"/>
        <v>15.550974706324268</v>
      </c>
    </row>
    <row r="90" spans="1:29" x14ac:dyDescent="0.25">
      <c r="A90" s="7" t="s">
        <v>122</v>
      </c>
      <c r="B90" s="7" t="s">
        <v>123</v>
      </c>
      <c r="C90" s="1">
        <v>5671.3</v>
      </c>
      <c r="D90" s="7">
        <v>49534884.780000001</v>
      </c>
      <c r="E90" s="7">
        <v>-4311616.5914084567</v>
      </c>
      <c r="F90" s="7">
        <v>45223268.188591547</v>
      </c>
      <c r="G90" s="7">
        <v>8904283.5</v>
      </c>
      <c r="H90" s="7">
        <v>1257998.58</v>
      </c>
      <c r="I90" s="7">
        <v>35060986.108591549</v>
      </c>
      <c r="J90" s="7">
        <v>0</v>
      </c>
      <c r="K90" s="14">
        <v>7974.0567750941664</v>
      </c>
      <c r="L90" s="1">
        <v>5671.3</v>
      </c>
      <c r="M90" s="7">
        <v>49534884.780000001</v>
      </c>
      <c r="N90" s="7">
        <v>-4228887.6712919408</v>
      </c>
      <c r="O90" s="7">
        <f t="shared" si="7"/>
        <v>45305997.108708061</v>
      </c>
      <c r="P90" s="7">
        <v>8904283.5</v>
      </c>
      <c r="Q90" s="7">
        <v>1257998.58</v>
      </c>
      <c r="R90" s="7">
        <f t="shared" si="8"/>
        <v>35143715.028708063</v>
      </c>
      <c r="S90" s="7">
        <v>0</v>
      </c>
      <c r="T90" s="14">
        <f t="shared" si="9"/>
        <v>7988.6440690332129</v>
      </c>
      <c r="U90" s="1">
        <f t="shared" si="6"/>
        <v>0</v>
      </c>
      <c r="V90" s="7">
        <f t="shared" si="6"/>
        <v>0</v>
      </c>
      <c r="W90" s="7">
        <f t="shared" si="6"/>
        <v>82728.92011651583</v>
      </c>
      <c r="X90" s="7">
        <f t="shared" si="6"/>
        <v>82728.920116513968</v>
      </c>
      <c r="Y90" s="7">
        <f t="shared" si="6"/>
        <v>0</v>
      </c>
      <c r="Z90" s="7">
        <f t="shared" si="6"/>
        <v>0</v>
      </c>
      <c r="AA90" s="7">
        <f t="shared" si="6"/>
        <v>82728.920116513968</v>
      </c>
      <c r="AB90" s="7">
        <f t="shared" si="6"/>
        <v>0</v>
      </c>
      <c r="AC90" s="14">
        <f t="shared" si="6"/>
        <v>14.587293939046504</v>
      </c>
    </row>
    <row r="91" spans="1:29" x14ac:dyDescent="0.25">
      <c r="A91" s="7" t="s">
        <v>122</v>
      </c>
      <c r="B91" s="7" t="s">
        <v>124</v>
      </c>
      <c r="C91" s="1">
        <v>1358.6</v>
      </c>
      <c r="D91" s="7">
        <v>12510678.449999999</v>
      </c>
      <c r="E91" s="7">
        <v>-1088954.7641902526</v>
      </c>
      <c r="F91" s="7">
        <v>11421723.685809746</v>
      </c>
      <c r="G91" s="7">
        <v>1854413.84</v>
      </c>
      <c r="H91" s="7">
        <v>208665.87</v>
      </c>
      <c r="I91" s="7">
        <v>9358643.9758097474</v>
      </c>
      <c r="J91" s="7">
        <v>0</v>
      </c>
      <c r="K91" s="14">
        <v>8406.9804841820605</v>
      </c>
      <c r="L91" s="1">
        <v>1358.6</v>
      </c>
      <c r="M91" s="7">
        <v>12510678.449999999</v>
      </c>
      <c r="N91" s="7">
        <v>-1068060.501032274</v>
      </c>
      <c r="O91" s="7">
        <f t="shared" si="7"/>
        <v>11442617.948967725</v>
      </c>
      <c r="P91" s="7">
        <v>1854413.84</v>
      </c>
      <c r="Q91" s="7">
        <v>208665.87</v>
      </c>
      <c r="R91" s="7">
        <f t="shared" si="8"/>
        <v>9379538.238967726</v>
      </c>
      <c r="S91" s="7">
        <v>0</v>
      </c>
      <c r="T91" s="14">
        <f t="shared" si="9"/>
        <v>8422.3597445662635</v>
      </c>
      <c r="U91" s="1">
        <f t="shared" si="6"/>
        <v>0</v>
      </c>
      <c r="V91" s="7">
        <f t="shared" si="6"/>
        <v>0</v>
      </c>
      <c r="W91" s="7">
        <f t="shared" si="6"/>
        <v>20894.263157978654</v>
      </c>
      <c r="X91" s="7">
        <f t="shared" si="6"/>
        <v>20894.263157978654</v>
      </c>
      <c r="Y91" s="7">
        <f t="shared" si="6"/>
        <v>0</v>
      </c>
      <c r="Z91" s="7">
        <f t="shared" si="6"/>
        <v>0</v>
      </c>
      <c r="AA91" s="7">
        <f t="shared" si="6"/>
        <v>20894.263157978654</v>
      </c>
      <c r="AB91" s="7">
        <f t="shared" si="6"/>
        <v>0</v>
      </c>
      <c r="AC91" s="14">
        <f t="shared" si="6"/>
        <v>15.379260384203008</v>
      </c>
    </row>
    <row r="92" spans="1:29" x14ac:dyDescent="0.25">
      <c r="A92" s="7" t="s">
        <v>122</v>
      </c>
      <c r="B92" s="7" t="s">
        <v>125</v>
      </c>
      <c r="C92" s="1">
        <v>835.8</v>
      </c>
      <c r="D92" s="7">
        <v>8412117.3399999999</v>
      </c>
      <c r="E92" s="7">
        <v>-732207.71286951553</v>
      </c>
      <c r="F92" s="7">
        <v>7679909.6271304842</v>
      </c>
      <c r="G92" s="7">
        <v>636923.34</v>
      </c>
      <c r="H92" s="7">
        <v>63042.9</v>
      </c>
      <c r="I92" s="7">
        <v>6979943.387130484</v>
      </c>
      <c r="J92" s="7">
        <v>0</v>
      </c>
      <c r="K92" s="14">
        <v>9188.6930212137886</v>
      </c>
      <c r="L92" s="1">
        <v>835.8</v>
      </c>
      <c r="M92" s="7">
        <v>8412117.3399999999</v>
      </c>
      <c r="N92" s="7">
        <v>-718158.51528840791</v>
      </c>
      <c r="O92" s="7">
        <f t="shared" si="7"/>
        <v>7693958.8247115919</v>
      </c>
      <c r="P92" s="7">
        <v>636923.34</v>
      </c>
      <c r="Q92" s="7">
        <v>63042.9</v>
      </c>
      <c r="R92" s="7">
        <f t="shared" si="8"/>
        <v>6993992.5847115917</v>
      </c>
      <c r="S92" s="7">
        <v>0</v>
      </c>
      <c r="T92" s="14">
        <f t="shared" si="9"/>
        <v>9205.5023028375126</v>
      </c>
      <c r="U92" s="1">
        <f t="shared" si="6"/>
        <v>0</v>
      </c>
      <c r="V92" s="7">
        <f t="shared" si="6"/>
        <v>0</v>
      </c>
      <c r="W92" s="7">
        <f t="shared" si="6"/>
        <v>14049.197581107612</v>
      </c>
      <c r="X92" s="7">
        <f t="shared" si="6"/>
        <v>14049.197581107728</v>
      </c>
      <c r="Y92" s="7">
        <f t="shared" si="6"/>
        <v>0</v>
      </c>
      <c r="Z92" s="7">
        <f t="shared" si="6"/>
        <v>0</v>
      </c>
      <c r="AA92" s="7">
        <f t="shared" si="6"/>
        <v>14049.197581107728</v>
      </c>
      <c r="AB92" s="7">
        <f t="shared" si="6"/>
        <v>0</v>
      </c>
      <c r="AC92" s="14">
        <f t="shared" si="6"/>
        <v>16.809281623724019</v>
      </c>
    </row>
    <row r="93" spans="1:29" x14ac:dyDescent="0.25">
      <c r="A93" s="7" t="s">
        <v>126</v>
      </c>
      <c r="B93" s="7" t="s">
        <v>127</v>
      </c>
      <c r="C93" s="1">
        <v>30469.5</v>
      </c>
      <c r="D93" s="7">
        <v>257455408.73499998</v>
      </c>
      <c r="E93" s="7">
        <v>-22409439.666201878</v>
      </c>
      <c r="F93" s="7">
        <v>235045969.06879809</v>
      </c>
      <c r="G93" s="7">
        <v>88668105.760000005</v>
      </c>
      <c r="H93" s="7">
        <v>7884346.6900000004</v>
      </c>
      <c r="I93" s="7">
        <v>138493516.61879808</v>
      </c>
      <c r="J93" s="7">
        <v>0</v>
      </c>
      <c r="K93" s="14">
        <v>7714.1393547251546</v>
      </c>
      <c r="L93" s="1">
        <v>30469.5</v>
      </c>
      <c r="M93" s="7">
        <v>257455408.73499998</v>
      </c>
      <c r="N93" s="7">
        <v>-21979459.702840738</v>
      </c>
      <c r="O93" s="7">
        <f t="shared" si="7"/>
        <v>235475949.03215924</v>
      </c>
      <c r="P93" s="7">
        <v>88668105.760000005</v>
      </c>
      <c r="Q93" s="7">
        <v>7884346.6900000004</v>
      </c>
      <c r="R93" s="7">
        <f t="shared" si="8"/>
        <v>138923496.58215922</v>
      </c>
      <c r="S93" s="7">
        <v>0</v>
      </c>
      <c r="T93" s="14">
        <f t="shared" si="9"/>
        <v>7728.2511702574457</v>
      </c>
      <c r="U93" s="1">
        <f t="shared" si="6"/>
        <v>0</v>
      </c>
      <c r="V93" s="7">
        <f t="shared" si="6"/>
        <v>0</v>
      </c>
      <c r="W93" s="7">
        <f t="shared" si="6"/>
        <v>429979.96336114034</v>
      </c>
      <c r="X93" s="7">
        <f t="shared" ref="X93:AC124" si="10">O93-F93</f>
        <v>429979.96336114407</v>
      </c>
      <c r="Y93" s="7">
        <f t="shared" si="10"/>
        <v>0</v>
      </c>
      <c r="Z93" s="7">
        <f t="shared" si="10"/>
        <v>0</v>
      </c>
      <c r="AA93" s="7">
        <f t="shared" si="10"/>
        <v>429979.96336114407</v>
      </c>
      <c r="AB93" s="7">
        <f t="shared" si="10"/>
        <v>0</v>
      </c>
      <c r="AC93" s="14">
        <f t="shared" si="10"/>
        <v>14.111815532291075</v>
      </c>
    </row>
    <row r="94" spans="1:29" x14ac:dyDescent="0.25">
      <c r="A94" s="7" t="s">
        <v>126</v>
      </c>
      <c r="B94" s="7" t="s">
        <v>128</v>
      </c>
      <c r="C94" s="1">
        <v>15194.5</v>
      </c>
      <c r="D94" s="7">
        <v>128418992.065</v>
      </c>
      <c r="E94" s="7">
        <v>-11177848.889697265</v>
      </c>
      <c r="F94" s="7">
        <v>117241143.17530273</v>
      </c>
      <c r="G94" s="7">
        <v>44772595.390000001</v>
      </c>
      <c r="H94" s="7">
        <v>3745189.92</v>
      </c>
      <c r="I94" s="7">
        <v>68723357.865302727</v>
      </c>
      <c r="J94" s="7">
        <v>0</v>
      </c>
      <c r="K94" s="14">
        <v>7716.0250863998635</v>
      </c>
      <c r="L94" s="1">
        <v>15194.5</v>
      </c>
      <c r="M94" s="7">
        <v>128418992.065</v>
      </c>
      <c r="N94" s="7">
        <v>-10963374.492852027</v>
      </c>
      <c r="O94" s="7">
        <f t="shared" si="7"/>
        <v>117455617.57214797</v>
      </c>
      <c r="P94" s="7">
        <v>44772595.390000001</v>
      </c>
      <c r="Q94" s="7">
        <v>3745189.92</v>
      </c>
      <c r="R94" s="7">
        <f t="shared" si="8"/>
        <v>68937832.262147963</v>
      </c>
      <c r="S94" s="7">
        <v>0</v>
      </c>
      <c r="T94" s="14">
        <f t="shared" si="9"/>
        <v>7730.1403515843213</v>
      </c>
      <c r="U94" s="1">
        <f t="shared" ref="U94:AC125" si="11">L94-C94</f>
        <v>0</v>
      </c>
      <c r="V94" s="7">
        <f t="shared" si="11"/>
        <v>0</v>
      </c>
      <c r="W94" s="7">
        <f t="shared" si="11"/>
        <v>214474.39684523828</v>
      </c>
      <c r="X94" s="7">
        <f t="shared" si="10"/>
        <v>214474.39684523642</v>
      </c>
      <c r="Y94" s="7">
        <f t="shared" si="10"/>
        <v>0</v>
      </c>
      <c r="Z94" s="7">
        <f t="shared" si="10"/>
        <v>0</v>
      </c>
      <c r="AA94" s="7">
        <f t="shared" si="10"/>
        <v>214474.39684523642</v>
      </c>
      <c r="AB94" s="7">
        <f t="shared" si="10"/>
        <v>0</v>
      </c>
      <c r="AC94" s="14">
        <f t="shared" si="10"/>
        <v>14.115265184457712</v>
      </c>
    </row>
    <row r="95" spans="1:29" x14ac:dyDescent="0.25">
      <c r="A95" s="7" t="s">
        <v>126</v>
      </c>
      <c r="B95" s="7" t="s">
        <v>129</v>
      </c>
      <c r="C95" s="1">
        <v>1064.3</v>
      </c>
      <c r="D95" s="7">
        <v>9874528.0099999998</v>
      </c>
      <c r="E95" s="7">
        <v>-859498.89637037192</v>
      </c>
      <c r="F95" s="7">
        <v>9015029.113629628</v>
      </c>
      <c r="G95" s="7">
        <v>7946752.9299999997</v>
      </c>
      <c r="H95" s="7">
        <v>747278.98</v>
      </c>
      <c r="I95" s="7">
        <v>320997.20362962829</v>
      </c>
      <c r="J95" s="7">
        <v>0</v>
      </c>
      <c r="K95" s="14">
        <v>8470.3834573237127</v>
      </c>
      <c r="L95" s="1">
        <v>1064.3</v>
      </c>
      <c r="M95" s="7">
        <v>9874528.0099999998</v>
      </c>
      <c r="N95" s="7">
        <v>-843007.30579625955</v>
      </c>
      <c r="O95" s="7">
        <f t="shared" si="7"/>
        <v>9031520.7042037398</v>
      </c>
      <c r="P95" s="7">
        <v>7946752.9299999997</v>
      </c>
      <c r="Q95" s="7">
        <v>747278.98</v>
      </c>
      <c r="R95" s="7">
        <f t="shared" si="8"/>
        <v>337488.79420374008</v>
      </c>
      <c r="S95" s="7">
        <v>0</v>
      </c>
      <c r="T95" s="14">
        <f t="shared" si="9"/>
        <v>8485.87870356454</v>
      </c>
      <c r="U95" s="1">
        <f t="shared" si="11"/>
        <v>0</v>
      </c>
      <c r="V95" s="7">
        <f t="shared" si="11"/>
        <v>0</v>
      </c>
      <c r="W95" s="7">
        <f t="shared" si="11"/>
        <v>16491.590574112372</v>
      </c>
      <c r="X95" s="7">
        <f t="shared" si="10"/>
        <v>16491.590574111789</v>
      </c>
      <c r="Y95" s="7">
        <f t="shared" si="10"/>
        <v>0</v>
      </c>
      <c r="Z95" s="7">
        <f t="shared" si="10"/>
        <v>0</v>
      </c>
      <c r="AA95" s="7">
        <f t="shared" si="10"/>
        <v>16491.590574111789</v>
      </c>
      <c r="AB95" s="7">
        <f t="shared" si="10"/>
        <v>0</v>
      </c>
      <c r="AC95" s="14">
        <f t="shared" si="10"/>
        <v>15.495246240827328</v>
      </c>
    </row>
    <row r="96" spans="1:29" x14ac:dyDescent="0.25">
      <c r="A96" s="7" t="s">
        <v>49</v>
      </c>
      <c r="B96" s="7" t="s">
        <v>130</v>
      </c>
      <c r="C96" s="1">
        <v>1025.3</v>
      </c>
      <c r="D96" s="7">
        <v>9676769.5</v>
      </c>
      <c r="E96" s="7">
        <v>-842285.59555025015</v>
      </c>
      <c r="F96" s="7">
        <v>8834483.9044497497</v>
      </c>
      <c r="G96" s="7">
        <v>1470910.17</v>
      </c>
      <c r="H96" s="7">
        <v>253867.65</v>
      </c>
      <c r="I96" s="7">
        <v>7109706.0844497494</v>
      </c>
      <c r="J96" s="7">
        <v>0</v>
      </c>
      <c r="K96" s="14">
        <v>8616.4867886957472</v>
      </c>
      <c r="L96" s="1">
        <v>1025.3</v>
      </c>
      <c r="M96" s="7">
        <v>9676769.5</v>
      </c>
      <c r="N96" s="7">
        <v>-826124.28429441643</v>
      </c>
      <c r="O96" s="7">
        <f t="shared" si="7"/>
        <v>8850645.2157055829</v>
      </c>
      <c r="P96" s="7">
        <v>1470910.17</v>
      </c>
      <c r="Q96" s="7">
        <v>253867.65</v>
      </c>
      <c r="R96" s="7">
        <f t="shared" si="8"/>
        <v>7125867.3957055826</v>
      </c>
      <c r="S96" s="7">
        <v>0</v>
      </c>
      <c r="T96" s="14">
        <f t="shared" si="9"/>
        <v>8632.2493082079236</v>
      </c>
      <c r="U96" s="1">
        <f t="shared" si="11"/>
        <v>0</v>
      </c>
      <c r="V96" s="7">
        <f t="shared" si="11"/>
        <v>0</v>
      </c>
      <c r="W96" s="7">
        <f t="shared" si="11"/>
        <v>16161.311255833716</v>
      </c>
      <c r="X96" s="7">
        <f t="shared" si="10"/>
        <v>16161.311255833134</v>
      </c>
      <c r="Y96" s="7">
        <f t="shared" si="10"/>
        <v>0</v>
      </c>
      <c r="Z96" s="7">
        <f t="shared" si="10"/>
        <v>0</v>
      </c>
      <c r="AA96" s="7">
        <f t="shared" si="10"/>
        <v>16161.311255833134</v>
      </c>
      <c r="AB96" s="7">
        <f t="shared" si="10"/>
        <v>0</v>
      </c>
      <c r="AC96" s="14">
        <f t="shared" si="10"/>
        <v>15.762519512176368</v>
      </c>
    </row>
    <row r="97" spans="1:29" x14ac:dyDescent="0.25">
      <c r="A97" s="7" t="s">
        <v>49</v>
      </c>
      <c r="B97" s="7" t="s">
        <v>131</v>
      </c>
      <c r="C97" s="1">
        <v>180.8</v>
      </c>
      <c r="D97" s="7">
        <v>2670052.27</v>
      </c>
      <c r="E97" s="7">
        <v>-232406.75169406971</v>
      </c>
      <c r="F97" s="7">
        <v>2437645.5183059303</v>
      </c>
      <c r="G97" s="7">
        <v>190709.45</v>
      </c>
      <c r="H97" s="7">
        <v>62696.04</v>
      </c>
      <c r="I97" s="7">
        <v>2184240.0283059301</v>
      </c>
      <c r="J97" s="7">
        <v>0</v>
      </c>
      <c r="K97" s="14">
        <v>13482.552645497401</v>
      </c>
      <c r="L97" s="1">
        <v>180.8</v>
      </c>
      <c r="M97" s="7">
        <v>2670052.27</v>
      </c>
      <c r="N97" s="7">
        <v>-227947.45917864758</v>
      </c>
      <c r="O97" s="7">
        <f t="shared" si="7"/>
        <v>2442104.8108213525</v>
      </c>
      <c r="P97" s="7">
        <v>190709.45</v>
      </c>
      <c r="Q97" s="7">
        <v>62696.04</v>
      </c>
      <c r="R97" s="7">
        <f t="shared" si="8"/>
        <v>2188699.3208213523</v>
      </c>
      <c r="S97" s="7">
        <v>0</v>
      </c>
      <c r="T97" s="14">
        <f t="shared" si="9"/>
        <v>13507.216874011905</v>
      </c>
      <c r="U97" s="1">
        <f t="shared" si="11"/>
        <v>0</v>
      </c>
      <c r="V97" s="7">
        <f t="shared" si="11"/>
        <v>0</v>
      </c>
      <c r="W97" s="7">
        <f t="shared" si="11"/>
        <v>4459.2925154221302</v>
      </c>
      <c r="X97" s="7">
        <f t="shared" si="10"/>
        <v>4459.2925154222175</v>
      </c>
      <c r="Y97" s="7">
        <f t="shared" si="10"/>
        <v>0</v>
      </c>
      <c r="Z97" s="7">
        <f t="shared" si="10"/>
        <v>0</v>
      </c>
      <c r="AA97" s="7">
        <f t="shared" si="10"/>
        <v>4459.2925154222175</v>
      </c>
      <c r="AB97" s="7">
        <f t="shared" si="10"/>
        <v>0</v>
      </c>
      <c r="AC97" s="14">
        <f t="shared" si="10"/>
        <v>24.66422851450443</v>
      </c>
    </row>
    <row r="98" spans="1:29" x14ac:dyDescent="0.25">
      <c r="A98" s="7" t="s">
        <v>49</v>
      </c>
      <c r="B98" s="7" t="s">
        <v>132</v>
      </c>
      <c r="C98" s="1">
        <v>367</v>
      </c>
      <c r="D98" s="7">
        <v>3932540.97</v>
      </c>
      <c r="E98" s="7">
        <v>-342296.32243924052</v>
      </c>
      <c r="F98" s="7">
        <v>3590244.6475607594</v>
      </c>
      <c r="G98" s="7">
        <v>1028371.62</v>
      </c>
      <c r="H98" s="7">
        <v>193481.86</v>
      </c>
      <c r="I98" s="7">
        <v>2368391.1675607595</v>
      </c>
      <c r="J98" s="7">
        <v>0</v>
      </c>
      <c r="K98" s="14">
        <v>9782.6829633808156</v>
      </c>
      <c r="L98" s="1">
        <v>367</v>
      </c>
      <c r="M98" s="7">
        <v>3932540.97</v>
      </c>
      <c r="N98" s="7">
        <v>-335728.52947460621</v>
      </c>
      <c r="O98" s="7">
        <f t="shared" si="7"/>
        <v>3596812.4405253939</v>
      </c>
      <c r="P98" s="7">
        <v>1028371.62</v>
      </c>
      <c r="Q98" s="7">
        <v>193481.86</v>
      </c>
      <c r="R98" s="7">
        <f t="shared" si="8"/>
        <v>2374958.960525394</v>
      </c>
      <c r="S98" s="7">
        <v>0</v>
      </c>
      <c r="T98" s="14">
        <f t="shared" si="9"/>
        <v>9800.5788570174227</v>
      </c>
      <c r="U98" s="1">
        <f t="shared" si="11"/>
        <v>0</v>
      </c>
      <c r="V98" s="7">
        <f t="shared" si="11"/>
        <v>0</v>
      </c>
      <c r="W98" s="7">
        <f t="shared" si="11"/>
        <v>6567.7929646343109</v>
      </c>
      <c r="X98" s="7">
        <f t="shared" si="10"/>
        <v>6567.7929646344855</v>
      </c>
      <c r="Y98" s="7">
        <f t="shared" si="10"/>
        <v>0</v>
      </c>
      <c r="Z98" s="7">
        <f t="shared" si="10"/>
        <v>0</v>
      </c>
      <c r="AA98" s="7">
        <f t="shared" si="10"/>
        <v>6567.7929646344855</v>
      </c>
      <c r="AB98" s="7">
        <f t="shared" si="10"/>
        <v>0</v>
      </c>
      <c r="AC98" s="14">
        <f t="shared" si="10"/>
        <v>17.89589363660707</v>
      </c>
    </row>
    <row r="99" spans="1:29" x14ac:dyDescent="0.25">
      <c r="A99" s="7" t="s">
        <v>49</v>
      </c>
      <c r="B99" s="7" t="s">
        <v>133</v>
      </c>
      <c r="C99" s="1">
        <v>110.7</v>
      </c>
      <c r="D99" s="7">
        <v>1823700.92</v>
      </c>
      <c r="E99" s="7">
        <v>-158738.6178318848</v>
      </c>
      <c r="F99" s="7">
        <v>1664962.302168115</v>
      </c>
      <c r="G99" s="7">
        <v>327322.64</v>
      </c>
      <c r="H99" s="7">
        <v>46529.919999999998</v>
      </c>
      <c r="I99" s="7">
        <v>1291109.742168115</v>
      </c>
      <c r="J99" s="7">
        <v>0</v>
      </c>
      <c r="K99" s="14">
        <v>15040.309866017298</v>
      </c>
      <c r="L99" s="1">
        <v>110.7</v>
      </c>
      <c r="M99" s="7">
        <v>1823700.92</v>
      </c>
      <c r="N99" s="7">
        <v>-155692.82882082381</v>
      </c>
      <c r="O99" s="7">
        <f t="shared" si="7"/>
        <v>1668008.0911791762</v>
      </c>
      <c r="P99" s="7">
        <v>327322.64</v>
      </c>
      <c r="Q99" s="7">
        <v>46529.919999999998</v>
      </c>
      <c r="R99" s="7">
        <f t="shared" si="8"/>
        <v>1294155.5311791762</v>
      </c>
      <c r="S99" s="7">
        <v>0</v>
      </c>
      <c r="T99" s="14">
        <f t="shared" si="9"/>
        <v>15067.823768556244</v>
      </c>
      <c r="U99" s="1">
        <f t="shared" si="11"/>
        <v>0</v>
      </c>
      <c r="V99" s="7">
        <f t="shared" si="11"/>
        <v>0</v>
      </c>
      <c r="W99" s="7">
        <f t="shared" si="11"/>
        <v>3045.7890110609878</v>
      </c>
      <c r="X99" s="7">
        <f t="shared" si="10"/>
        <v>3045.7890110611916</v>
      </c>
      <c r="Y99" s="7">
        <f t="shared" si="10"/>
        <v>0</v>
      </c>
      <c r="Z99" s="7">
        <f t="shared" si="10"/>
        <v>0</v>
      </c>
      <c r="AA99" s="7">
        <f t="shared" si="10"/>
        <v>3045.7890110611916</v>
      </c>
      <c r="AB99" s="7">
        <f t="shared" si="10"/>
        <v>0</v>
      </c>
      <c r="AC99" s="14">
        <f t="shared" si="10"/>
        <v>27.513902538945331</v>
      </c>
    </row>
    <row r="100" spans="1:29" x14ac:dyDescent="0.25">
      <c r="A100" s="7" t="s">
        <v>49</v>
      </c>
      <c r="B100" s="7" t="s">
        <v>134</v>
      </c>
      <c r="C100" s="1">
        <v>458.9</v>
      </c>
      <c r="D100" s="7">
        <v>3844657.87</v>
      </c>
      <c r="E100" s="7">
        <v>-334646.79960806196</v>
      </c>
      <c r="F100" s="7">
        <v>3510011.0703919381</v>
      </c>
      <c r="G100" s="7">
        <v>294415.17</v>
      </c>
      <c r="H100" s="7">
        <v>32145.98</v>
      </c>
      <c r="I100" s="7">
        <v>3183449.9203919382</v>
      </c>
      <c r="J100" s="7">
        <v>0</v>
      </c>
      <c r="K100" s="14">
        <v>7648.7493362212645</v>
      </c>
      <c r="L100" s="1">
        <v>458.9</v>
      </c>
      <c r="M100" s="7">
        <v>3844657.87</v>
      </c>
      <c r="N100" s="7">
        <v>-328225.78146670182</v>
      </c>
      <c r="O100" s="7">
        <f t="shared" si="7"/>
        <v>3516432.0885332981</v>
      </c>
      <c r="P100" s="7">
        <v>294415.17</v>
      </c>
      <c r="Q100" s="7">
        <v>32145.98</v>
      </c>
      <c r="R100" s="7">
        <f t="shared" si="8"/>
        <v>3189870.9385332982</v>
      </c>
      <c r="S100" s="7">
        <v>0</v>
      </c>
      <c r="T100" s="14">
        <f t="shared" si="9"/>
        <v>7662.7415309071657</v>
      </c>
      <c r="U100" s="1">
        <f t="shared" si="11"/>
        <v>0</v>
      </c>
      <c r="V100" s="7">
        <f t="shared" si="11"/>
        <v>0</v>
      </c>
      <c r="W100" s="7">
        <f t="shared" si="11"/>
        <v>6421.0181413601385</v>
      </c>
      <c r="X100" s="7">
        <f t="shared" si="10"/>
        <v>6421.0181413600221</v>
      </c>
      <c r="Y100" s="7">
        <f t="shared" si="10"/>
        <v>0</v>
      </c>
      <c r="Z100" s="7">
        <f t="shared" si="10"/>
        <v>0</v>
      </c>
      <c r="AA100" s="7">
        <f t="shared" si="10"/>
        <v>6421.0181413600221</v>
      </c>
      <c r="AB100" s="7">
        <f t="shared" si="10"/>
        <v>0</v>
      </c>
      <c r="AC100" s="14">
        <f t="shared" si="10"/>
        <v>13.992194685901268</v>
      </c>
    </row>
    <row r="101" spans="1:29" x14ac:dyDescent="0.25">
      <c r="A101" s="7" t="s">
        <v>49</v>
      </c>
      <c r="B101" s="7" t="s">
        <v>135</v>
      </c>
      <c r="C101" s="1">
        <v>50</v>
      </c>
      <c r="D101" s="7">
        <v>857399.69</v>
      </c>
      <c r="E101" s="7">
        <v>-74629.803729049221</v>
      </c>
      <c r="F101" s="7">
        <v>782769.88627095078</v>
      </c>
      <c r="G101" s="7">
        <v>180376.41</v>
      </c>
      <c r="H101" s="7">
        <v>26120.23</v>
      </c>
      <c r="I101" s="7">
        <v>576273.24627095077</v>
      </c>
      <c r="J101" s="7">
        <v>0</v>
      </c>
      <c r="K101" s="14">
        <v>15655.397725419016</v>
      </c>
      <c r="L101" s="1">
        <v>50</v>
      </c>
      <c r="M101" s="7">
        <v>857399.69</v>
      </c>
      <c r="N101" s="7">
        <v>-73197.848233907454</v>
      </c>
      <c r="O101" s="7">
        <f t="shared" si="7"/>
        <v>784201.84176609246</v>
      </c>
      <c r="P101" s="7">
        <v>180376.41</v>
      </c>
      <c r="Q101" s="7">
        <v>26120.23</v>
      </c>
      <c r="R101" s="7">
        <f t="shared" si="8"/>
        <v>577705.20176609245</v>
      </c>
      <c r="S101" s="7">
        <v>0</v>
      </c>
      <c r="T101" s="14">
        <f t="shared" si="9"/>
        <v>15684.036835321849</v>
      </c>
      <c r="U101" s="1">
        <f t="shared" si="11"/>
        <v>0</v>
      </c>
      <c r="V101" s="7">
        <f t="shared" si="11"/>
        <v>0</v>
      </c>
      <c r="W101" s="7">
        <f t="shared" si="11"/>
        <v>1431.9554951417667</v>
      </c>
      <c r="X101" s="7">
        <f t="shared" si="10"/>
        <v>1431.9554951416794</v>
      </c>
      <c r="Y101" s="7">
        <f t="shared" si="10"/>
        <v>0</v>
      </c>
      <c r="Z101" s="7">
        <f t="shared" si="10"/>
        <v>0</v>
      </c>
      <c r="AA101" s="7">
        <f t="shared" si="10"/>
        <v>1431.9554951416794</v>
      </c>
      <c r="AB101" s="7">
        <f t="shared" si="10"/>
        <v>0</v>
      </c>
      <c r="AC101" s="14">
        <f t="shared" si="10"/>
        <v>28.639109902833297</v>
      </c>
    </row>
    <row r="102" spans="1:29" x14ac:dyDescent="0.25">
      <c r="A102" s="7" t="s">
        <v>136</v>
      </c>
      <c r="B102" s="7" t="s">
        <v>137</v>
      </c>
      <c r="C102" s="1">
        <v>184.9</v>
      </c>
      <c r="D102" s="7">
        <v>2688625.92</v>
      </c>
      <c r="E102" s="7">
        <v>-234023.43976872024</v>
      </c>
      <c r="F102" s="7">
        <v>2454602.4802312795</v>
      </c>
      <c r="G102" s="7">
        <v>1156661.6399999999</v>
      </c>
      <c r="H102" s="7">
        <v>103516.21</v>
      </c>
      <c r="I102" s="7">
        <v>1194424.6302312796</v>
      </c>
      <c r="J102" s="7">
        <v>0</v>
      </c>
      <c r="K102" s="14">
        <v>13275.297351169711</v>
      </c>
      <c r="L102" s="1">
        <v>184.9</v>
      </c>
      <c r="M102" s="7">
        <v>2688625.92</v>
      </c>
      <c r="N102" s="7">
        <v>-229533.1271345687</v>
      </c>
      <c r="O102" s="7">
        <f t="shared" si="7"/>
        <v>2459092.7928654314</v>
      </c>
      <c r="P102" s="7">
        <v>1156661.6399999999</v>
      </c>
      <c r="Q102" s="7">
        <v>103516.21</v>
      </c>
      <c r="R102" s="7">
        <f t="shared" si="8"/>
        <v>1198914.9428654315</v>
      </c>
      <c r="S102" s="7">
        <v>0</v>
      </c>
      <c r="T102" s="14">
        <f t="shared" si="9"/>
        <v>13299.58243842851</v>
      </c>
      <c r="U102" s="1">
        <f t="shared" si="11"/>
        <v>0</v>
      </c>
      <c r="V102" s="7">
        <f t="shared" si="11"/>
        <v>0</v>
      </c>
      <c r="W102" s="7">
        <f t="shared" si="11"/>
        <v>4490.3126341515454</v>
      </c>
      <c r="X102" s="7">
        <f t="shared" si="10"/>
        <v>4490.3126341518946</v>
      </c>
      <c r="Y102" s="7">
        <f t="shared" si="10"/>
        <v>0</v>
      </c>
      <c r="Z102" s="7">
        <f t="shared" si="10"/>
        <v>0</v>
      </c>
      <c r="AA102" s="7">
        <f t="shared" si="10"/>
        <v>4490.3126341518946</v>
      </c>
      <c r="AB102" s="7">
        <f t="shared" si="10"/>
        <v>0</v>
      </c>
      <c r="AC102" s="14">
        <f t="shared" si="10"/>
        <v>24.28508725879874</v>
      </c>
    </row>
    <row r="103" spans="1:29" x14ac:dyDescent="0.25">
      <c r="A103" s="7" t="s">
        <v>136</v>
      </c>
      <c r="B103" s="7" t="s">
        <v>138</v>
      </c>
      <c r="C103" s="1">
        <v>482.1</v>
      </c>
      <c r="D103" s="7">
        <v>4738159.3</v>
      </c>
      <c r="E103" s="7">
        <v>-412418.97182861035</v>
      </c>
      <c r="F103" s="7">
        <v>4325740.3281713892</v>
      </c>
      <c r="G103" s="7">
        <v>1561583.63</v>
      </c>
      <c r="H103" s="7">
        <v>187277.79</v>
      </c>
      <c r="I103" s="7">
        <v>2576878.9081713893</v>
      </c>
      <c r="J103" s="7">
        <v>0</v>
      </c>
      <c r="K103" s="14">
        <v>8972.7034394760194</v>
      </c>
      <c r="L103" s="1">
        <v>482.1</v>
      </c>
      <c r="M103" s="7">
        <v>4738159.3</v>
      </c>
      <c r="N103" s="7">
        <v>-404505.7041593719</v>
      </c>
      <c r="O103" s="7">
        <f t="shared" si="7"/>
        <v>4333653.5958406283</v>
      </c>
      <c r="P103" s="7">
        <v>1561583.63</v>
      </c>
      <c r="Q103" s="7">
        <v>187277.79</v>
      </c>
      <c r="R103" s="7">
        <f t="shared" si="8"/>
        <v>2584792.1758406283</v>
      </c>
      <c r="S103" s="7">
        <v>0</v>
      </c>
      <c r="T103" s="14">
        <f t="shared" si="9"/>
        <v>8989.1176018266506</v>
      </c>
      <c r="U103" s="1">
        <f t="shared" si="11"/>
        <v>0</v>
      </c>
      <c r="V103" s="7">
        <f t="shared" si="11"/>
        <v>0</v>
      </c>
      <c r="W103" s="7">
        <f t="shared" si="11"/>
        <v>7913.2676692384412</v>
      </c>
      <c r="X103" s="7">
        <f t="shared" si="10"/>
        <v>7913.2676692390814</v>
      </c>
      <c r="Y103" s="7">
        <f t="shared" si="10"/>
        <v>0</v>
      </c>
      <c r="Z103" s="7">
        <f t="shared" si="10"/>
        <v>0</v>
      </c>
      <c r="AA103" s="7">
        <f t="shared" si="10"/>
        <v>7913.2676692390814</v>
      </c>
      <c r="AB103" s="7">
        <f t="shared" si="10"/>
        <v>0</v>
      </c>
      <c r="AC103" s="14">
        <f t="shared" si="10"/>
        <v>16.414162350631159</v>
      </c>
    </row>
    <row r="104" spans="1:29" x14ac:dyDescent="0.25">
      <c r="A104" s="7" t="s">
        <v>136</v>
      </c>
      <c r="B104" s="7" t="s">
        <v>139</v>
      </c>
      <c r="C104" s="1">
        <v>50</v>
      </c>
      <c r="D104" s="7">
        <v>921680.97000000009</v>
      </c>
      <c r="E104" s="7">
        <v>-80224.976395664096</v>
      </c>
      <c r="F104" s="7">
        <v>841455.99360433593</v>
      </c>
      <c r="G104" s="7">
        <v>175813.85</v>
      </c>
      <c r="H104" s="7">
        <v>19870.21</v>
      </c>
      <c r="I104" s="7">
        <v>645771.93360433599</v>
      </c>
      <c r="J104" s="7">
        <v>0</v>
      </c>
      <c r="K104" s="14">
        <v>16829.119872086718</v>
      </c>
      <c r="L104" s="1">
        <v>50</v>
      </c>
      <c r="M104" s="7">
        <v>921680.97000000009</v>
      </c>
      <c r="N104" s="7">
        <v>-78685.663814668063</v>
      </c>
      <c r="O104" s="7">
        <f t="shared" si="7"/>
        <v>842995.30618533201</v>
      </c>
      <c r="P104" s="7">
        <v>175813.85</v>
      </c>
      <c r="Q104" s="7">
        <v>19870.21</v>
      </c>
      <c r="R104" s="7">
        <f t="shared" si="8"/>
        <v>647311.24618533207</v>
      </c>
      <c r="S104" s="7">
        <v>0</v>
      </c>
      <c r="T104" s="14">
        <f t="shared" si="9"/>
        <v>16859.906123706642</v>
      </c>
      <c r="U104" s="1">
        <f t="shared" si="11"/>
        <v>0</v>
      </c>
      <c r="V104" s="7">
        <f t="shared" si="11"/>
        <v>0</v>
      </c>
      <c r="W104" s="7">
        <f t="shared" si="11"/>
        <v>1539.3125809960329</v>
      </c>
      <c r="X104" s="7">
        <f t="shared" si="10"/>
        <v>1539.3125809960766</v>
      </c>
      <c r="Y104" s="7">
        <f t="shared" si="10"/>
        <v>0</v>
      </c>
      <c r="Z104" s="7">
        <f t="shared" si="10"/>
        <v>0</v>
      </c>
      <c r="AA104" s="7">
        <f t="shared" si="10"/>
        <v>1539.3125809960766</v>
      </c>
      <c r="AB104" s="7">
        <f t="shared" si="10"/>
        <v>0</v>
      </c>
      <c r="AC104" s="14">
        <f t="shared" si="10"/>
        <v>30.78625161992386</v>
      </c>
    </row>
    <row r="105" spans="1:29" x14ac:dyDescent="0.25">
      <c r="A105" s="7" t="s">
        <v>140</v>
      </c>
      <c r="B105" s="7" t="s">
        <v>141</v>
      </c>
      <c r="C105" s="1">
        <v>2120.6</v>
      </c>
      <c r="D105" s="7">
        <v>18297447.380000003</v>
      </c>
      <c r="E105" s="7">
        <v>-1592646.8397860117</v>
      </c>
      <c r="F105" s="7">
        <v>16704800.540213991</v>
      </c>
      <c r="G105" s="7">
        <v>5430208.9400000004</v>
      </c>
      <c r="H105" s="7">
        <v>590880.79</v>
      </c>
      <c r="I105" s="7">
        <v>10683710.810213991</v>
      </c>
      <c r="J105" s="7">
        <v>0</v>
      </c>
      <c r="K105" s="14">
        <v>7877.3934453522552</v>
      </c>
      <c r="L105" s="1">
        <v>2120.6</v>
      </c>
      <c r="M105" s="7">
        <v>18297447.380000003</v>
      </c>
      <c r="N105" s="7">
        <v>-1562088.011005868</v>
      </c>
      <c r="O105" s="7">
        <f t="shared" si="7"/>
        <v>16735359.368994135</v>
      </c>
      <c r="P105" s="7">
        <v>5430208.9400000004</v>
      </c>
      <c r="Q105" s="7">
        <v>590880.79</v>
      </c>
      <c r="R105" s="7">
        <f t="shared" si="8"/>
        <v>10714269.638994135</v>
      </c>
      <c r="S105" s="7">
        <v>0</v>
      </c>
      <c r="T105" s="14">
        <f t="shared" si="9"/>
        <v>7891.8039087966308</v>
      </c>
      <c r="U105" s="1">
        <f t="shared" si="11"/>
        <v>0</v>
      </c>
      <c r="V105" s="7">
        <f t="shared" si="11"/>
        <v>0</v>
      </c>
      <c r="W105" s="7">
        <f t="shared" si="11"/>
        <v>30558.828780143755</v>
      </c>
      <c r="X105" s="7">
        <f t="shared" si="10"/>
        <v>30558.828780144453</v>
      </c>
      <c r="Y105" s="7">
        <f t="shared" si="10"/>
        <v>0</v>
      </c>
      <c r="Z105" s="7">
        <f t="shared" si="10"/>
        <v>0</v>
      </c>
      <c r="AA105" s="7">
        <f t="shared" si="10"/>
        <v>30558.828780144453</v>
      </c>
      <c r="AB105" s="7">
        <f t="shared" si="10"/>
        <v>0</v>
      </c>
      <c r="AC105" s="14">
        <f t="shared" si="10"/>
        <v>14.410463444375637</v>
      </c>
    </row>
    <row r="106" spans="1:29" x14ac:dyDescent="0.25">
      <c r="A106" s="7" t="s">
        <v>140</v>
      </c>
      <c r="B106" s="7" t="s">
        <v>142</v>
      </c>
      <c r="C106" s="1">
        <v>182.3</v>
      </c>
      <c r="D106" s="7">
        <v>2660895.15</v>
      </c>
      <c r="E106" s="7">
        <v>-231609.69744236668</v>
      </c>
      <c r="F106" s="7">
        <v>2429285.4525576332</v>
      </c>
      <c r="G106" s="7">
        <v>1029604.77</v>
      </c>
      <c r="H106" s="7">
        <v>111532.98</v>
      </c>
      <c r="I106" s="7">
        <v>1288147.7025576332</v>
      </c>
      <c r="J106" s="7">
        <v>0</v>
      </c>
      <c r="K106" s="14">
        <v>13325.756733722617</v>
      </c>
      <c r="L106" s="1">
        <v>182.3</v>
      </c>
      <c r="M106" s="7">
        <v>2660895.15</v>
      </c>
      <c r="N106" s="7">
        <v>-227165.69836413214</v>
      </c>
      <c r="O106" s="7">
        <f t="shared" si="7"/>
        <v>2433729.4516358678</v>
      </c>
      <c r="P106" s="7">
        <v>1029604.77</v>
      </c>
      <c r="Q106" s="7">
        <v>111532.98</v>
      </c>
      <c r="R106" s="7">
        <f t="shared" si="8"/>
        <v>1292591.7016358678</v>
      </c>
      <c r="S106" s="7">
        <v>0</v>
      </c>
      <c r="T106" s="14">
        <f t="shared" si="9"/>
        <v>13350.134128556598</v>
      </c>
      <c r="U106" s="1">
        <f t="shared" si="11"/>
        <v>0</v>
      </c>
      <c r="V106" s="7">
        <f t="shared" si="11"/>
        <v>0</v>
      </c>
      <c r="W106" s="7">
        <f t="shared" si="11"/>
        <v>4443.9990782345412</v>
      </c>
      <c r="X106" s="7">
        <f t="shared" si="10"/>
        <v>4443.9990782346576</v>
      </c>
      <c r="Y106" s="7">
        <f t="shared" si="10"/>
        <v>0</v>
      </c>
      <c r="Z106" s="7">
        <f t="shared" si="10"/>
        <v>0</v>
      </c>
      <c r="AA106" s="7">
        <f t="shared" si="10"/>
        <v>4443.9990782346576</v>
      </c>
      <c r="AB106" s="7">
        <f t="shared" si="10"/>
        <v>0</v>
      </c>
      <c r="AC106" s="14">
        <f t="shared" si="10"/>
        <v>24.377394833980361</v>
      </c>
    </row>
    <row r="107" spans="1:29" x14ac:dyDescent="0.25">
      <c r="A107" s="7" t="s">
        <v>140</v>
      </c>
      <c r="B107" s="7" t="s">
        <v>143</v>
      </c>
      <c r="C107" s="1">
        <v>303.09999999999997</v>
      </c>
      <c r="D107" s="7">
        <v>3559433.93</v>
      </c>
      <c r="E107" s="7">
        <v>-309820.33079860144</v>
      </c>
      <c r="F107" s="7">
        <v>3249613.5992013989</v>
      </c>
      <c r="G107" s="7">
        <v>624765.23</v>
      </c>
      <c r="H107" s="7">
        <v>70115.23</v>
      </c>
      <c r="I107" s="7">
        <v>2554733.1392013989</v>
      </c>
      <c r="J107" s="7">
        <v>0</v>
      </c>
      <c r="K107" s="14">
        <v>10721.258987797424</v>
      </c>
      <c r="L107" s="1">
        <v>303.09999999999997</v>
      </c>
      <c r="M107" s="7">
        <v>3559433.93</v>
      </c>
      <c r="N107" s="7">
        <v>-303875.66924214864</v>
      </c>
      <c r="O107" s="7">
        <f t="shared" si="7"/>
        <v>3255558.2607578514</v>
      </c>
      <c r="P107" s="7">
        <v>624765.23</v>
      </c>
      <c r="Q107" s="7">
        <v>70115.23</v>
      </c>
      <c r="R107" s="7">
        <f t="shared" si="8"/>
        <v>2560677.8007578515</v>
      </c>
      <c r="S107" s="7">
        <v>0</v>
      </c>
      <c r="T107" s="14">
        <f t="shared" si="9"/>
        <v>10740.871859973116</v>
      </c>
      <c r="U107" s="1">
        <f t="shared" si="11"/>
        <v>0</v>
      </c>
      <c r="V107" s="7">
        <f t="shared" si="11"/>
        <v>0</v>
      </c>
      <c r="W107" s="7">
        <f t="shared" si="11"/>
        <v>5944.6615564528038</v>
      </c>
      <c r="X107" s="7">
        <f t="shared" si="10"/>
        <v>5944.6615564525127</v>
      </c>
      <c r="Y107" s="7">
        <f t="shared" si="10"/>
        <v>0</v>
      </c>
      <c r="Z107" s="7">
        <f t="shared" si="10"/>
        <v>0</v>
      </c>
      <c r="AA107" s="7">
        <f t="shared" si="10"/>
        <v>5944.6615564525127</v>
      </c>
      <c r="AB107" s="7">
        <f t="shared" si="10"/>
        <v>0</v>
      </c>
      <c r="AC107" s="14">
        <f t="shared" si="10"/>
        <v>19.612872175692246</v>
      </c>
    </row>
    <row r="108" spans="1:29" x14ac:dyDescent="0.25">
      <c r="A108" s="7" t="s">
        <v>140</v>
      </c>
      <c r="B108" s="7" t="s">
        <v>144</v>
      </c>
      <c r="C108" s="1">
        <v>154.79999999999998</v>
      </c>
      <c r="D108" s="7">
        <v>2395222.86</v>
      </c>
      <c r="E108" s="7">
        <v>-208485.04380626956</v>
      </c>
      <c r="F108" s="7">
        <v>2186737.8161937301</v>
      </c>
      <c r="G108" s="7">
        <v>1054060.8899999999</v>
      </c>
      <c r="H108" s="7">
        <v>121390.72</v>
      </c>
      <c r="I108" s="7">
        <v>1011286.2061937302</v>
      </c>
      <c r="J108" s="7">
        <v>0</v>
      </c>
      <c r="K108" s="14">
        <v>14126.213282905235</v>
      </c>
      <c r="L108" s="1">
        <v>154.79999999999998</v>
      </c>
      <c r="M108" s="7">
        <v>2395222.86</v>
      </c>
      <c r="N108" s="7">
        <v>-204484.74782241377</v>
      </c>
      <c r="O108" s="7">
        <f t="shared" si="7"/>
        <v>2190738.1121775862</v>
      </c>
      <c r="P108" s="7">
        <v>1054060.8899999999</v>
      </c>
      <c r="Q108" s="7">
        <v>121390.72</v>
      </c>
      <c r="R108" s="7">
        <f t="shared" si="8"/>
        <v>1015286.5021775863</v>
      </c>
      <c r="S108" s="7">
        <v>0</v>
      </c>
      <c r="T108" s="14">
        <f t="shared" si="9"/>
        <v>14152.054988227303</v>
      </c>
      <c r="U108" s="1">
        <f t="shared" si="11"/>
        <v>0</v>
      </c>
      <c r="V108" s="7">
        <f t="shared" si="11"/>
        <v>0</v>
      </c>
      <c r="W108" s="7">
        <f t="shared" si="11"/>
        <v>4000.2959838557872</v>
      </c>
      <c r="X108" s="7">
        <f t="shared" si="10"/>
        <v>4000.2959838560782</v>
      </c>
      <c r="Y108" s="7">
        <f t="shared" si="10"/>
        <v>0</v>
      </c>
      <c r="Z108" s="7">
        <f t="shared" si="10"/>
        <v>0</v>
      </c>
      <c r="AA108" s="7">
        <f t="shared" si="10"/>
        <v>4000.2959838560782</v>
      </c>
      <c r="AB108" s="7">
        <f t="shared" si="10"/>
        <v>0</v>
      </c>
      <c r="AC108" s="14">
        <f t="shared" si="10"/>
        <v>25.841705322067355</v>
      </c>
    </row>
    <row r="109" spans="1:29" x14ac:dyDescent="0.25">
      <c r="A109" s="7" t="s">
        <v>145</v>
      </c>
      <c r="B109" s="7" t="s">
        <v>146</v>
      </c>
      <c r="C109" s="1">
        <v>162.5</v>
      </c>
      <c r="D109" s="7">
        <v>2461829.9</v>
      </c>
      <c r="E109" s="7">
        <v>-214282.65532881737</v>
      </c>
      <c r="F109" s="7">
        <v>2247547.2446711827</v>
      </c>
      <c r="G109" s="7">
        <v>1021012.56</v>
      </c>
      <c r="H109" s="7">
        <v>79132.44</v>
      </c>
      <c r="I109" s="7">
        <v>1147402.2446711827</v>
      </c>
      <c r="J109" s="7">
        <v>0</v>
      </c>
      <c r="K109" s="14">
        <v>13831.059967207279</v>
      </c>
      <c r="L109" s="1">
        <v>162.5</v>
      </c>
      <c r="M109" s="7">
        <v>2461829.9</v>
      </c>
      <c r="N109" s="7">
        <v>-210171.11797404027</v>
      </c>
      <c r="O109" s="7">
        <f t="shared" si="7"/>
        <v>2251658.7820259598</v>
      </c>
      <c r="P109" s="7">
        <v>1021012.56</v>
      </c>
      <c r="Q109" s="7">
        <v>79132.44</v>
      </c>
      <c r="R109" s="7">
        <f t="shared" si="8"/>
        <v>1151513.7820259598</v>
      </c>
      <c r="S109" s="7">
        <v>0</v>
      </c>
      <c r="T109" s="14">
        <f t="shared" si="9"/>
        <v>13856.361735544368</v>
      </c>
      <c r="U109" s="1">
        <f t="shared" si="11"/>
        <v>0</v>
      </c>
      <c r="V109" s="7">
        <f t="shared" si="11"/>
        <v>0</v>
      </c>
      <c r="W109" s="7">
        <f t="shared" si="11"/>
        <v>4111.5373547771014</v>
      </c>
      <c r="X109" s="7">
        <f t="shared" si="10"/>
        <v>4111.5373547771014</v>
      </c>
      <c r="Y109" s="7">
        <f t="shared" si="10"/>
        <v>0</v>
      </c>
      <c r="Z109" s="7">
        <f t="shared" si="10"/>
        <v>0</v>
      </c>
      <c r="AA109" s="7">
        <f t="shared" si="10"/>
        <v>4111.5373547771014</v>
      </c>
      <c r="AB109" s="7">
        <f t="shared" si="10"/>
        <v>0</v>
      </c>
      <c r="AC109" s="14">
        <f t="shared" si="10"/>
        <v>25.301768337089015</v>
      </c>
    </row>
    <row r="110" spans="1:29" x14ac:dyDescent="0.25">
      <c r="A110" s="7" t="s">
        <v>145</v>
      </c>
      <c r="B110" s="7" t="s">
        <v>147</v>
      </c>
      <c r="C110" s="1">
        <v>437.7</v>
      </c>
      <c r="D110" s="7">
        <v>4387266.8099999996</v>
      </c>
      <c r="E110" s="7">
        <v>-381876.57956497732</v>
      </c>
      <c r="F110" s="7">
        <v>4005390.2304350222</v>
      </c>
      <c r="G110" s="7">
        <v>1748150.51</v>
      </c>
      <c r="H110" s="7">
        <v>205040.43</v>
      </c>
      <c r="I110" s="7">
        <v>2052199.2904350224</v>
      </c>
      <c r="J110" s="7">
        <v>0</v>
      </c>
      <c r="K110" s="14">
        <v>9150.9943578593156</v>
      </c>
      <c r="L110" s="1">
        <v>437.7</v>
      </c>
      <c r="M110" s="7">
        <v>4387266.8099999996</v>
      </c>
      <c r="N110" s="7">
        <v>-374549.34246598487</v>
      </c>
      <c r="O110" s="7">
        <f t="shared" si="7"/>
        <v>4012717.467534015</v>
      </c>
      <c r="P110" s="7">
        <v>1748150.51</v>
      </c>
      <c r="Q110" s="7">
        <v>205040.43</v>
      </c>
      <c r="R110" s="7">
        <f t="shared" si="8"/>
        <v>2059526.5275340152</v>
      </c>
      <c r="S110" s="7">
        <v>0</v>
      </c>
      <c r="T110" s="14">
        <f t="shared" si="9"/>
        <v>9167.7346756545921</v>
      </c>
      <c r="U110" s="1">
        <f t="shared" si="11"/>
        <v>0</v>
      </c>
      <c r="V110" s="7">
        <f t="shared" si="11"/>
        <v>0</v>
      </c>
      <c r="W110" s="7">
        <f t="shared" si="11"/>
        <v>7327.237098992453</v>
      </c>
      <c r="X110" s="7">
        <f t="shared" si="10"/>
        <v>7327.2370989928022</v>
      </c>
      <c r="Y110" s="7">
        <f t="shared" si="10"/>
        <v>0</v>
      </c>
      <c r="Z110" s="7">
        <f t="shared" si="10"/>
        <v>0</v>
      </c>
      <c r="AA110" s="7">
        <f t="shared" si="10"/>
        <v>7327.2370989928022</v>
      </c>
      <c r="AB110" s="7">
        <f t="shared" si="10"/>
        <v>0</v>
      </c>
      <c r="AC110" s="14">
        <f t="shared" si="10"/>
        <v>16.740317795276496</v>
      </c>
    </row>
    <row r="111" spans="1:29" x14ac:dyDescent="0.25">
      <c r="A111" s="7" t="s">
        <v>145</v>
      </c>
      <c r="B111" s="7" t="s">
        <v>148</v>
      </c>
      <c r="C111" s="1">
        <v>21919.599999999999</v>
      </c>
      <c r="D111" s="7">
        <v>185263696.10799998</v>
      </c>
      <c r="E111" s="7">
        <v>-16125726.939157465</v>
      </c>
      <c r="F111" s="7">
        <v>169137969.16884252</v>
      </c>
      <c r="G111" s="7">
        <v>40808994.990000002</v>
      </c>
      <c r="H111" s="7">
        <v>5712767.3399999999</v>
      </c>
      <c r="I111" s="7">
        <v>122616206.83884251</v>
      </c>
      <c r="J111" s="7">
        <v>0</v>
      </c>
      <c r="K111" s="14">
        <v>7716.2890366996908</v>
      </c>
      <c r="L111" s="1">
        <v>21919.599999999999</v>
      </c>
      <c r="M111" s="7">
        <v>185263696.10799998</v>
      </c>
      <c r="N111" s="7">
        <v>-15816315.388411364</v>
      </c>
      <c r="O111" s="7">
        <f t="shared" si="7"/>
        <v>169447380.71958861</v>
      </c>
      <c r="P111" s="7">
        <v>40808994.990000002</v>
      </c>
      <c r="Q111" s="7">
        <v>5712767.3399999999</v>
      </c>
      <c r="R111" s="7">
        <f t="shared" si="8"/>
        <v>122925618.38958859</v>
      </c>
      <c r="S111" s="7">
        <v>0</v>
      </c>
      <c r="T111" s="14">
        <f t="shared" si="9"/>
        <v>7730.404784740078</v>
      </c>
      <c r="U111" s="1">
        <f t="shared" si="11"/>
        <v>0</v>
      </c>
      <c r="V111" s="7">
        <f t="shared" si="11"/>
        <v>0</v>
      </c>
      <c r="W111" s="7">
        <f t="shared" si="11"/>
        <v>309411.55074610189</v>
      </c>
      <c r="X111" s="7">
        <f t="shared" si="10"/>
        <v>309411.55074608326</v>
      </c>
      <c r="Y111" s="7">
        <f t="shared" si="10"/>
        <v>0</v>
      </c>
      <c r="Z111" s="7">
        <f t="shared" si="10"/>
        <v>0</v>
      </c>
      <c r="AA111" s="7">
        <f t="shared" si="10"/>
        <v>309411.55074608326</v>
      </c>
      <c r="AB111" s="7">
        <f t="shared" si="10"/>
        <v>0</v>
      </c>
      <c r="AC111" s="14">
        <f t="shared" si="10"/>
        <v>14.115748040387189</v>
      </c>
    </row>
    <row r="112" spans="1:29" x14ac:dyDescent="0.25">
      <c r="A112" s="7" t="s">
        <v>149</v>
      </c>
      <c r="B112" s="7" t="s">
        <v>150</v>
      </c>
      <c r="C112" s="1">
        <v>93</v>
      </c>
      <c r="D112" s="7">
        <v>1635358.3</v>
      </c>
      <c r="E112" s="7">
        <v>-142344.8951278156</v>
      </c>
      <c r="F112" s="7">
        <v>1493013.4048721844</v>
      </c>
      <c r="G112" s="7">
        <v>862686.43</v>
      </c>
      <c r="H112" s="7">
        <v>86603.48</v>
      </c>
      <c r="I112" s="7">
        <v>543723.49487218435</v>
      </c>
      <c r="J112" s="7">
        <v>0</v>
      </c>
      <c r="K112" s="14">
        <v>16053.907579270799</v>
      </c>
      <c r="L112" s="1">
        <v>93</v>
      </c>
      <c r="M112" s="7">
        <v>1635358.3</v>
      </c>
      <c r="N112" s="7">
        <v>-139613.65982236463</v>
      </c>
      <c r="O112" s="7">
        <f t="shared" si="7"/>
        <v>1495744.6401776355</v>
      </c>
      <c r="P112" s="7">
        <v>862686.43</v>
      </c>
      <c r="Q112" s="7">
        <v>86603.48</v>
      </c>
      <c r="R112" s="7">
        <f t="shared" si="8"/>
        <v>546454.73017763544</v>
      </c>
      <c r="S112" s="7">
        <v>0</v>
      </c>
      <c r="T112" s="14">
        <f t="shared" si="9"/>
        <v>16083.275700834791</v>
      </c>
      <c r="U112" s="1">
        <f t="shared" si="11"/>
        <v>0</v>
      </c>
      <c r="V112" s="7">
        <f t="shared" si="11"/>
        <v>0</v>
      </c>
      <c r="W112" s="7">
        <f t="shared" si="11"/>
        <v>2731.2353054509731</v>
      </c>
      <c r="X112" s="7">
        <f t="shared" si="10"/>
        <v>2731.2353054510895</v>
      </c>
      <c r="Y112" s="7">
        <f t="shared" si="10"/>
        <v>0</v>
      </c>
      <c r="Z112" s="7">
        <f t="shared" si="10"/>
        <v>0</v>
      </c>
      <c r="AA112" s="7">
        <f t="shared" si="10"/>
        <v>2731.2353054510895</v>
      </c>
      <c r="AB112" s="7">
        <f t="shared" si="10"/>
        <v>0</v>
      </c>
      <c r="AC112" s="14">
        <f t="shared" si="10"/>
        <v>29.368121563991735</v>
      </c>
    </row>
    <row r="113" spans="1:29" x14ac:dyDescent="0.25">
      <c r="A113" s="7" t="s">
        <v>151</v>
      </c>
      <c r="B113" s="7" t="s">
        <v>151</v>
      </c>
      <c r="C113" s="1">
        <v>2106.1</v>
      </c>
      <c r="D113" s="7">
        <v>17801241.603</v>
      </c>
      <c r="E113" s="7">
        <v>-1549456.0850205994</v>
      </c>
      <c r="F113" s="7">
        <v>16251785.5179794</v>
      </c>
      <c r="G113" s="7">
        <v>8236757.1100000003</v>
      </c>
      <c r="H113" s="7">
        <v>792659.02</v>
      </c>
      <c r="I113" s="7">
        <v>7222369.3879793994</v>
      </c>
      <c r="J113" s="7">
        <v>0</v>
      </c>
      <c r="K113" s="14">
        <v>7716.5308000471969</v>
      </c>
      <c r="L113" s="1">
        <v>2106.1</v>
      </c>
      <c r="M113" s="7">
        <v>17801241.603</v>
      </c>
      <c r="N113" s="7">
        <v>-1519725.9766113439</v>
      </c>
      <c r="O113" s="7">
        <f t="shared" si="7"/>
        <v>16281515.626388656</v>
      </c>
      <c r="P113" s="7">
        <v>8236757.1100000003</v>
      </c>
      <c r="Q113" s="7">
        <v>792659.02</v>
      </c>
      <c r="R113" s="7">
        <f t="shared" si="8"/>
        <v>7252099.4963886552</v>
      </c>
      <c r="S113" s="7">
        <v>0</v>
      </c>
      <c r="T113" s="14">
        <f t="shared" si="9"/>
        <v>7730.6469903559455</v>
      </c>
      <c r="U113" s="1">
        <f t="shared" si="11"/>
        <v>0</v>
      </c>
      <c r="V113" s="7">
        <f t="shared" si="11"/>
        <v>0</v>
      </c>
      <c r="W113" s="7">
        <f t="shared" si="11"/>
        <v>29730.10840925551</v>
      </c>
      <c r="X113" s="7">
        <f t="shared" si="10"/>
        <v>29730.108409255743</v>
      </c>
      <c r="Y113" s="7">
        <f t="shared" si="10"/>
        <v>0</v>
      </c>
      <c r="Z113" s="7">
        <f t="shared" si="10"/>
        <v>0</v>
      </c>
      <c r="AA113" s="7">
        <f t="shared" si="10"/>
        <v>29730.108409255743</v>
      </c>
      <c r="AB113" s="7">
        <f t="shared" si="10"/>
        <v>0</v>
      </c>
      <c r="AC113" s="14">
        <f t="shared" si="10"/>
        <v>14.116190308748628</v>
      </c>
    </row>
    <row r="114" spans="1:29" x14ac:dyDescent="0.25">
      <c r="A114" s="7" t="s">
        <v>152</v>
      </c>
      <c r="B114" s="7" t="s">
        <v>152</v>
      </c>
      <c r="C114" s="1">
        <v>2701.5</v>
      </c>
      <c r="D114" s="7">
        <v>23275805</v>
      </c>
      <c r="E114" s="7">
        <v>-2025973.1593623769</v>
      </c>
      <c r="F114" s="7">
        <v>21249831.840637624</v>
      </c>
      <c r="G114" s="7">
        <v>10351510.26</v>
      </c>
      <c r="H114" s="7">
        <v>953046.57</v>
      </c>
      <c r="I114" s="7">
        <v>9945275.0106376242</v>
      </c>
      <c r="J114" s="7">
        <v>0</v>
      </c>
      <c r="K114" s="14">
        <v>7865.9381235008786</v>
      </c>
      <c r="L114" s="1">
        <v>2701.5</v>
      </c>
      <c r="M114" s="7">
        <v>23275805</v>
      </c>
      <c r="N114" s="7">
        <v>-1987099.9042605488</v>
      </c>
      <c r="O114" s="7">
        <f t="shared" si="7"/>
        <v>21288705.09573945</v>
      </c>
      <c r="P114" s="7">
        <v>10351510.26</v>
      </c>
      <c r="Q114" s="7">
        <v>953046.57</v>
      </c>
      <c r="R114" s="7">
        <f t="shared" si="8"/>
        <v>9984148.2657394502</v>
      </c>
      <c r="S114" s="7">
        <v>0</v>
      </c>
      <c r="T114" s="14">
        <f t="shared" si="9"/>
        <v>7880.3276312194894</v>
      </c>
      <c r="U114" s="1">
        <f t="shared" si="11"/>
        <v>0</v>
      </c>
      <c r="V114" s="7">
        <f t="shared" si="11"/>
        <v>0</v>
      </c>
      <c r="W114" s="7">
        <f t="shared" si="11"/>
        <v>38873.255101828137</v>
      </c>
      <c r="X114" s="7">
        <f t="shared" si="10"/>
        <v>38873.255101826042</v>
      </c>
      <c r="Y114" s="7">
        <f t="shared" si="10"/>
        <v>0</v>
      </c>
      <c r="Z114" s="7">
        <f t="shared" si="10"/>
        <v>0</v>
      </c>
      <c r="AA114" s="7">
        <f t="shared" si="10"/>
        <v>38873.255101826042</v>
      </c>
      <c r="AB114" s="7">
        <f t="shared" si="10"/>
        <v>0</v>
      </c>
      <c r="AC114" s="14">
        <f t="shared" si="10"/>
        <v>14.38950771861073</v>
      </c>
    </row>
    <row r="115" spans="1:29" x14ac:dyDescent="0.25">
      <c r="A115" s="7" t="s">
        <v>152</v>
      </c>
      <c r="B115" s="7" t="s">
        <v>71</v>
      </c>
      <c r="C115" s="1">
        <v>686.30000000000007</v>
      </c>
      <c r="D115" s="7">
        <v>6561034.5599999996</v>
      </c>
      <c r="E115" s="7">
        <v>-571085.72254360013</v>
      </c>
      <c r="F115" s="7">
        <v>5989948.8374563996</v>
      </c>
      <c r="G115" s="7">
        <v>1187598.8799999999</v>
      </c>
      <c r="H115" s="7">
        <v>109442.4</v>
      </c>
      <c r="I115" s="7">
        <v>4692907.5574563993</v>
      </c>
      <c r="J115" s="7">
        <v>0</v>
      </c>
      <c r="K115" s="14">
        <v>8727.8869844913297</v>
      </c>
      <c r="L115" s="1">
        <v>686.30000000000007</v>
      </c>
      <c r="M115" s="7">
        <v>6561034.5599999996</v>
      </c>
      <c r="N115" s="7">
        <v>-560128.04480988521</v>
      </c>
      <c r="O115" s="7">
        <f t="shared" si="7"/>
        <v>6000906.5151901143</v>
      </c>
      <c r="P115" s="7">
        <v>1187598.8799999999</v>
      </c>
      <c r="Q115" s="7">
        <v>109442.4</v>
      </c>
      <c r="R115" s="7">
        <f t="shared" si="8"/>
        <v>4703865.235190114</v>
      </c>
      <c r="S115" s="7">
        <v>0</v>
      </c>
      <c r="T115" s="14">
        <f t="shared" si="9"/>
        <v>8743.8532932975577</v>
      </c>
      <c r="U115" s="1">
        <f t="shared" si="11"/>
        <v>0</v>
      </c>
      <c r="V115" s="7">
        <f t="shared" si="11"/>
        <v>0</v>
      </c>
      <c r="W115" s="7">
        <f t="shared" si="11"/>
        <v>10957.677733714925</v>
      </c>
      <c r="X115" s="7">
        <f t="shared" si="10"/>
        <v>10957.677733714692</v>
      </c>
      <c r="Y115" s="7">
        <f t="shared" si="10"/>
        <v>0</v>
      </c>
      <c r="Z115" s="7">
        <f t="shared" si="10"/>
        <v>0</v>
      </c>
      <c r="AA115" s="7">
        <f t="shared" si="10"/>
        <v>10957.677733714692</v>
      </c>
      <c r="AB115" s="7">
        <f t="shared" si="10"/>
        <v>0</v>
      </c>
      <c r="AC115" s="14">
        <f t="shared" si="10"/>
        <v>15.966308806227971</v>
      </c>
    </row>
    <row r="116" spans="1:29" x14ac:dyDescent="0.25">
      <c r="A116" s="7" t="s">
        <v>152</v>
      </c>
      <c r="B116" s="7" t="s">
        <v>153</v>
      </c>
      <c r="C116" s="1">
        <v>457.5</v>
      </c>
      <c r="D116" s="7">
        <v>4536661.1900000004</v>
      </c>
      <c r="E116" s="7">
        <v>-394880.16865844087</v>
      </c>
      <c r="F116" s="7">
        <v>4141781.0213415595</v>
      </c>
      <c r="G116" s="7">
        <v>713663.61</v>
      </c>
      <c r="H116" s="7">
        <v>83694.460000000006</v>
      </c>
      <c r="I116" s="7">
        <v>3344422.9513415596</v>
      </c>
      <c r="J116" s="7">
        <v>0</v>
      </c>
      <c r="K116" s="14">
        <v>9053.0732706919334</v>
      </c>
      <c r="L116" s="1">
        <v>457.5</v>
      </c>
      <c r="M116" s="7">
        <v>4536661.1900000004</v>
      </c>
      <c r="N116" s="7">
        <v>-387303.42586696992</v>
      </c>
      <c r="O116" s="7">
        <f t="shared" si="7"/>
        <v>4149357.7641330305</v>
      </c>
      <c r="P116" s="7">
        <v>713663.61</v>
      </c>
      <c r="Q116" s="7">
        <v>83694.460000000006</v>
      </c>
      <c r="R116" s="7">
        <f t="shared" si="8"/>
        <v>3351999.6941330307</v>
      </c>
      <c r="S116" s="7">
        <v>0</v>
      </c>
      <c r="T116" s="14">
        <f t="shared" si="9"/>
        <v>9069.6344571213776</v>
      </c>
      <c r="U116" s="1">
        <f t="shared" si="11"/>
        <v>0</v>
      </c>
      <c r="V116" s="7">
        <f t="shared" si="11"/>
        <v>0</v>
      </c>
      <c r="W116" s="7">
        <f t="shared" si="11"/>
        <v>7576.7427914709551</v>
      </c>
      <c r="X116" s="7">
        <f t="shared" si="10"/>
        <v>7576.7427914710715</v>
      </c>
      <c r="Y116" s="7">
        <f t="shared" si="10"/>
        <v>0</v>
      </c>
      <c r="Z116" s="7">
        <f t="shared" si="10"/>
        <v>0</v>
      </c>
      <c r="AA116" s="7">
        <f t="shared" si="10"/>
        <v>7576.7427914710715</v>
      </c>
      <c r="AB116" s="7">
        <f t="shared" si="10"/>
        <v>0</v>
      </c>
      <c r="AC116" s="14">
        <f t="shared" si="10"/>
        <v>16.561186429444206</v>
      </c>
    </row>
    <row r="117" spans="1:29" x14ac:dyDescent="0.25">
      <c r="A117" s="7" t="s">
        <v>154</v>
      </c>
      <c r="B117" s="7" t="s">
        <v>154</v>
      </c>
      <c r="C117" s="1">
        <v>5868.1</v>
      </c>
      <c r="D117" s="7">
        <v>52074081.409999996</v>
      </c>
      <c r="E117" s="7">
        <v>-4532633.4034466827</v>
      </c>
      <c r="F117" s="7">
        <v>47541448.006553315</v>
      </c>
      <c r="G117" s="7">
        <v>10884873.51</v>
      </c>
      <c r="H117" s="7">
        <v>1532736.11</v>
      </c>
      <c r="I117" s="7">
        <v>35123838.386553317</v>
      </c>
      <c r="J117" s="7">
        <v>0</v>
      </c>
      <c r="K117" s="14">
        <v>8101.6765233300921</v>
      </c>
      <c r="L117" s="1">
        <v>5868.1</v>
      </c>
      <c r="M117" s="7">
        <v>52074081.409999996</v>
      </c>
      <c r="N117" s="7">
        <v>-4445663.7346921843</v>
      </c>
      <c r="O117" s="7">
        <f t="shared" si="7"/>
        <v>47628417.67530781</v>
      </c>
      <c r="P117" s="7">
        <v>10884873.51</v>
      </c>
      <c r="Q117" s="7">
        <v>1532736.11</v>
      </c>
      <c r="R117" s="7">
        <f t="shared" si="8"/>
        <v>35210808.055307813</v>
      </c>
      <c r="S117" s="7">
        <v>0</v>
      </c>
      <c r="T117" s="14">
        <f t="shared" si="9"/>
        <v>8116.4972777062094</v>
      </c>
      <c r="U117" s="1">
        <f t="shared" si="11"/>
        <v>0</v>
      </c>
      <c r="V117" s="7">
        <f t="shared" si="11"/>
        <v>0</v>
      </c>
      <c r="W117" s="7">
        <f t="shared" si="11"/>
        <v>86969.668754498474</v>
      </c>
      <c r="X117" s="7">
        <f t="shared" si="10"/>
        <v>86969.66875449568</v>
      </c>
      <c r="Y117" s="7">
        <f t="shared" si="10"/>
        <v>0</v>
      </c>
      <c r="Z117" s="7">
        <f t="shared" si="10"/>
        <v>0</v>
      </c>
      <c r="AA117" s="7">
        <f t="shared" si="10"/>
        <v>86969.66875449568</v>
      </c>
      <c r="AB117" s="7">
        <f t="shared" si="10"/>
        <v>0</v>
      </c>
      <c r="AC117" s="14">
        <f t="shared" si="10"/>
        <v>14.820754376117293</v>
      </c>
    </row>
    <row r="118" spans="1:29" x14ac:dyDescent="0.25">
      <c r="A118" s="7" t="s">
        <v>154</v>
      </c>
      <c r="B118" s="7" t="s">
        <v>155</v>
      </c>
      <c r="C118" s="1">
        <v>267.89999999999998</v>
      </c>
      <c r="D118" s="7">
        <v>3757708.2399999998</v>
      </c>
      <c r="E118" s="7">
        <v>-327078.5278943021</v>
      </c>
      <c r="F118" s="7">
        <v>3430629.7121056975</v>
      </c>
      <c r="G118" s="7">
        <v>729642.84</v>
      </c>
      <c r="H118" s="7">
        <v>111586.76</v>
      </c>
      <c r="I118" s="7">
        <v>2589400.1121056979</v>
      </c>
      <c r="J118" s="7">
        <v>0</v>
      </c>
      <c r="K118" s="14">
        <v>12805.635356870838</v>
      </c>
      <c r="L118" s="1">
        <v>267.89999999999998</v>
      </c>
      <c r="M118" s="7">
        <v>3757708.2399999998</v>
      </c>
      <c r="N118" s="7">
        <v>-320802.72557460744</v>
      </c>
      <c r="O118" s="7">
        <f t="shared" si="7"/>
        <v>3436905.5144253923</v>
      </c>
      <c r="P118" s="7">
        <v>729642.84</v>
      </c>
      <c r="Q118" s="7">
        <v>111586.76</v>
      </c>
      <c r="R118" s="7">
        <f t="shared" si="8"/>
        <v>2595675.9144253926</v>
      </c>
      <c r="S118" s="7">
        <v>0</v>
      </c>
      <c r="T118" s="14">
        <f t="shared" si="9"/>
        <v>12829.06127071815</v>
      </c>
      <c r="U118" s="1">
        <f t="shared" si="11"/>
        <v>0</v>
      </c>
      <c r="V118" s="7">
        <f t="shared" si="11"/>
        <v>0</v>
      </c>
      <c r="W118" s="7">
        <f t="shared" si="11"/>
        <v>6275.8023196946597</v>
      </c>
      <c r="X118" s="7">
        <f t="shared" si="10"/>
        <v>6275.8023196947761</v>
      </c>
      <c r="Y118" s="7">
        <f t="shared" si="10"/>
        <v>0</v>
      </c>
      <c r="Z118" s="7">
        <f t="shared" si="10"/>
        <v>0</v>
      </c>
      <c r="AA118" s="7">
        <f t="shared" si="10"/>
        <v>6275.8023196947761</v>
      </c>
      <c r="AB118" s="7">
        <f t="shared" si="10"/>
        <v>0</v>
      </c>
      <c r="AC118" s="14">
        <f t="shared" si="10"/>
        <v>23.425913847311676</v>
      </c>
    </row>
    <row r="119" spans="1:29" x14ac:dyDescent="0.25">
      <c r="A119" s="7" t="s">
        <v>156</v>
      </c>
      <c r="B119" s="7" t="s">
        <v>157</v>
      </c>
      <c r="C119" s="1">
        <v>1453.5</v>
      </c>
      <c r="D119" s="7">
        <v>13360209.369999999</v>
      </c>
      <c r="E119" s="7">
        <v>-1162899.6542582193</v>
      </c>
      <c r="F119" s="7">
        <v>12197309.71574178</v>
      </c>
      <c r="G119" s="7">
        <v>6449977.7599999998</v>
      </c>
      <c r="H119" s="7">
        <v>643340.93999999994</v>
      </c>
      <c r="I119" s="7">
        <v>5103991.0157417804</v>
      </c>
      <c r="J119" s="7">
        <v>0</v>
      </c>
      <c r="K119" s="14">
        <v>8391.6819509747365</v>
      </c>
      <c r="L119" s="1">
        <v>1453.5</v>
      </c>
      <c r="M119" s="7">
        <v>13360209.369999999</v>
      </c>
      <c r="N119" s="7">
        <v>-1140586.5773505098</v>
      </c>
      <c r="O119" s="7">
        <f t="shared" si="7"/>
        <v>12219622.792649489</v>
      </c>
      <c r="P119" s="7">
        <v>6449977.7599999998</v>
      </c>
      <c r="Q119" s="7">
        <v>643340.93999999994</v>
      </c>
      <c r="R119" s="7">
        <f t="shared" si="8"/>
        <v>5126304.0926494896</v>
      </c>
      <c r="S119" s="7">
        <v>0</v>
      </c>
      <c r="T119" s="14">
        <f t="shared" si="9"/>
        <v>8407.033225077048</v>
      </c>
      <c r="U119" s="1">
        <f t="shared" si="11"/>
        <v>0</v>
      </c>
      <c r="V119" s="7">
        <f t="shared" si="11"/>
        <v>0</v>
      </c>
      <c r="W119" s="7">
        <f t="shared" si="11"/>
        <v>22313.076907709474</v>
      </c>
      <c r="X119" s="7">
        <f t="shared" si="10"/>
        <v>22313.076907709241</v>
      </c>
      <c r="Y119" s="7">
        <f t="shared" si="10"/>
        <v>0</v>
      </c>
      <c r="Z119" s="7">
        <f t="shared" si="10"/>
        <v>0</v>
      </c>
      <c r="AA119" s="7">
        <f t="shared" si="10"/>
        <v>22313.076907709241</v>
      </c>
      <c r="AB119" s="7">
        <f t="shared" si="10"/>
        <v>0</v>
      </c>
      <c r="AC119" s="14">
        <f t="shared" si="10"/>
        <v>15.351274102311436</v>
      </c>
    </row>
    <row r="120" spans="1:29" x14ac:dyDescent="0.25">
      <c r="A120" s="7" t="s">
        <v>156</v>
      </c>
      <c r="B120" s="7" t="s">
        <v>158</v>
      </c>
      <c r="C120" s="1">
        <v>3180</v>
      </c>
      <c r="D120" s="7">
        <v>28498195.830000002</v>
      </c>
      <c r="E120" s="7">
        <v>-2480540.6232709382</v>
      </c>
      <c r="F120" s="7">
        <v>26017655.206729062</v>
      </c>
      <c r="G120" s="7">
        <v>6745145.4000000004</v>
      </c>
      <c r="H120" s="7">
        <v>690919.1</v>
      </c>
      <c r="I120" s="7">
        <v>18581590.706729062</v>
      </c>
      <c r="J120" s="7">
        <v>0</v>
      </c>
      <c r="K120" s="14">
        <v>8181.6525807324097</v>
      </c>
      <c r="L120" s="1">
        <v>3180</v>
      </c>
      <c r="M120" s="7">
        <v>28498195.830000002</v>
      </c>
      <c r="N120" s="7">
        <v>-2432945.3784902981</v>
      </c>
      <c r="O120" s="7">
        <f t="shared" si="7"/>
        <v>26065250.451509703</v>
      </c>
      <c r="P120" s="7">
        <v>6745145.4000000004</v>
      </c>
      <c r="Q120" s="7">
        <v>690919.1</v>
      </c>
      <c r="R120" s="7">
        <f t="shared" si="8"/>
        <v>18629185.951509699</v>
      </c>
      <c r="S120" s="7">
        <v>0</v>
      </c>
      <c r="T120" s="14">
        <f t="shared" si="9"/>
        <v>8196.6196388395292</v>
      </c>
      <c r="U120" s="1">
        <f t="shared" si="11"/>
        <v>0</v>
      </c>
      <c r="V120" s="7">
        <f t="shared" si="11"/>
        <v>0</v>
      </c>
      <c r="W120" s="7">
        <f t="shared" si="11"/>
        <v>47595.244780640118</v>
      </c>
      <c r="X120" s="7">
        <f t="shared" si="10"/>
        <v>47595.244780641049</v>
      </c>
      <c r="Y120" s="7">
        <f t="shared" si="10"/>
        <v>0</v>
      </c>
      <c r="Z120" s="7">
        <f t="shared" si="10"/>
        <v>0</v>
      </c>
      <c r="AA120" s="7">
        <f t="shared" si="10"/>
        <v>47595.244780637324</v>
      </c>
      <c r="AB120" s="7">
        <f t="shared" si="10"/>
        <v>0</v>
      </c>
      <c r="AC120" s="14">
        <f t="shared" si="10"/>
        <v>14.967058107119556</v>
      </c>
    </row>
    <row r="121" spans="1:29" x14ac:dyDescent="0.25">
      <c r="A121" s="7" t="s">
        <v>156</v>
      </c>
      <c r="B121" s="7" t="s">
        <v>159</v>
      </c>
      <c r="C121" s="1">
        <v>209.3</v>
      </c>
      <c r="D121" s="7">
        <v>2985120.73</v>
      </c>
      <c r="E121" s="7">
        <v>-259830.94790647304</v>
      </c>
      <c r="F121" s="7">
        <v>2725289.7820935268</v>
      </c>
      <c r="G121" s="7">
        <v>421650.9</v>
      </c>
      <c r="H121" s="7">
        <v>45533.41</v>
      </c>
      <c r="I121" s="7">
        <v>2258105.4720935267</v>
      </c>
      <c r="J121" s="7">
        <v>0</v>
      </c>
      <c r="K121" s="14">
        <v>13020.973636376142</v>
      </c>
      <c r="L121" s="1">
        <v>209.3</v>
      </c>
      <c r="M121" s="7">
        <v>2985120.73</v>
      </c>
      <c r="N121" s="7">
        <v>-254845.45504609527</v>
      </c>
      <c r="O121" s="7">
        <f t="shared" si="7"/>
        <v>2730275.2749539046</v>
      </c>
      <c r="P121" s="7">
        <v>421650.9</v>
      </c>
      <c r="Q121" s="7">
        <v>45533.41</v>
      </c>
      <c r="R121" s="7">
        <f t="shared" si="8"/>
        <v>2263090.9649539045</v>
      </c>
      <c r="S121" s="7">
        <v>0</v>
      </c>
      <c r="T121" s="14">
        <f t="shared" si="9"/>
        <v>13044.793478040632</v>
      </c>
      <c r="U121" s="1">
        <f t="shared" si="11"/>
        <v>0</v>
      </c>
      <c r="V121" s="7">
        <f t="shared" si="11"/>
        <v>0</v>
      </c>
      <c r="W121" s="7">
        <f t="shared" si="11"/>
        <v>4985.4928603777662</v>
      </c>
      <c r="X121" s="7">
        <f t="shared" si="10"/>
        <v>4985.4928603777662</v>
      </c>
      <c r="Y121" s="7">
        <f t="shared" si="10"/>
        <v>0</v>
      </c>
      <c r="Z121" s="7">
        <f t="shared" si="10"/>
        <v>0</v>
      </c>
      <c r="AA121" s="7">
        <f t="shared" si="10"/>
        <v>4985.4928603777662</v>
      </c>
      <c r="AB121" s="7">
        <f t="shared" si="10"/>
        <v>0</v>
      </c>
      <c r="AC121" s="14">
        <f t="shared" si="10"/>
        <v>23.819841664490013</v>
      </c>
    </row>
    <row r="122" spans="1:29" x14ac:dyDescent="0.25">
      <c r="A122" s="7" t="s">
        <v>156</v>
      </c>
      <c r="B122" s="7" t="s">
        <v>160</v>
      </c>
      <c r="C122" s="1">
        <v>637.70000000000005</v>
      </c>
      <c r="D122" s="7">
        <v>6119529.6500000004</v>
      </c>
      <c r="E122" s="7">
        <v>-532656.24191396357</v>
      </c>
      <c r="F122" s="7">
        <v>5586873.4080860373</v>
      </c>
      <c r="G122" s="7">
        <v>3581225.22</v>
      </c>
      <c r="H122" s="7">
        <v>350273.56</v>
      </c>
      <c r="I122" s="7">
        <v>1655374.628086037</v>
      </c>
      <c r="J122" s="7">
        <v>0</v>
      </c>
      <c r="K122" s="14">
        <v>8760.9744520715649</v>
      </c>
      <c r="L122" s="1">
        <v>637.70000000000005</v>
      </c>
      <c r="M122" s="7">
        <v>6119529.6500000004</v>
      </c>
      <c r="N122" s="7">
        <v>-522435.92785016849</v>
      </c>
      <c r="O122" s="7">
        <f t="shared" si="7"/>
        <v>5597093.7221498322</v>
      </c>
      <c r="P122" s="7">
        <v>3581225.22</v>
      </c>
      <c r="Q122" s="7">
        <v>350273.56</v>
      </c>
      <c r="R122" s="7">
        <f t="shared" si="8"/>
        <v>1665594.9421498319</v>
      </c>
      <c r="S122" s="7">
        <v>0</v>
      </c>
      <c r="T122" s="14">
        <f t="shared" si="9"/>
        <v>8777.0012892423274</v>
      </c>
      <c r="U122" s="1">
        <f t="shared" si="11"/>
        <v>0</v>
      </c>
      <c r="V122" s="7">
        <f t="shared" si="11"/>
        <v>0</v>
      </c>
      <c r="W122" s="7">
        <f t="shared" si="11"/>
        <v>10220.314063795086</v>
      </c>
      <c r="X122" s="7">
        <f t="shared" si="10"/>
        <v>10220.314063794911</v>
      </c>
      <c r="Y122" s="7">
        <f t="shared" si="10"/>
        <v>0</v>
      </c>
      <c r="Z122" s="7">
        <f t="shared" si="10"/>
        <v>0</v>
      </c>
      <c r="AA122" s="7">
        <f t="shared" si="10"/>
        <v>10220.314063794911</v>
      </c>
      <c r="AB122" s="7">
        <f t="shared" si="10"/>
        <v>0</v>
      </c>
      <c r="AC122" s="14">
        <f t="shared" si="10"/>
        <v>16.026837170762519</v>
      </c>
    </row>
    <row r="123" spans="1:29" x14ac:dyDescent="0.25">
      <c r="A123" s="7" t="s">
        <v>161</v>
      </c>
      <c r="B123" s="7" t="s">
        <v>162</v>
      </c>
      <c r="C123" s="1">
        <v>1418.7</v>
      </c>
      <c r="D123" s="7">
        <v>13215030.9</v>
      </c>
      <c r="E123" s="7">
        <v>-1150263.0265008851</v>
      </c>
      <c r="F123" s="7">
        <v>12064767.873499116</v>
      </c>
      <c r="G123" s="7">
        <v>1715968.94</v>
      </c>
      <c r="H123" s="7">
        <v>368415.49</v>
      </c>
      <c r="I123" s="7">
        <v>9980383.4434991162</v>
      </c>
      <c r="J123" s="7">
        <v>0</v>
      </c>
      <c r="K123" s="14">
        <v>8504.1008483112109</v>
      </c>
      <c r="L123" s="1">
        <v>1418.7</v>
      </c>
      <c r="M123" s="7">
        <v>13215030.9</v>
      </c>
      <c r="N123" s="7">
        <v>-1128192.4142340166</v>
      </c>
      <c r="O123" s="7">
        <f t="shared" si="7"/>
        <v>12086838.485765984</v>
      </c>
      <c r="P123" s="7">
        <v>1715968.94</v>
      </c>
      <c r="Q123" s="7">
        <v>368415.49</v>
      </c>
      <c r="R123" s="7">
        <f t="shared" si="8"/>
        <v>10002454.055765985</v>
      </c>
      <c r="S123" s="7">
        <v>0</v>
      </c>
      <c r="T123" s="14">
        <f t="shared" si="9"/>
        <v>8519.6577752632584</v>
      </c>
      <c r="U123" s="1">
        <f t="shared" si="11"/>
        <v>0</v>
      </c>
      <c r="V123" s="7">
        <f t="shared" si="11"/>
        <v>0</v>
      </c>
      <c r="W123" s="7">
        <f t="shared" si="11"/>
        <v>22070.612266868586</v>
      </c>
      <c r="X123" s="7">
        <f t="shared" si="10"/>
        <v>22070.612266868353</v>
      </c>
      <c r="Y123" s="7">
        <f t="shared" si="10"/>
        <v>0</v>
      </c>
      <c r="Z123" s="7">
        <f t="shared" si="10"/>
        <v>0</v>
      </c>
      <c r="AA123" s="7">
        <f t="shared" si="10"/>
        <v>22070.612266868353</v>
      </c>
      <c r="AB123" s="7">
        <f t="shared" si="10"/>
        <v>0</v>
      </c>
      <c r="AC123" s="14">
        <f t="shared" si="10"/>
        <v>15.556926952047434</v>
      </c>
    </row>
    <row r="124" spans="1:29" x14ac:dyDescent="0.25">
      <c r="A124" s="7" t="s">
        <v>161</v>
      </c>
      <c r="B124" s="7" t="s">
        <v>163</v>
      </c>
      <c r="C124" s="1">
        <v>790.69999999999993</v>
      </c>
      <c r="D124" s="7">
        <v>7787834.5999999996</v>
      </c>
      <c r="E124" s="7">
        <v>-677868.8801162251</v>
      </c>
      <c r="F124" s="7">
        <v>7109965.7198837744</v>
      </c>
      <c r="G124" s="7">
        <v>945323.66</v>
      </c>
      <c r="H124" s="7">
        <v>191447.64</v>
      </c>
      <c r="I124" s="7">
        <v>5973194.4198837746</v>
      </c>
      <c r="J124" s="7">
        <v>0</v>
      </c>
      <c r="K124" s="14">
        <v>8991.9890222382382</v>
      </c>
      <c r="L124" s="1">
        <v>790.69999999999993</v>
      </c>
      <c r="M124" s="7">
        <v>7787834.5999999996</v>
      </c>
      <c r="N124" s="7">
        <v>-664862.30607521371</v>
      </c>
      <c r="O124" s="7">
        <f t="shared" si="7"/>
        <v>7122972.2939247862</v>
      </c>
      <c r="P124" s="7">
        <v>945323.66</v>
      </c>
      <c r="Q124" s="7">
        <v>191447.64</v>
      </c>
      <c r="R124" s="7">
        <f t="shared" si="8"/>
        <v>5986200.9939247863</v>
      </c>
      <c r="S124" s="7">
        <v>0</v>
      </c>
      <c r="T124" s="14">
        <f t="shared" si="9"/>
        <v>9008.4384645564514</v>
      </c>
      <c r="U124" s="1">
        <f t="shared" si="11"/>
        <v>0</v>
      </c>
      <c r="V124" s="7">
        <f t="shared" si="11"/>
        <v>0</v>
      </c>
      <c r="W124" s="7">
        <f t="shared" si="11"/>
        <v>13006.574041011394</v>
      </c>
      <c r="X124" s="7">
        <f t="shared" si="10"/>
        <v>13006.574041011743</v>
      </c>
      <c r="Y124" s="7">
        <f t="shared" si="10"/>
        <v>0</v>
      </c>
      <c r="Z124" s="7">
        <f t="shared" si="10"/>
        <v>0</v>
      </c>
      <c r="AA124" s="7">
        <f t="shared" si="10"/>
        <v>13006.574041011743</v>
      </c>
      <c r="AB124" s="7">
        <f t="shared" si="10"/>
        <v>0</v>
      </c>
      <c r="AC124" s="14">
        <f t="shared" si="10"/>
        <v>16.449442318213187</v>
      </c>
    </row>
    <row r="125" spans="1:29" x14ac:dyDescent="0.25">
      <c r="A125" s="7" t="s">
        <v>161</v>
      </c>
      <c r="B125" s="7" t="s">
        <v>164</v>
      </c>
      <c r="C125" s="1">
        <v>137.30000000000001</v>
      </c>
      <c r="D125" s="7">
        <v>2283177.27</v>
      </c>
      <c r="E125" s="7">
        <v>-198732.36895936646</v>
      </c>
      <c r="F125" s="7">
        <v>2084444.9010406337</v>
      </c>
      <c r="G125" s="7">
        <v>222071.29</v>
      </c>
      <c r="H125" s="7">
        <v>42015.16</v>
      </c>
      <c r="I125" s="7">
        <v>1820358.4510406337</v>
      </c>
      <c r="J125" s="7">
        <v>0</v>
      </c>
      <c r="K125" s="14">
        <v>15181.68172644307</v>
      </c>
      <c r="L125" s="1">
        <v>137.30000000000001</v>
      </c>
      <c r="M125" s="7">
        <v>2283177.27</v>
      </c>
      <c r="N125" s="7">
        <v>-194919.20191919728</v>
      </c>
      <c r="O125" s="7">
        <f t="shared" si="7"/>
        <v>2088258.0680808027</v>
      </c>
      <c r="P125" s="7">
        <v>222071.29</v>
      </c>
      <c r="Q125" s="7">
        <v>42015.16</v>
      </c>
      <c r="R125" s="7">
        <f t="shared" si="8"/>
        <v>1824171.6180808027</v>
      </c>
      <c r="S125" s="7">
        <v>0</v>
      </c>
      <c r="T125" s="14">
        <f t="shared" si="9"/>
        <v>15209.454246764766</v>
      </c>
      <c r="U125" s="1">
        <f t="shared" si="11"/>
        <v>0</v>
      </c>
      <c r="V125" s="7">
        <f t="shared" si="11"/>
        <v>0</v>
      </c>
      <c r="W125" s="7">
        <f t="shared" si="11"/>
        <v>3813.1670401691808</v>
      </c>
      <c r="X125" s="7">
        <f t="shared" si="11"/>
        <v>3813.1670401690062</v>
      </c>
      <c r="Y125" s="7">
        <f t="shared" si="11"/>
        <v>0</v>
      </c>
      <c r="Z125" s="7">
        <f t="shared" si="11"/>
        <v>0</v>
      </c>
      <c r="AA125" s="7">
        <f t="shared" si="11"/>
        <v>3813.1670401690062</v>
      </c>
      <c r="AB125" s="7">
        <f t="shared" si="11"/>
        <v>0</v>
      </c>
      <c r="AC125" s="14">
        <f t="shared" si="11"/>
        <v>27.772520321695993</v>
      </c>
    </row>
    <row r="126" spans="1:29" x14ac:dyDescent="0.25">
      <c r="A126" s="7" t="s">
        <v>161</v>
      </c>
      <c r="B126" s="7" t="s">
        <v>165</v>
      </c>
      <c r="C126" s="1">
        <v>389</v>
      </c>
      <c r="D126" s="7">
        <v>4148227.84</v>
      </c>
      <c r="E126" s="7">
        <v>-361070.14398684679</v>
      </c>
      <c r="F126" s="7">
        <v>3787157.6960131531</v>
      </c>
      <c r="G126" s="7">
        <v>667563.71</v>
      </c>
      <c r="H126" s="7">
        <v>105423.78</v>
      </c>
      <c r="I126" s="7">
        <v>3014170.2060131533</v>
      </c>
      <c r="J126" s="7">
        <v>0</v>
      </c>
      <c r="K126" s="14">
        <v>9735.6238972060492</v>
      </c>
      <c r="L126" s="1">
        <v>389</v>
      </c>
      <c r="M126" s="7">
        <v>4148227.84</v>
      </c>
      <c r="N126" s="7">
        <v>-354142.12929327012</v>
      </c>
      <c r="O126" s="7">
        <f t="shared" si="7"/>
        <v>3794085.7107067299</v>
      </c>
      <c r="P126" s="7">
        <v>667563.71</v>
      </c>
      <c r="Q126" s="7">
        <v>105423.78</v>
      </c>
      <c r="R126" s="7">
        <f t="shared" si="8"/>
        <v>3021098.2207067301</v>
      </c>
      <c r="S126" s="7">
        <v>0</v>
      </c>
      <c r="T126" s="14">
        <f t="shared" si="9"/>
        <v>9753.4337036162724</v>
      </c>
      <c r="U126" s="1">
        <f t="shared" ref="U126:AC154" si="12">L126-C126</f>
        <v>0</v>
      </c>
      <c r="V126" s="7">
        <f t="shared" si="12"/>
        <v>0</v>
      </c>
      <c r="W126" s="7">
        <f t="shared" si="12"/>
        <v>6928.0146935766679</v>
      </c>
      <c r="X126" s="7">
        <f t="shared" si="12"/>
        <v>6928.0146935768425</v>
      </c>
      <c r="Y126" s="7">
        <f t="shared" si="12"/>
        <v>0</v>
      </c>
      <c r="Z126" s="7">
        <f t="shared" si="12"/>
        <v>0</v>
      </c>
      <c r="AA126" s="7">
        <f t="shared" si="12"/>
        <v>6928.0146935768425</v>
      </c>
      <c r="AB126" s="7">
        <f t="shared" si="12"/>
        <v>0</v>
      </c>
      <c r="AC126" s="14">
        <f t="shared" si="12"/>
        <v>17.809806410223246</v>
      </c>
    </row>
    <row r="127" spans="1:29" x14ac:dyDescent="0.25">
      <c r="A127" s="7" t="s">
        <v>161</v>
      </c>
      <c r="B127" s="7" t="s">
        <v>166</v>
      </c>
      <c r="C127" s="1">
        <v>209.5</v>
      </c>
      <c r="D127" s="7">
        <v>2902449.1999999997</v>
      </c>
      <c r="E127" s="7">
        <v>-252635.05067226689</v>
      </c>
      <c r="F127" s="7">
        <v>2649814.1493277326</v>
      </c>
      <c r="G127" s="7">
        <v>198967.32</v>
      </c>
      <c r="H127" s="7">
        <v>37143.61</v>
      </c>
      <c r="I127" s="7">
        <v>2413703.2193277329</v>
      </c>
      <c r="J127" s="7">
        <v>0</v>
      </c>
      <c r="K127" s="14">
        <v>12648.277562423546</v>
      </c>
      <c r="L127" s="1">
        <v>209.5</v>
      </c>
      <c r="M127" s="7">
        <v>2902449.1999999997</v>
      </c>
      <c r="N127" s="7">
        <v>-247787.62871750756</v>
      </c>
      <c r="O127" s="7">
        <f t="shared" si="7"/>
        <v>2654661.571282492</v>
      </c>
      <c r="P127" s="7">
        <v>198967.32</v>
      </c>
      <c r="Q127" s="7">
        <v>37143.61</v>
      </c>
      <c r="R127" s="7">
        <f t="shared" si="8"/>
        <v>2418550.6412824923</v>
      </c>
      <c r="S127" s="7">
        <v>0</v>
      </c>
      <c r="T127" s="14">
        <f t="shared" si="9"/>
        <v>12671.415614713565</v>
      </c>
      <c r="U127" s="1">
        <f t="shared" si="12"/>
        <v>0</v>
      </c>
      <c r="V127" s="7">
        <f t="shared" si="12"/>
        <v>0</v>
      </c>
      <c r="W127" s="7">
        <f t="shared" si="12"/>
        <v>4847.4219547593384</v>
      </c>
      <c r="X127" s="7">
        <f t="shared" si="12"/>
        <v>4847.4219547593966</v>
      </c>
      <c r="Y127" s="7">
        <f t="shared" si="12"/>
        <v>0</v>
      </c>
      <c r="Z127" s="7">
        <f t="shared" si="12"/>
        <v>0</v>
      </c>
      <c r="AA127" s="7">
        <f t="shared" si="12"/>
        <v>4847.4219547593966</v>
      </c>
      <c r="AB127" s="7">
        <f t="shared" si="12"/>
        <v>0</v>
      </c>
      <c r="AC127" s="14">
        <f t="shared" si="12"/>
        <v>23.138052290019914</v>
      </c>
    </row>
    <row r="128" spans="1:29" x14ac:dyDescent="0.25">
      <c r="A128" s="7" t="s">
        <v>161</v>
      </c>
      <c r="B128" s="7" t="s">
        <v>167</v>
      </c>
      <c r="C128" s="1">
        <v>353.8</v>
      </c>
      <c r="D128" s="7">
        <v>3898335.5</v>
      </c>
      <c r="E128" s="7">
        <v>-339319.00912511989</v>
      </c>
      <c r="F128" s="7">
        <v>3559016.49087488</v>
      </c>
      <c r="G128" s="7">
        <v>399268.34</v>
      </c>
      <c r="H128" s="7">
        <v>81120.61</v>
      </c>
      <c r="I128" s="7">
        <v>3078627.5408748803</v>
      </c>
      <c r="J128" s="7">
        <v>0</v>
      </c>
      <c r="K128" s="14">
        <v>10059.40217884364</v>
      </c>
      <c r="L128" s="1">
        <v>353.8</v>
      </c>
      <c r="M128" s="7">
        <v>3898335.5</v>
      </c>
      <c r="N128" s="7">
        <v>-332808.34320555179</v>
      </c>
      <c r="O128" s="7">
        <f t="shared" si="7"/>
        <v>3565527.1567944484</v>
      </c>
      <c r="P128" s="7">
        <v>399268.34</v>
      </c>
      <c r="Q128" s="7">
        <v>81120.61</v>
      </c>
      <c r="R128" s="7">
        <f t="shared" si="8"/>
        <v>3085138.2067944487</v>
      </c>
      <c r="S128" s="7">
        <v>0</v>
      </c>
      <c r="T128" s="14">
        <f t="shared" si="9"/>
        <v>10077.804287152199</v>
      </c>
      <c r="U128" s="1">
        <f t="shared" si="12"/>
        <v>0</v>
      </c>
      <c r="V128" s="7">
        <f t="shared" si="12"/>
        <v>0</v>
      </c>
      <c r="W128" s="7">
        <f t="shared" si="12"/>
        <v>6510.6659195680986</v>
      </c>
      <c r="X128" s="7">
        <f t="shared" si="12"/>
        <v>6510.6659195683897</v>
      </c>
      <c r="Y128" s="7">
        <f t="shared" si="12"/>
        <v>0</v>
      </c>
      <c r="Z128" s="7">
        <f t="shared" si="12"/>
        <v>0</v>
      </c>
      <c r="AA128" s="7">
        <f t="shared" si="12"/>
        <v>6510.6659195683897</v>
      </c>
      <c r="AB128" s="7">
        <f t="shared" si="12"/>
        <v>0</v>
      </c>
      <c r="AC128" s="14">
        <f t="shared" si="12"/>
        <v>18.402108308559036</v>
      </c>
    </row>
    <row r="129" spans="1:29" x14ac:dyDescent="0.25">
      <c r="A129" s="7" t="s">
        <v>168</v>
      </c>
      <c r="B129" s="7" t="s">
        <v>168</v>
      </c>
      <c r="C129" s="1">
        <v>167.70000000000002</v>
      </c>
      <c r="D129" s="7">
        <v>2846680.94</v>
      </c>
      <c r="E129" s="7">
        <v>-247780.86849019662</v>
      </c>
      <c r="F129" s="7">
        <v>2598900.0715098032</v>
      </c>
      <c r="G129" s="7">
        <v>1078036.21</v>
      </c>
      <c r="H129" s="7">
        <v>76961.990000000005</v>
      </c>
      <c r="I129" s="7">
        <v>1443901.8715098032</v>
      </c>
      <c r="J129" s="7">
        <v>0</v>
      </c>
      <c r="K129" s="14">
        <v>15497.317063266564</v>
      </c>
      <c r="L129" s="1">
        <v>167.70000000000002</v>
      </c>
      <c r="M129" s="7">
        <v>2846680.94</v>
      </c>
      <c r="N129" s="7">
        <v>-243026.58590473366</v>
      </c>
      <c r="O129" s="7">
        <f t="shared" si="7"/>
        <v>2603654.3540952662</v>
      </c>
      <c r="P129" s="7">
        <v>1078036.21</v>
      </c>
      <c r="Q129" s="7">
        <v>76961.990000000005</v>
      </c>
      <c r="R129" s="7">
        <f t="shared" si="8"/>
        <v>1448656.1540952662</v>
      </c>
      <c r="S129" s="7">
        <v>0</v>
      </c>
      <c r="T129" s="14">
        <f t="shared" si="9"/>
        <v>15525.666989238318</v>
      </c>
      <c r="U129" s="1">
        <f t="shared" si="12"/>
        <v>0</v>
      </c>
      <c r="V129" s="7">
        <f t="shared" si="12"/>
        <v>0</v>
      </c>
      <c r="W129" s="7">
        <f t="shared" si="12"/>
        <v>4754.2825854629627</v>
      </c>
      <c r="X129" s="7">
        <f t="shared" si="12"/>
        <v>4754.282585463021</v>
      </c>
      <c r="Y129" s="7">
        <f t="shared" si="12"/>
        <v>0</v>
      </c>
      <c r="Z129" s="7">
        <f t="shared" si="12"/>
        <v>0</v>
      </c>
      <c r="AA129" s="7">
        <f t="shared" si="12"/>
        <v>4754.282585463021</v>
      </c>
      <c r="AB129" s="7">
        <f t="shared" si="12"/>
        <v>0</v>
      </c>
      <c r="AC129" s="14">
        <f t="shared" si="12"/>
        <v>28.349925971753692</v>
      </c>
    </row>
    <row r="130" spans="1:29" x14ac:dyDescent="0.25">
      <c r="A130" s="7" t="s">
        <v>168</v>
      </c>
      <c r="B130" s="7" t="s">
        <v>169</v>
      </c>
      <c r="C130" s="1">
        <v>331.8</v>
      </c>
      <c r="D130" s="7">
        <v>4098449.84</v>
      </c>
      <c r="E130" s="7">
        <v>-356737.36615481303</v>
      </c>
      <c r="F130" s="7">
        <v>3741712.4738451866</v>
      </c>
      <c r="G130" s="7">
        <v>1236273.74</v>
      </c>
      <c r="H130" s="7">
        <v>124688.52</v>
      </c>
      <c r="I130" s="7">
        <v>2380750.2138451864</v>
      </c>
      <c r="J130" s="7">
        <v>0</v>
      </c>
      <c r="K130" s="14">
        <v>11277.011675241671</v>
      </c>
      <c r="L130" s="1">
        <v>331.8</v>
      </c>
      <c r="M130" s="7">
        <v>4098449.84</v>
      </c>
      <c r="N130" s="7">
        <v>-349892.48641156178</v>
      </c>
      <c r="O130" s="7">
        <f t="shared" si="7"/>
        <v>3748557.3535884381</v>
      </c>
      <c r="P130" s="7">
        <v>1236273.74</v>
      </c>
      <c r="Q130" s="7">
        <v>124688.52</v>
      </c>
      <c r="R130" s="7">
        <f t="shared" si="8"/>
        <v>2387595.0935884384</v>
      </c>
      <c r="S130" s="7">
        <v>0</v>
      </c>
      <c r="T130" s="14">
        <f t="shared" si="9"/>
        <v>11297.641210332846</v>
      </c>
      <c r="U130" s="1">
        <f t="shared" si="12"/>
        <v>0</v>
      </c>
      <c r="V130" s="7">
        <f t="shared" si="12"/>
        <v>0</v>
      </c>
      <c r="W130" s="7">
        <f t="shared" si="12"/>
        <v>6844.8797432512511</v>
      </c>
      <c r="X130" s="7">
        <f t="shared" si="12"/>
        <v>6844.8797432514839</v>
      </c>
      <c r="Y130" s="7">
        <f t="shared" si="12"/>
        <v>0</v>
      </c>
      <c r="Z130" s="7">
        <f t="shared" si="12"/>
        <v>0</v>
      </c>
      <c r="AA130" s="7">
        <f t="shared" si="12"/>
        <v>6844.8797432519495</v>
      </c>
      <c r="AB130" s="7">
        <f t="shared" si="12"/>
        <v>0</v>
      </c>
      <c r="AC130" s="14">
        <f t="shared" si="12"/>
        <v>20.629535091175057</v>
      </c>
    </row>
    <row r="131" spans="1:29" x14ac:dyDescent="0.25">
      <c r="A131" s="7" t="s">
        <v>170</v>
      </c>
      <c r="B131" s="7" t="s">
        <v>171</v>
      </c>
      <c r="C131" s="1">
        <v>902.7</v>
      </c>
      <c r="D131" s="7">
        <v>8601399.1099999994</v>
      </c>
      <c r="E131" s="7">
        <v>-748683.18108969531</v>
      </c>
      <c r="F131" s="7">
        <v>7852715.9289103039</v>
      </c>
      <c r="G131" s="7">
        <v>2424158.12</v>
      </c>
      <c r="H131" s="7">
        <v>291561.46000000002</v>
      </c>
      <c r="I131" s="7">
        <v>5136996.3489103038</v>
      </c>
      <c r="J131" s="7">
        <v>0</v>
      </c>
      <c r="K131" s="14">
        <v>8699.1424935308551</v>
      </c>
      <c r="L131" s="1">
        <v>902.7</v>
      </c>
      <c r="M131" s="7">
        <v>8601399.1099999994</v>
      </c>
      <c r="N131" s="7">
        <v>-734317.86131511966</v>
      </c>
      <c r="O131" s="7">
        <f t="shared" si="7"/>
        <v>7867081.2486848794</v>
      </c>
      <c r="P131" s="7">
        <v>2424158.12</v>
      </c>
      <c r="Q131" s="7">
        <v>291561.46000000002</v>
      </c>
      <c r="R131" s="7">
        <f t="shared" si="8"/>
        <v>5151361.6686848793</v>
      </c>
      <c r="S131" s="7">
        <v>0</v>
      </c>
      <c r="T131" s="14">
        <f t="shared" si="9"/>
        <v>8715.0562187713294</v>
      </c>
      <c r="U131" s="1">
        <f t="shared" si="12"/>
        <v>0</v>
      </c>
      <c r="V131" s="7">
        <f t="shared" si="12"/>
        <v>0</v>
      </c>
      <c r="W131" s="7">
        <f t="shared" si="12"/>
        <v>14365.319774575648</v>
      </c>
      <c r="X131" s="7">
        <f t="shared" si="12"/>
        <v>14365.319774575531</v>
      </c>
      <c r="Y131" s="7">
        <f t="shared" si="12"/>
        <v>0</v>
      </c>
      <c r="Z131" s="7">
        <f t="shared" si="12"/>
        <v>0</v>
      </c>
      <c r="AA131" s="7">
        <f t="shared" si="12"/>
        <v>14365.319774575531</v>
      </c>
      <c r="AB131" s="7">
        <f t="shared" si="12"/>
        <v>0</v>
      </c>
      <c r="AC131" s="14">
        <f t="shared" si="12"/>
        <v>15.913725240474378</v>
      </c>
    </row>
    <row r="132" spans="1:29" x14ac:dyDescent="0.25">
      <c r="A132" s="7" t="s">
        <v>170</v>
      </c>
      <c r="B132" s="7" t="s">
        <v>170</v>
      </c>
      <c r="C132" s="1">
        <v>647.70000000000005</v>
      </c>
      <c r="D132" s="7">
        <v>6404904.4500000002</v>
      </c>
      <c r="E132" s="7">
        <v>-557495.8418830476</v>
      </c>
      <c r="F132" s="7">
        <v>5847408.6081169527</v>
      </c>
      <c r="G132" s="7">
        <v>3734355.19</v>
      </c>
      <c r="H132" s="7">
        <v>608497.65</v>
      </c>
      <c r="I132" s="7">
        <v>1504555.7681169529</v>
      </c>
      <c r="J132" s="7">
        <v>0</v>
      </c>
      <c r="K132" s="14">
        <v>9027.9583265662386</v>
      </c>
      <c r="L132" s="1">
        <v>647.70000000000005</v>
      </c>
      <c r="M132" s="7">
        <v>6404904.4500000002</v>
      </c>
      <c r="N132" s="7">
        <v>-546798.91928089981</v>
      </c>
      <c r="O132" s="7">
        <f t="shared" si="7"/>
        <v>5858105.5307191005</v>
      </c>
      <c r="P132" s="7">
        <v>3734355.19</v>
      </c>
      <c r="Q132" s="7">
        <v>608497.65</v>
      </c>
      <c r="R132" s="7">
        <f t="shared" si="8"/>
        <v>1515252.6907191006</v>
      </c>
      <c r="S132" s="7">
        <v>0</v>
      </c>
      <c r="T132" s="14">
        <f t="shared" si="9"/>
        <v>9044.4735691201167</v>
      </c>
      <c r="U132" s="1">
        <f t="shared" si="12"/>
        <v>0</v>
      </c>
      <c r="V132" s="7">
        <f t="shared" si="12"/>
        <v>0</v>
      </c>
      <c r="W132" s="7">
        <f t="shared" si="12"/>
        <v>10696.922602147795</v>
      </c>
      <c r="X132" s="7">
        <f t="shared" si="12"/>
        <v>10696.922602147795</v>
      </c>
      <c r="Y132" s="7">
        <f t="shared" si="12"/>
        <v>0</v>
      </c>
      <c r="Z132" s="7">
        <f t="shared" si="12"/>
        <v>0</v>
      </c>
      <c r="AA132" s="7">
        <f t="shared" si="12"/>
        <v>10696.922602147795</v>
      </c>
      <c r="AB132" s="7">
        <f t="shared" si="12"/>
        <v>0</v>
      </c>
      <c r="AC132" s="14">
        <f t="shared" si="12"/>
        <v>16.515242553878124</v>
      </c>
    </row>
    <row r="133" spans="1:29" x14ac:dyDescent="0.25">
      <c r="A133" s="7" t="s">
        <v>172</v>
      </c>
      <c r="B133" s="7" t="s">
        <v>173</v>
      </c>
      <c r="C133" s="1">
        <v>585.4</v>
      </c>
      <c r="D133" s="7">
        <v>5524806.2300000004</v>
      </c>
      <c r="E133" s="7">
        <v>-480890.31217859249</v>
      </c>
      <c r="F133" s="7">
        <v>5043915.9178214082</v>
      </c>
      <c r="G133" s="7">
        <v>2049258.69</v>
      </c>
      <c r="H133" s="7">
        <v>221857.64</v>
      </c>
      <c r="I133" s="7">
        <v>2772799.5878214082</v>
      </c>
      <c r="J133" s="7">
        <v>0</v>
      </c>
      <c r="K133" s="14">
        <v>8616.1870820317872</v>
      </c>
      <c r="L133" s="1">
        <v>585.4</v>
      </c>
      <c r="M133" s="7">
        <v>5524806.2300000004</v>
      </c>
      <c r="N133" s="7">
        <v>-471663.25421144767</v>
      </c>
      <c r="O133" s="7">
        <f t="shared" ref="O133:O181" si="13">M133+N133</f>
        <v>5053142.9757885523</v>
      </c>
      <c r="P133" s="7">
        <v>2049258.69</v>
      </c>
      <c r="Q133" s="7">
        <v>221857.64</v>
      </c>
      <c r="R133" s="7">
        <f t="shared" ref="R133:R181" si="14">O133-P133-Q133</f>
        <v>2782026.6457885522</v>
      </c>
      <c r="S133" s="7">
        <v>0</v>
      </c>
      <c r="T133" s="14">
        <f t="shared" ref="T133:T181" si="15">O133/L133</f>
        <v>8631.9490532773361</v>
      </c>
      <c r="U133" s="1">
        <f t="shared" si="12"/>
        <v>0</v>
      </c>
      <c r="V133" s="7">
        <f t="shared" si="12"/>
        <v>0</v>
      </c>
      <c r="W133" s="7">
        <f t="shared" si="12"/>
        <v>9227.0579671448213</v>
      </c>
      <c r="X133" s="7">
        <f t="shared" si="12"/>
        <v>9227.0579671440646</v>
      </c>
      <c r="Y133" s="7">
        <f t="shared" si="12"/>
        <v>0</v>
      </c>
      <c r="Z133" s="7">
        <f t="shared" si="12"/>
        <v>0</v>
      </c>
      <c r="AA133" s="7">
        <f t="shared" si="12"/>
        <v>9227.0579671440646</v>
      </c>
      <c r="AB133" s="7">
        <f t="shared" si="12"/>
        <v>0</v>
      </c>
      <c r="AC133" s="14">
        <f t="shared" si="12"/>
        <v>15.761971245548921</v>
      </c>
    </row>
    <row r="134" spans="1:29" x14ac:dyDescent="0.25">
      <c r="A134" s="7" t="s">
        <v>172</v>
      </c>
      <c r="B134" s="7" t="s">
        <v>174</v>
      </c>
      <c r="C134" s="1">
        <v>322.10000000000002</v>
      </c>
      <c r="D134" s="7">
        <v>3499379.79</v>
      </c>
      <c r="E134" s="7">
        <v>-304593.09695003682</v>
      </c>
      <c r="F134" s="7">
        <v>3194786.6930499631</v>
      </c>
      <c r="G134" s="7">
        <v>861746.26</v>
      </c>
      <c r="H134" s="7">
        <v>85179.6</v>
      </c>
      <c r="I134" s="7">
        <v>2247860.8330499628</v>
      </c>
      <c r="J134" s="7">
        <v>0</v>
      </c>
      <c r="K134" s="14">
        <v>9918.6174885127693</v>
      </c>
      <c r="L134" s="1">
        <v>322.10000000000002</v>
      </c>
      <c r="M134" s="7">
        <v>3499379.79</v>
      </c>
      <c r="N134" s="7">
        <v>-298748.73267241666</v>
      </c>
      <c r="O134" s="7">
        <f t="shared" si="13"/>
        <v>3200631.0573275834</v>
      </c>
      <c r="P134" s="7">
        <v>861746.26</v>
      </c>
      <c r="Q134" s="7">
        <v>85179.6</v>
      </c>
      <c r="R134" s="7">
        <f t="shared" si="14"/>
        <v>2253705.1973275836</v>
      </c>
      <c r="S134" s="7">
        <v>0</v>
      </c>
      <c r="T134" s="14">
        <f t="shared" si="15"/>
        <v>9936.762053174738</v>
      </c>
      <c r="U134" s="1">
        <f t="shared" si="12"/>
        <v>0</v>
      </c>
      <c r="V134" s="7">
        <f t="shared" si="12"/>
        <v>0</v>
      </c>
      <c r="W134" s="7">
        <f t="shared" si="12"/>
        <v>5844.3642776201596</v>
      </c>
      <c r="X134" s="7">
        <f t="shared" si="12"/>
        <v>5844.3642776203342</v>
      </c>
      <c r="Y134" s="7">
        <f t="shared" si="12"/>
        <v>0</v>
      </c>
      <c r="Z134" s="7">
        <f t="shared" si="12"/>
        <v>0</v>
      </c>
      <c r="AA134" s="7">
        <f t="shared" si="12"/>
        <v>5844.3642776207998</v>
      </c>
      <c r="AB134" s="7">
        <f t="shared" si="12"/>
        <v>0</v>
      </c>
      <c r="AC134" s="14">
        <f t="shared" si="12"/>
        <v>18.144564661968616</v>
      </c>
    </row>
    <row r="135" spans="1:29" x14ac:dyDescent="0.25">
      <c r="A135" s="7" t="s">
        <v>175</v>
      </c>
      <c r="B135" s="7" t="s">
        <v>176</v>
      </c>
      <c r="C135" s="1">
        <v>1652.4</v>
      </c>
      <c r="D135" s="7">
        <v>19031472.560000002</v>
      </c>
      <c r="E135" s="7">
        <v>-1656537.8765504174</v>
      </c>
      <c r="F135" s="7">
        <v>17374934.683449585</v>
      </c>
      <c r="G135" s="7">
        <v>12856377.699999999</v>
      </c>
      <c r="H135" s="7">
        <v>460960.26</v>
      </c>
      <c r="I135" s="7">
        <v>4057596.723449586</v>
      </c>
      <c r="J135" s="7">
        <v>0</v>
      </c>
      <c r="K135" s="14">
        <v>10514.96894423238</v>
      </c>
      <c r="L135" s="1">
        <v>1652.4</v>
      </c>
      <c r="M135" s="7">
        <v>19031472.560000002</v>
      </c>
      <c r="N135" s="7">
        <v>-1624753.1418102733</v>
      </c>
      <c r="O135" s="7">
        <f t="shared" si="13"/>
        <v>17406719.41818973</v>
      </c>
      <c r="P135" s="7">
        <v>12856377.699999999</v>
      </c>
      <c r="Q135" s="7">
        <v>460960.26</v>
      </c>
      <c r="R135" s="7">
        <f t="shared" si="14"/>
        <v>4089381.4581897315</v>
      </c>
      <c r="S135" s="7">
        <v>0</v>
      </c>
      <c r="T135" s="14">
        <f t="shared" si="15"/>
        <v>10534.204440928183</v>
      </c>
      <c r="U135" s="1">
        <f t="shared" si="12"/>
        <v>0</v>
      </c>
      <c r="V135" s="7">
        <f t="shared" si="12"/>
        <v>0</v>
      </c>
      <c r="W135" s="7">
        <f t="shared" si="12"/>
        <v>31784.734740144107</v>
      </c>
      <c r="X135" s="7">
        <f t="shared" si="12"/>
        <v>31784.734740145504</v>
      </c>
      <c r="Y135" s="7">
        <f t="shared" si="12"/>
        <v>0</v>
      </c>
      <c r="Z135" s="7">
        <f t="shared" si="12"/>
        <v>0</v>
      </c>
      <c r="AA135" s="7">
        <f t="shared" si="12"/>
        <v>31784.734740145504</v>
      </c>
      <c r="AB135" s="7">
        <f t="shared" si="12"/>
        <v>0</v>
      </c>
      <c r="AC135" s="14">
        <f t="shared" si="12"/>
        <v>19.235496695802794</v>
      </c>
    </row>
    <row r="136" spans="1:29" x14ac:dyDescent="0.25">
      <c r="A136" s="7" t="s">
        <v>177</v>
      </c>
      <c r="B136" s="7" t="s">
        <v>178</v>
      </c>
      <c r="C136" s="1">
        <v>195.3</v>
      </c>
      <c r="D136" s="7">
        <v>2750396.4000000004</v>
      </c>
      <c r="E136" s="7">
        <v>-239400.06732342485</v>
      </c>
      <c r="F136" s="7">
        <v>2510996.3326765755</v>
      </c>
      <c r="G136" s="7">
        <v>419036.03</v>
      </c>
      <c r="H136" s="7">
        <v>64099.67</v>
      </c>
      <c r="I136" s="7">
        <v>2027860.6326765756</v>
      </c>
      <c r="J136" s="7">
        <v>0</v>
      </c>
      <c r="K136" s="14">
        <v>12857.124079245137</v>
      </c>
      <c r="L136" s="1">
        <v>195.3</v>
      </c>
      <c r="M136" s="7">
        <v>2750396.4000000004</v>
      </c>
      <c r="N136" s="7">
        <v>-234806.5909264388</v>
      </c>
      <c r="O136" s="7">
        <f t="shared" si="13"/>
        <v>2515589.8090735618</v>
      </c>
      <c r="P136" s="7">
        <v>419036.03</v>
      </c>
      <c r="Q136" s="7">
        <v>64099.67</v>
      </c>
      <c r="R136" s="7">
        <f t="shared" si="14"/>
        <v>2032454.1090735618</v>
      </c>
      <c r="S136" s="7">
        <v>0</v>
      </c>
      <c r="T136" s="14">
        <f t="shared" si="15"/>
        <v>12880.644183684391</v>
      </c>
      <c r="U136" s="1">
        <f t="shared" si="12"/>
        <v>0</v>
      </c>
      <c r="V136" s="7">
        <f t="shared" si="12"/>
        <v>0</v>
      </c>
      <c r="W136" s="7">
        <f t="shared" si="12"/>
        <v>4593.4763969860505</v>
      </c>
      <c r="X136" s="7">
        <f t="shared" si="12"/>
        <v>4593.4763969862834</v>
      </c>
      <c r="Y136" s="7">
        <f t="shared" si="12"/>
        <v>0</v>
      </c>
      <c r="Z136" s="7">
        <f t="shared" si="12"/>
        <v>0</v>
      </c>
      <c r="AA136" s="7">
        <f t="shared" si="12"/>
        <v>4593.4763969862834</v>
      </c>
      <c r="AB136" s="7">
        <f t="shared" si="12"/>
        <v>0</v>
      </c>
      <c r="AC136" s="14">
        <f t="shared" si="12"/>
        <v>23.520104439254283</v>
      </c>
    </row>
    <row r="137" spans="1:29" x14ac:dyDescent="0.25">
      <c r="A137" s="7" t="s">
        <v>177</v>
      </c>
      <c r="B137" s="7" t="s">
        <v>179</v>
      </c>
      <c r="C137" s="1">
        <v>1487.4</v>
      </c>
      <c r="D137" s="7">
        <v>13295429.300000001</v>
      </c>
      <c r="E137" s="7">
        <v>-1157261.0659008408</v>
      </c>
      <c r="F137" s="7">
        <v>12138168.234099161</v>
      </c>
      <c r="G137" s="7">
        <v>1600064.94</v>
      </c>
      <c r="H137" s="7">
        <v>263513.52</v>
      </c>
      <c r="I137" s="7">
        <v>10274589.774099162</v>
      </c>
      <c r="J137" s="7">
        <v>0</v>
      </c>
      <c r="K137" s="14">
        <v>8160.6617144676347</v>
      </c>
      <c r="L137" s="1">
        <v>1487.4</v>
      </c>
      <c r="M137" s="7">
        <v>13295429.300000001</v>
      </c>
      <c r="N137" s="7">
        <v>-1135056.1791153045</v>
      </c>
      <c r="O137" s="7">
        <f t="shared" si="13"/>
        <v>12160373.120884696</v>
      </c>
      <c r="P137" s="7">
        <v>1600064.94</v>
      </c>
      <c r="Q137" s="7">
        <v>263513.52</v>
      </c>
      <c r="R137" s="7">
        <f t="shared" si="14"/>
        <v>10296794.660884697</v>
      </c>
      <c r="S137" s="7">
        <v>0</v>
      </c>
      <c r="T137" s="14">
        <f t="shared" si="15"/>
        <v>8175.590373056807</v>
      </c>
      <c r="U137" s="1">
        <f t="shared" si="12"/>
        <v>0</v>
      </c>
      <c r="V137" s="7">
        <f t="shared" si="12"/>
        <v>0</v>
      </c>
      <c r="W137" s="7">
        <f t="shared" si="12"/>
        <v>22204.886785536306</v>
      </c>
      <c r="X137" s="7">
        <f t="shared" si="12"/>
        <v>22204.886785535142</v>
      </c>
      <c r="Y137" s="7">
        <f t="shared" si="12"/>
        <v>0</v>
      </c>
      <c r="Z137" s="7">
        <f t="shared" si="12"/>
        <v>0</v>
      </c>
      <c r="AA137" s="7">
        <f t="shared" si="12"/>
        <v>22204.886785535142</v>
      </c>
      <c r="AB137" s="7">
        <f t="shared" si="12"/>
        <v>0</v>
      </c>
      <c r="AC137" s="14">
        <f t="shared" si="12"/>
        <v>14.928658589172301</v>
      </c>
    </row>
    <row r="138" spans="1:29" x14ac:dyDescent="0.25">
      <c r="A138" s="7" t="s">
        <v>177</v>
      </c>
      <c r="B138" s="7" t="s">
        <v>180</v>
      </c>
      <c r="C138" s="1">
        <v>286.3</v>
      </c>
      <c r="D138" s="7">
        <v>3255126.6</v>
      </c>
      <c r="E138" s="7">
        <v>-283332.80511357234</v>
      </c>
      <c r="F138" s="7">
        <v>2971793.7948864279</v>
      </c>
      <c r="G138" s="7">
        <v>628843.89</v>
      </c>
      <c r="H138" s="7">
        <v>97696.53</v>
      </c>
      <c r="I138" s="7">
        <v>2245253.374886428</v>
      </c>
      <c r="J138" s="7">
        <v>0</v>
      </c>
      <c r="K138" s="14">
        <v>10379.999283571176</v>
      </c>
      <c r="L138" s="1">
        <v>286.3</v>
      </c>
      <c r="M138" s="7">
        <v>3255126.6</v>
      </c>
      <c r="N138" s="7">
        <v>-277896.37158482667</v>
      </c>
      <c r="O138" s="7">
        <f t="shared" si="13"/>
        <v>2977230.2284151735</v>
      </c>
      <c r="P138" s="7">
        <v>628843.89</v>
      </c>
      <c r="Q138" s="7">
        <v>97696.53</v>
      </c>
      <c r="R138" s="7">
        <f t="shared" si="14"/>
        <v>2250689.8084151736</v>
      </c>
      <c r="S138" s="7">
        <v>0</v>
      </c>
      <c r="T138" s="14">
        <f t="shared" si="15"/>
        <v>10398.987874310769</v>
      </c>
      <c r="U138" s="1">
        <f t="shared" si="12"/>
        <v>0</v>
      </c>
      <c r="V138" s="7">
        <f t="shared" si="12"/>
        <v>0</v>
      </c>
      <c r="W138" s="7">
        <f t="shared" si="12"/>
        <v>5436.4335287456634</v>
      </c>
      <c r="X138" s="7">
        <f t="shared" si="12"/>
        <v>5436.4335287455469</v>
      </c>
      <c r="Y138" s="7">
        <f t="shared" si="12"/>
        <v>0</v>
      </c>
      <c r="Z138" s="7">
        <f t="shared" si="12"/>
        <v>0</v>
      </c>
      <c r="AA138" s="7">
        <f t="shared" si="12"/>
        <v>5436.4335287455469</v>
      </c>
      <c r="AB138" s="7">
        <f t="shared" si="12"/>
        <v>0</v>
      </c>
      <c r="AC138" s="14">
        <f t="shared" si="12"/>
        <v>18.988590739592837</v>
      </c>
    </row>
    <row r="139" spans="1:29" x14ac:dyDescent="0.25">
      <c r="A139" s="7" t="s">
        <v>177</v>
      </c>
      <c r="B139" s="7" t="s">
        <v>181</v>
      </c>
      <c r="C139" s="1">
        <v>233.20000000000002</v>
      </c>
      <c r="D139" s="7">
        <v>2931031.17</v>
      </c>
      <c r="E139" s="7">
        <v>-255122.88316878854</v>
      </c>
      <c r="F139" s="7">
        <v>2675908.2868312113</v>
      </c>
      <c r="G139" s="7">
        <v>337052.36</v>
      </c>
      <c r="H139" s="7">
        <v>45169.86</v>
      </c>
      <c r="I139" s="7">
        <v>2293686.0668312116</v>
      </c>
      <c r="J139" s="7">
        <v>0</v>
      </c>
      <c r="K139" s="14">
        <v>11474.735363770202</v>
      </c>
      <c r="L139" s="1">
        <v>233.20000000000002</v>
      </c>
      <c r="M139" s="7">
        <v>2931031.17</v>
      </c>
      <c r="N139" s="7">
        <v>-250227.72605680811</v>
      </c>
      <c r="O139" s="7">
        <f t="shared" si="13"/>
        <v>2680803.4439431918</v>
      </c>
      <c r="P139" s="7">
        <v>337052.36</v>
      </c>
      <c r="Q139" s="7">
        <v>45169.86</v>
      </c>
      <c r="R139" s="7">
        <f t="shared" si="14"/>
        <v>2298581.223943192</v>
      </c>
      <c r="S139" s="7">
        <v>0</v>
      </c>
      <c r="T139" s="14">
        <f t="shared" si="15"/>
        <v>11495.726603529982</v>
      </c>
      <c r="U139" s="1">
        <f t="shared" si="12"/>
        <v>0</v>
      </c>
      <c r="V139" s="7">
        <f t="shared" si="12"/>
        <v>0</v>
      </c>
      <c r="W139" s="7">
        <f t="shared" si="12"/>
        <v>4895.1571119804285</v>
      </c>
      <c r="X139" s="7">
        <f t="shared" si="12"/>
        <v>4895.1571119804867</v>
      </c>
      <c r="Y139" s="7">
        <f t="shared" si="12"/>
        <v>0</v>
      </c>
      <c r="Z139" s="7">
        <f t="shared" si="12"/>
        <v>0</v>
      </c>
      <c r="AA139" s="7">
        <f t="shared" si="12"/>
        <v>4895.1571119804867</v>
      </c>
      <c r="AB139" s="7">
        <f t="shared" si="12"/>
        <v>0</v>
      </c>
      <c r="AC139" s="14">
        <f t="shared" si="12"/>
        <v>20.991239759780001</v>
      </c>
    </row>
    <row r="140" spans="1:29" x14ac:dyDescent="0.25">
      <c r="A140" s="7" t="s">
        <v>182</v>
      </c>
      <c r="B140" s="7" t="s">
        <v>183</v>
      </c>
      <c r="C140" s="1">
        <v>16415.5</v>
      </c>
      <c r="D140" s="7">
        <v>150615239.92000002</v>
      </c>
      <c r="E140" s="7">
        <v>-13109855.210973147</v>
      </c>
      <c r="F140" s="7">
        <v>137505384.70902687</v>
      </c>
      <c r="G140" s="7">
        <v>27498153.190000001</v>
      </c>
      <c r="H140" s="7">
        <v>2145812.63</v>
      </c>
      <c r="I140" s="7">
        <v>107861418.88902688</v>
      </c>
      <c r="J140" s="7">
        <v>0</v>
      </c>
      <c r="K140" s="14">
        <v>8376.5578087190079</v>
      </c>
      <c r="L140" s="1">
        <v>16415.5</v>
      </c>
      <c r="M140" s="7">
        <v>150615239.92000002</v>
      </c>
      <c r="N140" s="7">
        <v>-12858310.542866794</v>
      </c>
      <c r="O140" s="7">
        <f t="shared" si="13"/>
        <v>137756929.37713322</v>
      </c>
      <c r="P140" s="7">
        <v>27498153.190000001</v>
      </c>
      <c r="Q140" s="7">
        <v>2145812.63</v>
      </c>
      <c r="R140" s="7">
        <f t="shared" si="14"/>
        <v>108112963.55713323</v>
      </c>
      <c r="S140" s="7">
        <v>0</v>
      </c>
      <c r="T140" s="14">
        <f t="shared" si="15"/>
        <v>8391.8814155604905</v>
      </c>
      <c r="U140" s="1">
        <f t="shared" si="12"/>
        <v>0</v>
      </c>
      <c r="V140" s="7">
        <f t="shared" si="12"/>
        <v>0</v>
      </c>
      <c r="W140" s="7">
        <f t="shared" si="12"/>
        <v>251544.66810635291</v>
      </c>
      <c r="X140" s="7">
        <f t="shared" si="12"/>
        <v>251544.66810634732</v>
      </c>
      <c r="Y140" s="7">
        <f t="shared" si="12"/>
        <v>0</v>
      </c>
      <c r="Z140" s="7">
        <f t="shared" si="12"/>
        <v>0</v>
      </c>
      <c r="AA140" s="7">
        <f t="shared" si="12"/>
        <v>251544.66810634732</v>
      </c>
      <c r="AB140" s="7">
        <f t="shared" si="12"/>
        <v>0</v>
      </c>
      <c r="AC140" s="14">
        <f t="shared" si="12"/>
        <v>15.323606841482615</v>
      </c>
    </row>
    <row r="141" spans="1:29" x14ac:dyDescent="0.25">
      <c r="A141" s="7" t="s">
        <v>182</v>
      </c>
      <c r="B141" s="7" t="s">
        <v>184</v>
      </c>
      <c r="C141" s="1">
        <v>9578.6</v>
      </c>
      <c r="D141" s="7">
        <v>80901468.473000005</v>
      </c>
      <c r="E141" s="7">
        <v>-7041827.4976654751</v>
      </c>
      <c r="F141" s="7">
        <v>73859640.975334525</v>
      </c>
      <c r="G141" s="7">
        <v>18813710.539999999</v>
      </c>
      <c r="H141" s="7">
        <v>1846157.18</v>
      </c>
      <c r="I141" s="7">
        <v>53199773.255334526</v>
      </c>
      <c r="J141" s="7">
        <v>0</v>
      </c>
      <c r="K141" s="14">
        <v>7710.9014861602445</v>
      </c>
      <c r="L141" s="1">
        <v>9578.6</v>
      </c>
      <c r="M141" s="7">
        <v>80901468.473000005</v>
      </c>
      <c r="N141" s="7">
        <v>-6906712.7971400395</v>
      </c>
      <c r="O141" s="7">
        <f t="shared" si="13"/>
        <v>73994755.675859958</v>
      </c>
      <c r="P141" s="7">
        <v>18813710.539999999</v>
      </c>
      <c r="Q141" s="7">
        <v>1846157.18</v>
      </c>
      <c r="R141" s="7">
        <f t="shared" si="14"/>
        <v>53334887.955859959</v>
      </c>
      <c r="S141" s="7">
        <v>0</v>
      </c>
      <c r="T141" s="14">
        <f t="shared" si="15"/>
        <v>7725.0073785166887</v>
      </c>
      <c r="U141" s="1">
        <f t="shared" si="12"/>
        <v>0</v>
      </c>
      <c r="V141" s="7">
        <f t="shared" si="12"/>
        <v>0</v>
      </c>
      <c r="W141" s="7">
        <f t="shared" si="12"/>
        <v>135114.70052543562</v>
      </c>
      <c r="X141" s="7">
        <f t="shared" si="12"/>
        <v>135114.70052543283</v>
      </c>
      <c r="Y141" s="7">
        <f t="shared" si="12"/>
        <v>0</v>
      </c>
      <c r="Z141" s="7">
        <f t="shared" si="12"/>
        <v>0</v>
      </c>
      <c r="AA141" s="7">
        <f t="shared" si="12"/>
        <v>135114.70052543283</v>
      </c>
      <c r="AB141" s="7">
        <f t="shared" si="12"/>
        <v>0</v>
      </c>
      <c r="AC141" s="14">
        <f t="shared" si="12"/>
        <v>14.105892356444201</v>
      </c>
    </row>
    <row r="142" spans="1:29" x14ac:dyDescent="0.25">
      <c r="A142" s="7" t="s">
        <v>185</v>
      </c>
      <c r="B142" s="7" t="s">
        <v>186</v>
      </c>
      <c r="C142" s="1">
        <v>700.7</v>
      </c>
      <c r="D142" s="7">
        <v>6456223.8200000003</v>
      </c>
      <c r="E142" s="7">
        <v>-561962.78367841779</v>
      </c>
      <c r="F142" s="7">
        <v>5894261.0363215823</v>
      </c>
      <c r="G142" s="7">
        <v>3379206.12</v>
      </c>
      <c r="H142" s="7">
        <v>136003.57999999999</v>
      </c>
      <c r="I142" s="7">
        <v>2379051.3363215821</v>
      </c>
      <c r="J142" s="7">
        <v>0</v>
      </c>
      <c r="K142" s="14">
        <v>8411.9609480827494</v>
      </c>
      <c r="L142" s="1">
        <v>700.7</v>
      </c>
      <c r="M142" s="7">
        <v>6456223.8200000003</v>
      </c>
      <c r="N142" s="7">
        <v>-551180.15186184435</v>
      </c>
      <c r="O142" s="7">
        <f t="shared" si="13"/>
        <v>5905043.6681381557</v>
      </c>
      <c r="P142" s="7">
        <v>3379206.12</v>
      </c>
      <c r="Q142" s="7">
        <v>136003.57999999999</v>
      </c>
      <c r="R142" s="7">
        <f t="shared" si="14"/>
        <v>2389833.9681381555</v>
      </c>
      <c r="S142" s="7">
        <v>0</v>
      </c>
      <c r="T142" s="14">
        <f t="shared" si="15"/>
        <v>8427.349319449344</v>
      </c>
      <c r="U142" s="1">
        <f t="shared" si="12"/>
        <v>0</v>
      </c>
      <c r="V142" s="7">
        <f t="shared" si="12"/>
        <v>0</v>
      </c>
      <c r="W142" s="7">
        <f t="shared" si="12"/>
        <v>10782.631816573441</v>
      </c>
      <c r="X142" s="7">
        <f t="shared" si="12"/>
        <v>10782.631816573441</v>
      </c>
      <c r="Y142" s="7">
        <f t="shared" si="12"/>
        <v>0</v>
      </c>
      <c r="Z142" s="7">
        <f t="shared" si="12"/>
        <v>0</v>
      </c>
      <c r="AA142" s="7">
        <f t="shared" si="12"/>
        <v>10782.631816573441</v>
      </c>
      <c r="AB142" s="7">
        <f t="shared" si="12"/>
        <v>0</v>
      </c>
      <c r="AC142" s="14">
        <f t="shared" si="12"/>
        <v>15.388371366594583</v>
      </c>
    </row>
    <row r="143" spans="1:29" x14ac:dyDescent="0.25">
      <c r="A143" s="7" t="s">
        <v>185</v>
      </c>
      <c r="B143" s="7" t="s">
        <v>187</v>
      </c>
      <c r="C143" s="1">
        <v>483.7</v>
      </c>
      <c r="D143" s="7">
        <v>4512632.4000000004</v>
      </c>
      <c r="E143" s="7">
        <v>-392788.65416122135</v>
      </c>
      <c r="F143" s="7">
        <v>4119843.745838779</v>
      </c>
      <c r="G143" s="7">
        <v>504405.94</v>
      </c>
      <c r="H143" s="7">
        <v>46132.39</v>
      </c>
      <c r="I143" s="7">
        <v>3569305.415838779</v>
      </c>
      <c r="J143" s="7">
        <v>0</v>
      </c>
      <c r="K143" s="14">
        <v>8517.3532061996666</v>
      </c>
      <c r="L143" s="1">
        <v>483.7</v>
      </c>
      <c r="M143" s="7">
        <v>4512632.4000000004</v>
      </c>
      <c r="N143" s="7">
        <v>-385252.04219587898</v>
      </c>
      <c r="O143" s="7">
        <f t="shared" si="13"/>
        <v>4127380.3578041214</v>
      </c>
      <c r="P143" s="7">
        <v>504405.94</v>
      </c>
      <c r="Q143" s="7">
        <v>46132.39</v>
      </c>
      <c r="R143" s="7">
        <f t="shared" si="14"/>
        <v>3576842.0278041214</v>
      </c>
      <c r="S143" s="7">
        <v>0</v>
      </c>
      <c r="T143" s="14">
        <f t="shared" si="15"/>
        <v>8532.9343762748013</v>
      </c>
      <c r="U143" s="1">
        <f t="shared" si="12"/>
        <v>0</v>
      </c>
      <c r="V143" s="7">
        <f t="shared" si="12"/>
        <v>0</v>
      </c>
      <c r="W143" s="7">
        <f t="shared" si="12"/>
        <v>7536.6119653423666</v>
      </c>
      <c r="X143" s="7">
        <f t="shared" si="12"/>
        <v>7536.6119653424248</v>
      </c>
      <c r="Y143" s="7">
        <f t="shared" si="12"/>
        <v>0</v>
      </c>
      <c r="Z143" s="7">
        <f t="shared" si="12"/>
        <v>0</v>
      </c>
      <c r="AA143" s="7">
        <f t="shared" si="12"/>
        <v>7536.6119653424248</v>
      </c>
      <c r="AB143" s="7">
        <f t="shared" si="12"/>
        <v>0</v>
      </c>
      <c r="AC143" s="14">
        <f t="shared" si="12"/>
        <v>15.581170075134651</v>
      </c>
    </row>
    <row r="144" spans="1:29" x14ac:dyDescent="0.25">
      <c r="A144" s="7" t="s">
        <v>188</v>
      </c>
      <c r="B144" s="7" t="s">
        <v>189</v>
      </c>
      <c r="C144" s="1">
        <v>432.8</v>
      </c>
      <c r="D144" s="7">
        <v>4362804.7399999993</v>
      </c>
      <c r="E144" s="7">
        <v>-379747.35149993532</v>
      </c>
      <c r="F144" s="7">
        <v>3983057.3885000641</v>
      </c>
      <c r="G144" s="7">
        <v>1472521.69</v>
      </c>
      <c r="H144" s="7">
        <v>148662.94</v>
      </c>
      <c r="I144" s="7">
        <v>2361872.7585000643</v>
      </c>
      <c r="J144" s="7">
        <v>0</v>
      </c>
      <c r="K144" s="14">
        <v>9202.9976628929398</v>
      </c>
      <c r="L144" s="1">
        <v>432.8</v>
      </c>
      <c r="M144" s="7">
        <v>4362804.7399999993</v>
      </c>
      <c r="N144" s="7">
        <v>-372460.96885420149</v>
      </c>
      <c r="O144" s="7">
        <f t="shared" si="13"/>
        <v>3990343.7711457978</v>
      </c>
      <c r="P144" s="7">
        <v>1472521.69</v>
      </c>
      <c r="Q144" s="7">
        <v>148662.94</v>
      </c>
      <c r="R144" s="7">
        <f t="shared" si="14"/>
        <v>2369159.1411457979</v>
      </c>
      <c r="S144" s="7">
        <v>0</v>
      </c>
      <c r="T144" s="14">
        <f t="shared" si="15"/>
        <v>9219.8331126289231</v>
      </c>
      <c r="U144" s="1">
        <f t="shared" si="12"/>
        <v>0</v>
      </c>
      <c r="V144" s="7">
        <f t="shared" si="12"/>
        <v>0</v>
      </c>
      <c r="W144" s="7">
        <f t="shared" si="12"/>
        <v>7286.3826457338291</v>
      </c>
      <c r="X144" s="7">
        <f t="shared" si="12"/>
        <v>7286.3826457336545</v>
      </c>
      <c r="Y144" s="7">
        <f t="shared" si="12"/>
        <v>0</v>
      </c>
      <c r="Z144" s="7">
        <f t="shared" si="12"/>
        <v>0</v>
      </c>
      <c r="AA144" s="7">
        <f t="shared" si="12"/>
        <v>7286.3826457336545</v>
      </c>
      <c r="AB144" s="7">
        <f t="shared" si="12"/>
        <v>0</v>
      </c>
      <c r="AC144" s="14">
        <f t="shared" si="12"/>
        <v>16.835449735983275</v>
      </c>
    </row>
    <row r="145" spans="1:29" x14ac:dyDescent="0.25">
      <c r="A145" s="7" t="s">
        <v>188</v>
      </c>
      <c r="B145" s="7" t="s">
        <v>190</v>
      </c>
      <c r="C145" s="1">
        <v>1103.5</v>
      </c>
      <c r="D145" s="7">
        <v>9956045.0099999998</v>
      </c>
      <c r="E145" s="7">
        <v>-866594.30097750551</v>
      </c>
      <c r="F145" s="7">
        <v>9089450.709022494</v>
      </c>
      <c r="G145" s="7">
        <v>1568470.42</v>
      </c>
      <c r="H145" s="7">
        <v>200268.16</v>
      </c>
      <c r="I145" s="7">
        <v>7320712.129022494</v>
      </c>
      <c r="J145" s="7">
        <v>0</v>
      </c>
      <c r="K145" s="14">
        <v>8236.9285990235567</v>
      </c>
      <c r="L145" s="1">
        <v>1103.5</v>
      </c>
      <c r="M145" s="7">
        <v>9956045.0099999998</v>
      </c>
      <c r="N145" s="7">
        <v>-849966.56769485376</v>
      </c>
      <c r="O145" s="7">
        <f t="shared" si="13"/>
        <v>9106078.4423051458</v>
      </c>
      <c r="P145" s="7">
        <v>1568470.42</v>
      </c>
      <c r="Q145" s="7">
        <v>200268.16</v>
      </c>
      <c r="R145" s="7">
        <f t="shared" si="14"/>
        <v>7337339.8623051457</v>
      </c>
      <c r="S145" s="7">
        <v>0</v>
      </c>
      <c r="T145" s="14">
        <f t="shared" si="15"/>
        <v>8251.9967759901647</v>
      </c>
      <c r="U145" s="1">
        <f t="shared" si="12"/>
        <v>0</v>
      </c>
      <c r="V145" s="7">
        <f t="shared" si="12"/>
        <v>0</v>
      </c>
      <c r="W145" s="7">
        <f t="shared" si="12"/>
        <v>16627.733282651752</v>
      </c>
      <c r="X145" s="7">
        <f t="shared" si="12"/>
        <v>16627.733282651752</v>
      </c>
      <c r="Y145" s="7">
        <f t="shared" si="12"/>
        <v>0</v>
      </c>
      <c r="Z145" s="7">
        <f t="shared" si="12"/>
        <v>0</v>
      </c>
      <c r="AA145" s="7">
        <f t="shared" si="12"/>
        <v>16627.733282651752</v>
      </c>
      <c r="AB145" s="7">
        <f t="shared" si="12"/>
        <v>0</v>
      </c>
      <c r="AC145" s="14">
        <f t="shared" si="12"/>
        <v>15.068176966608007</v>
      </c>
    </row>
    <row r="146" spans="1:29" x14ac:dyDescent="0.25">
      <c r="A146" s="7" t="s">
        <v>188</v>
      </c>
      <c r="B146" s="7" t="s">
        <v>191</v>
      </c>
      <c r="C146" s="1">
        <v>387.5</v>
      </c>
      <c r="D146" s="7">
        <v>4022715.8699999996</v>
      </c>
      <c r="E146" s="7">
        <v>-350145.32817924331</v>
      </c>
      <c r="F146" s="7">
        <v>3672570.5418207562</v>
      </c>
      <c r="G146" s="7">
        <v>1170012.71</v>
      </c>
      <c r="H146" s="7">
        <v>139792.63</v>
      </c>
      <c r="I146" s="7">
        <v>2362765.2018207563</v>
      </c>
      <c r="J146" s="7">
        <v>0</v>
      </c>
      <c r="K146" s="14">
        <v>9477.6013982471122</v>
      </c>
      <c r="L146" s="1">
        <v>387.5</v>
      </c>
      <c r="M146" s="7">
        <v>4022715.8699999996</v>
      </c>
      <c r="N146" s="7">
        <v>-343426.93282334984</v>
      </c>
      <c r="O146" s="7">
        <f t="shared" si="13"/>
        <v>3679288.9371766499</v>
      </c>
      <c r="P146" s="7">
        <v>1170012.71</v>
      </c>
      <c r="Q146" s="7">
        <v>139792.63</v>
      </c>
      <c r="R146" s="7">
        <f t="shared" si="14"/>
        <v>2369483.5971766501</v>
      </c>
      <c r="S146" s="7">
        <v>0</v>
      </c>
      <c r="T146" s="14">
        <f t="shared" si="15"/>
        <v>9494.939192713935</v>
      </c>
      <c r="U146" s="1">
        <f t="shared" si="12"/>
        <v>0</v>
      </c>
      <c r="V146" s="7">
        <f t="shared" si="12"/>
        <v>0</v>
      </c>
      <c r="W146" s="7">
        <f t="shared" si="12"/>
        <v>6718.3953558934736</v>
      </c>
      <c r="X146" s="7">
        <f t="shared" si="12"/>
        <v>6718.3953558937646</v>
      </c>
      <c r="Y146" s="7">
        <f t="shared" si="12"/>
        <v>0</v>
      </c>
      <c r="Z146" s="7">
        <f t="shared" si="12"/>
        <v>0</v>
      </c>
      <c r="AA146" s="7">
        <f t="shared" si="12"/>
        <v>6718.3953558937646</v>
      </c>
      <c r="AB146" s="7">
        <f t="shared" si="12"/>
        <v>0</v>
      </c>
      <c r="AC146" s="14">
        <f t="shared" si="12"/>
        <v>17.337794466822743</v>
      </c>
    </row>
    <row r="147" spans="1:29" x14ac:dyDescent="0.25">
      <c r="A147" s="7" t="s">
        <v>192</v>
      </c>
      <c r="B147" s="7" t="s">
        <v>193</v>
      </c>
      <c r="C147" s="1">
        <v>398.2</v>
      </c>
      <c r="D147" s="7">
        <v>4472717.54</v>
      </c>
      <c r="E147" s="7">
        <v>-389314.38399012701</v>
      </c>
      <c r="F147" s="7">
        <v>4083403.1560098729</v>
      </c>
      <c r="G147" s="7">
        <v>2494009.13</v>
      </c>
      <c r="H147" s="7">
        <v>226133.62</v>
      </c>
      <c r="I147" s="7">
        <v>1363260.4060098729</v>
      </c>
      <c r="J147" s="7">
        <v>0</v>
      </c>
      <c r="K147" s="14">
        <v>10254.653832269898</v>
      </c>
      <c r="L147" s="1">
        <v>398.2</v>
      </c>
      <c r="M147" s="7">
        <v>4472717.54</v>
      </c>
      <c r="N147" s="7">
        <v>-381844.43440381449</v>
      </c>
      <c r="O147" s="7">
        <f t="shared" si="13"/>
        <v>4090873.1055961857</v>
      </c>
      <c r="P147" s="7">
        <v>2494009.13</v>
      </c>
      <c r="Q147" s="7">
        <v>226133.62</v>
      </c>
      <c r="R147" s="7">
        <f t="shared" si="14"/>
        <v>1370730.3555961857</v>
      </c>
      <c r="S147" s="7">
        <v>0</v>
      </c>
      <c r="T147" s="14">
        <f t="shared" si="15"/>
        <v>10273.413123044164</v>
      </c>
      <c r="U147" s="1">
        <f t="shared" si="12"/>
        <v>0</v>
      </c>
      <c r="V147" s="7">
        <f t="shared" si="12"/>
        <v>0</v>
      </c>
      <c r="W147" s="7">
        <f t="shared" si="12"/>
        <v>7469.9495863125194</v>
      </c>
      <c r="X147" s="7">
        <f t="shared" si="12"/>
        <v>7469.9495863127522</v>
      </c>
      <c r="Y147" s="7">
        <f t="shared" si="12"/>
        <v>0</v>
      </c>
      <c r="Z147" s="7">
        <f t="shared" si="12"/>
        <v>0</v>
      </c>
      <c r="AA147" s="7">
        <f t="shared" si="12"/>
        <v>7469.9495863127522</v>
      </c>
      <c r="AB147" s="7">
        <f t="shared" si="12"/>
        <v>0</v>
      </c>
      <c r="AC147" s="14">
        <f t="shared" si="12"/>
        <v>18.759290774265537</v>
      </c>
    </row>
    <row r="148" spans="1:29" x14ac:dyDescent="0.25">
      <c r="A148" s="7" t="s">
        <v>192</v>
      </c>
      <c r="B148" s="7" t="s">
        <v>194</v>
      </c>
      <c r="C148" s="1">
        <v>2725.8</v>
      </c>
      <c r="D148" s="7">
        <v>24207069.390000001</v>
      </c>
      <c r="E148" s="7">
        <v>-2107032.2960242443</v>
      </c>
      <c r="F148" s="7">
        <v>22100037.093975756</v>
      </c>
      <c r="G148" s="7">
        <v>8738415.0099999998</v>
      </c>
      <c r="H148" s="7">
        <v>947679.02</v>
      </c>
      <c r="I148" s="7">
        <v>12413943.063975757</v>
      </c>
      <c r="J148" s="7">
        <v>0</v>
      </c>
      <c r="K148" s="14">
        <v>8107.7251060150247</v>
      </c>
      <c r="L148" s="1">
        <v>2725.8</v>
      </c>
      <c r="M148" s="7">
        <v>24207069.390000001</v>
      </c>
      <c r="N148" s="7">
        <v>-2066603.7229345005</v>
      </c>
      <c r="O148" s="7">
        <f t="shared" si="13"/>
        <v>22140465.667065501</v>
      </c>
      <c r="P148" s="7">
        <v>8738415.0099999998</v>
      </c>
      <c r="Q148" s="7">
        <v>947679.02</v>
      </c>
      <c r="R148" s="7">
        <f t="shared" si="14"/>
        <v>12454371.637065502</v>
      </c>
      <c r="S148" s="7">
        <v>0</v>
      </c>
      <c r="T148" s="14">
        <f t="shared" si="15"/>
        <v>8122.556925330362</v>
      </c>
      <c r="U148" s="1">
        <f t="shared" si="12"/>
        <v>0</v>
      </c>
      <c r="V148" s="7">
        <f t="shared" si="12"/>
        <v>0</v>
      </c>
      <c r="W148" s="7">
        <f t="shared" si="12"/>
        <v>40428.573089743732</v>
      </c>
      <c r="X148" s="7">
        <f t="shared" si="12"/>
        <v>40428.573089744896</v>
      </c>
      <c r="Y148" s="7">
        <f t="shared" si="12"/>
        <v>0</v>
      </c>
      <c r="Z148" s="7">
        <f t="shared" si="12"/>
        <v>0</v>
      </c>
      <c r="AA148" s="7">
        <f t="shared" si="12"/>
        <v>40428.573089744896</v>
      </c>
      <c r="AB148" s="7">
        <f t="shared" si="12"/>
        <v>0</v>
      </c>
      <c r="AC148" s="14">
        <f t="shared" si="12"/>
        <v>14.83181931533727</v>
      </c>
    </row>
    <row r="149" spans="1:29" x14ac:dyDescent="0.25">
      <c r="A149" s="7" t="s">
        <v>192</v>
      </c>
      <c r="B149" s="7" t="s">
        <v>195</v>
      </c>
      <c r="C149" s="1">
        <v>330.5</v>
      </c>
      <c r="D149" s="7">
        <v>4066763.0700000003</v>
      </c>
      <c r="E149" s="7">
        <v>-353979.28558458621</v>
      </c>
      <c r="F149" s="7">
        <v>3712783.7844154141</v>
      </c>
      <c r="G149" s="7">
        <v>1787654.73</v>
      </c>
      <c r="H149" s="7">
        <v>162797.74</v>
      </c>
      <c r="I149" s="7">
        <v>1762331.3144154141</v>
      </c>
      <c r="J149" s="7">
        <v>0</v>
      </c>
      <c r="K149" s="14">
        <v>11233.838984615473</v>
      </c>
      <c r="L149" s="1">
        <v>330.5</v>
      </c>
      <c r="M149" s="7">
        <v>4066763.0700000003</v>
      </c>
      <c r="N149" s="7">
        <v>-347187.32636947837</v>
      </c>
      <c r="O149" s="7">
        <f t="shared" si="13"/>
        <v>3719575.7436305219</v>
      </c>
      <c r="P149" s="7">
        <v>1787654.73</v>
      </c>
      <c r="Q149" s="7">
        <v>162797.74</v>
      </c>
      <c r="R149" s="7">
        <f t="shared" si="14"/>
        <v>1769123.273630522</v>
      </c>
      <c r="S149" s="7">
        <v>0</v>
      </c>
      <c r="T149" s="14">
        <f t="shared" si="15"/>
        <v>11254.389541998553</v>
      </c>
      <c r="U149" s="1">
        <f t="shared" si="12"/>
        <v>0</v>
      </c>
      <c r="V149" s="7">
        <f t="shared" si="12"/>
        <v>0</v>
      </c>
      <c r="W149" s="7">
        <f t="shared" si="12"/>
        <v>6791.9592151078396</v>
      </c>
      <c r="X149" s="7">
        <f t="shared" si="12"/>
        <v>6791.9592151078396</v>
      </c>
      <c r="Y149" s="7">
        <f t="shared" si="12"/>
        <v>0</v>
      </c>
      <c r="Z149" s="7">
        <f t="shared" si="12"/>
        <v>0</v>
      </c>
      <c r="AA149" s="7">
        <f t="shared" si="12"/>
        <v>6791.9592151078396</v>
      </c>
      <c r="AB149" s="7">
        <f t="shared" si="12"/>
        <v>0</v>
      </c>
      <c r="AC149" s="14">
        <f t="shared" si="12"/>
        <v>20.550557383079649</v>
      </c>
    </row>
    <row r="150" spans="1:29" x14ac:dyDescent="0.25">
      <c r="A150" s="7" t="s">
        <v>196</v>
      </c>
      <c r="B150" s="7" t="s">
        <v>197</v>
      </c>
      <c r="C150" s="1">
        <v>131.19999999999999</v>
      </c>
      <c r="D150" s="7">
        <v>2114271.1100000003</v>
      </c>
      <c r="E150" s="7">
        <v>-184030.43505800553</v>
      </c>
      <c r="F150" s="7">
        <v>1930240.6749419947</v>
      </c>
      <c r="G150" s="7">
        <v>482804.91</v>
      </c>
      <c r="H150" s="7">
        <v>55909.95</v>
      </c>
      <c r="I150" s="7">
        <v>1391525.8149419948</v>
      </c>
      <c r="J150" s="7">
        <v>0</v>
      </c>
      <c r="K150" s="14">
        <v>14712.200266326181</v>
      </c>
      <c r="L150" s="1">
        <v>131.19999999999999</v>
      </c>
      <c r="M150" s="7">
        <v>2114271.1100000003</v>
      </c>
      <c r="N150" s="7">
        <v>-180499.36061338565</v>
      </c>
      <c r="O150" s="7">
        <f t="shared" si="13"/>
        <v>1933771.7493866147</v>
      </c>
      <c r="P150" s="7">
        <v>482804.91</v>
      </c>
      <c r="Q150" s="7">
        <v>55909.95</v>
      </c>
      <c r="R150" s="7">
        <f t="shared" si="14"/>
        <v>1395056.8893866148</v>
      </c>
      <c r="S150" s="7">
        <v>0</v>
      </c>
      <c r="T150" s="14">
        <f t="shared" si="15"/>
        <v>14739.11394349554</v>
      </c>
      <c r="U150" s="1">
        <f t="shared" si="12"/>
        <v>0</v>
      </c>
      <c r="V150" s="7">
        <f t="shared" si="12"/>
        <v>0</v>
      </c>
      <c r="W150" s="7">
        <f t="shared" si="12"/>
        <v>3531.0744446198805</v>
      </c>
      <c r="X150" s="7">
        <f t="shared" si="12"/>
        <v>3531.0744446199387</v>
      </c>
      <c r="Y150" s="7">
        <f t="shared" si="12"/>
        <v>0</v>
      </c>
      <c r="Z150" s="7">
        <f t="shared" si="12"/>
        <v>0</v>
      </c>
      <c r="AA150" s="7">
        <f t="shared" si="12"/>
        <v>3531.0744446199387</v>
      </c>
      <c r="AB150" s="7">
        <f t="shared" si="12"/>
        <v>0</v>
      </c>
      <c r="AC150" s="14">
        <f t="shared" si="12"/>
        <v>26.913677169359289</v>
      </c>
    </row>
    <row r="151" spans="1:29" x14ac:dyDescent="0.25">
      <c r="A151" s="7" t="s">
        <v>196</v>
      </c>
      <c r="B151" s="7" t="s">
        <v>151</v>
      </c>
      <c r="C151" s="1">
        <v>220</v>
      </c>
      <c r="D151" s="7">
        <v>3409018.6799999997</v>
      </c>
      <c r="E151" s="7">
        <v>-296727.88311488944</v>
      </c>
      <c r="F151" s="7">
        <v>3112290.7968851104</v>
      </c>
      <c r="G151" s="7">
        <v>557080.71</v>
      </c>
      <c r="H151" s="7">
        <v>88512.44</v>
      </c>
      <c r="I151" s="7">
        <v>2466697.6468851105</v>
      </c>
      <c r="J151" s="7">
        <v>0</v>
      </c>
      <c r="K151" s="14">
        <v>14146.776349477776</v>
      </c>
      <c r="L151" s="1">
        <v>220</v>
      </c>
      <c r="M151" s="7">
        <v>3409018.6799999997</v>
      </c>
      <c r="N151" s="7">
        <v>-291034.43222051492</v>
      </c>
      <c r="O151" s="7">
        <f t="shared" si="13"/>
        <v>3117984.2477794848</v>
      </c>
      <c r="P151" s="7">
        <v>557080.71</v>
      </c>
      <c r="Q151" s="7">
        <v>88512.44</v>
      </c>
      <c r="R151" s="7">
        <f t="shared" si="14"/>
        <v>2472391.0977794849</v>
      </c>
      <c r="S151" s="7">
        <v>0</v>
      </c>
      <c r="T151" s="14">
        <f t="shared" si="15"/>
        <v>14172.655671724931</v>
      </c>
      <c r="U151" s="1">
        <f t="shared" si="12"/>
        <v>0</v>
      </c>
      <c r="V151" s="7">
        <f t="shared" si="12"/>
        <v>0</v>
      </c>
      <c r="W151" s="7">
        <f t="shared" si="12"/>
        <v>5693.4508943745168</v>
      </c>
      <c r="X151" s="7">
        <f t="shared" si="12"/>
        <v>5693.4508943744004</v>
      </c>
      <c r="Y151" s="7">
        <f t="shared" si="12"/>
        <v>0</v>
      </c>
      <c r="Z151" s="7">
        <f t="shared" si="12"/>
        <v>0</v>
      </c>
      <c r="AA151" s="7">
        <f t="shared" si="12"/>
        <v>5693.4508943744004</v>
      </c>
      <c r="AB151" s="7">
        <f t="shared" si="12"/>
        <v>0</v>
      </c>
      <c r="AC151" s="14">
        <f t="shared" si="12"/>
        <v>25.879322247155869</v>
      </c>
    </row>
    <row r="152" spans="1:29" x14ac:dyDescent="0.25">
      <c r="A152" s="7" t="s">
        <v>196</v>
      </c>
      <c r="B152" s="7" t="s">
        <v>198</v>
      </c>
      <c r="C152" s="1">
        <v>652</v>
      </c>
      <c r="D152" s="7">
        <v>6499864.6099999994</v>
      </c>
      <c r="E152" s="7">
        <v>-565761.36633510212</v>
      </c>
      <c r="F152" s="7">
        <v>5934103.243664897</v>
      </c>
      <c r="G152" s="7">
        <v>929508.67</v>
      </c>
      <c r="H152" s="7">
        <v>145602.32999999999</v>
      </c>
      <c r="I152" s="7">
        <v>4858992.243664897</v>
      </c>
      <c r="J152" s="7">
        <v>0</v>
      </c>
      <c r="K152" s="14">
        <v>9101.3853430443214</v>
      </c>
      <c r="L152" s="1">
        <v>652</v>
      </c>
      <c r="M152" s="7">
        <v>6499864.6099999994</v>
      </c>
      <c r="N152" s="7">
        <v>-554905.84941047279</v>
      </c>
      <c r="O152" s="7">
        <f t="shared" si="13"/>
        <v>5944958.760589527</v>
      </c>
      <c r="P152" s="7">
        <v>929508.67</v>
      </c>
      <c r="Q152" s="7">
        <v>145602.32999999999</v>
      </c>
      <c r="R152" s="7">
        <f t="shared" si="14"/>
        <v>4869847.760589527</v>
      </c>
      <c r="S152" s="7">
        <v>0</v>
      </c>
      <c r="T152" s="14">
        <f t="shared" si="15"/>
        <v>9118.0349088796429</v>
      </c>
      <c r="U152" s="1">
        <f t="shared" si="12"/>
        <v>0</v>
      </c>
      <c r="V152" s="7">
        <f t="shared" si="12"/>
        <v>0</v>
      </c>
      <c r="W152" s="7">
        <f t="shared" si="12"/>
        <v>10855.516924629337</v>
      </c>
      <c r="X152" s="7">
        <f t="shared" si="12"/>
        <v>10855.516924629919</v>
      </c>
      <c r="Y152" s="7">
        <f t="shared" si="12"/>
        <v>0</v>
      </c>
      <c r="Z152" s="7">
        <f t="shared" si="12"/>
        <v>0</v>
      </c>
      <c r="AA152" s="7">
        <f t="shared" si="12"/>
        <v>10855.516924629919</v>
      </c>
      <c r="AB152" s="7">
        <f t="shared" si="12"/>
        <v>0</v>
      </c>
      <c r="AC152" s="14">
        <f t="shared" si="12"/>
        <v>16.649565835321482</v>
      </c>
    </row>
    <row r="153" spans="1:29" x14ac:dyDescent="0.25">
      <c r="A153" s="7" t="s">
        <v>199</v>
      </c>
      <c r="B153" s="7" t="s">
        <v>200</v>
      </c>
      <c r="C153" s="1">
        <v>66.099999999999994</v>
      </c>
      <c r="D153" s="7">
        <v>1259566.2999999998</v>
      </c>
      <c r="E153" s="7">
        <v>-109635.19913650159</v>
      </c>
      <c r="F153" s="7">
        <v>1149931.1008634982</v>
      </c>
      <c r="G153" s="7">
        <v>494438.13</v>
      </c>
      <c r="H153" s="7">
        <v>38715.620000000003</v>
      </c>
      <c r="I153" s="7">
        <v>616777.35086349817</v>
      </c>
      <c r="J153" s="7">
        <v>0</v>
      </c>
      <c r="K153" s="14">
        <v>17396.839649977283</v>
      </c>
      <c r="L153" s="1">
        <v>66.099999999999994</v>
      </c>
      <c r="M153" s="7">
        <v>1259566.2999999998</v>
      </c>
      <c r="N153" s="7">
        <v>-107531.57942936081</v>
      </c>
      <c r="O153" s="7">
        <f t="shared" si="13"/>
        <v>1152034.720570639</v>
      </c>
      <c r="P153" s="7">
        <v>494438.13</v>
      </c>
      <c r="Q153" s="7">
        <v>38715.620000000003</v>
      </c>
      <c r="R153" s="7">
        <f t="shared" si="14"/>
        <v>618880.97057063901</v>
      </c>
      <c r="S153" s="7">
        <v>0</v>
      </c>
      <c r="T153" s="14">
        <f t="shared" si="15"/>
        <v>17428.664456439321</v>
      </c>
      <c r="U153" s="1">
        <f t="shared" si="12"/>
        <v>0</v>
      </c>
      <c r="V153" s="7">
        <f t="shared" si="12"/>
        <v>0</v>
      </c>
      <c r="W153" s="7">
        <f t="shared" si="12"/>
        <v>2103.6197071407805</v>
      </c>
      <c r="X153" s="7">
        <f t="shared" si="12"/>
        <v>2103.6197071408387</v>
      </c>
      <c r="Y153" s="7">
        <f t="shared" si="12"/>
        <v>0</v>
      </c>
      <c r="Z153" s="7">
        <f t="shared" si="12"/>
        <v>0</v>
      </c>
      <c r="AA153" s="7">
        <f t="shared" si="12"/>
        <v>2103.6197071408387</v>
      </c>
      <c r="AB153" s="7">
        <f t="shared" si="12"/>
        <v>0</v>
      </c>
      <c r="AC153" s="14">
        <f t="shared" si="12"/>
        <v>31.824806462038396</v>
      </c>
    </row>
    <row r="154" spans="1:29" x14ac:dyDescent="0.25">
      <c r="A154" s="7" t="s">
        <v>201</v>
      </c>
      <c r="B154" s="7" t="s">
        <v>202</v>
      </c>
      <c r="C154" s="1">
        <v>910.4</v>
      </c>
      <c r="D154" s="7">
        <v>10774374.9</v>
      </c>
      <c r="E154" s="7">
        <v>-937823.39026760601</v>
      </c>
      <c r="F154" s="7">
        <v>9836551.5097323935</v>
      </c>
      <c r="G154" s="7">
        <v>4646987.3099999996</v>
      </c>
      <c r="H154" s="7">
        <v>226870.63</v>
      </c>
      <c r="I154" s="7">
        <v>4962693.5697323941</v>
      </c>
      <c r="J154" s="7">
        <v>0</v>
      </c>
      <c r="K154" s="14">
        <v>10804.647967632243</v>
      </c>
      <c r="L154" s="1">
        <v>910.4</v>
      </c>
      <c r="M154" s="7">
        <v>10774374.9</v>
      </c>
      <c r="N154" s="7">
        <v>-919828.95252204</v>
      </c>
      <c r="O154" s="7">
        <f t="shared" si="13"/>
        <v>9854545.947477961</v>
      </c>
      <c r="P154" s="7">
        <v>4646987.3099999996</v>
      </c>
      <c r="Q154" s="7">
        <v>226870.63</v>
      </c>
      <c r="R154" s="7">
        <f t="shared" si="14"/>
        <v>4980688.0074779615</v>
      </c>
      <c r="S154" s="7">
        <v>0</v>
      </c>
      <c r="T154" s="14">
        <f t="shared" si="15"/>
        <v>10824.413386948552</v>
      </c>
      <c r="U154" s="1">
        <f t="shared" si="12"/>
        <v>0</v>
      </c>
      <c r="V154" s="7">
        <f t="shared" si="12"/>
        <v>0</v>
      </c>
      <c r="W154" s="7">
        <f t="shared" si="12"/>
        <v>17994.437745566014</v>
      </c>
      <c r="X154" s="7">
        <f t="shared" ref="X154:AC181" si="16">O154-F154</f>
        <v>17994.437745567411</v>
      </c>
      <c r="Y154" s="7">
        <f t="shared" si="16"/>
        <v>0</v>
      </c>
      <c r="Z154" s="7">
        <f t="shared" si="16"/>
        <v>0</v>
      </c>
      <c r="AA154" s="7">
        <f t="shared" si="16"/>
        <v>17994.437745567411</v>
      </c>
      <c r="AB154" s="7">
        <f t="shared" si="16"/>
        <v>0</v>
      </c>
      <c r="AC154" s="14">
        <f t="shared" si="16"/>
        <v>19.765419316308908</v>
      </c>
    </row>
    <row r="155" spans="1:29" x14ac:dyDescent="0.25">
      <c r="A155" s="7" t="s">
        <v>201</v>
      </c>
      <c r="B155" s="7" t="s">
        <v>203</v>
      </c>
      <c r="C155" s="1">
        <v>230.8</v>
      </c>
      <c r="D155" s="7">
        <v>3249012.01</v>
      </c>
      <c r="E155" s="7">
        <v>-282800.57882878836</v>
      </c>
      <c r="F155" s="7">
        <v>2966211.4311712114</v>
      </c>
      <c r="G155" s="7">
        <v>154567.63</v>
      </c>
      <c r="H155" s="7">
        <v>10569.61</v>
      </c>
      <c r="I155" s="7">
        <v>2801074.1911712117</v>
      </c>
      <c r="J155" s="7">
        <v>0</v>
      </c>
      <c r="K155" s="14">
        <v>12851.869285837138</v>
      </c>
      <c r="L155" s="1">
        <v>230.8</v>
      </c>
      <c r="M155" s="7">
        <v>3249012.01</v>
      </c>
      <c r="N155" s="7">
        <v>-277374.35736432631</v>
      </c>
      <c r="O155" s="7">
        <f t="shared" si="13"/>
        <v>2971637.6526356735</v>
      </c>
      <c r="P155" s="7">
        <v>154567.63</v>
      </c>
      <c r="Q155" s="7">
        <v>10569.61</v>
      </c>
      <c r="R155" s="7">
        <f t="shared" si="14"/>
        <v>2806500.4126356738</v>
      </c>
      <c r="S155" s="7">
        <v>0</v>
      </c>
      <c r="T155" s="14">
        <f t="shared" si="15"/>
        <v>12875.379777450924</v>
      </c>
      <c r="U155" s="1">
        <f t="shared" ref="U155:W181" si="17">L155-C155</f>
        <v>0</v>
      </c>
      <c r="V155" s="7">
        <f t="shared" si="17"/>
        <v>0</v>
      </c>
      <c r="W155" s="7">
        <f t="shared" si="17"/>
        <v>5426.2214644620544</v>
      </c>
      <c r="X155" s="7">
        <f t="shared" si="16"/>
        <v>5426.2214644621126</v>
      </c>
      <c r="Y155" s="7">
        <f t="shared" si="16"/>
        <v>0</v>
      </c>
      <c r="Z155" s="7">
        <f t="shared" si="16"/>
        <v>0</v>
      </c>
      <c r="AA155" s="7">
        <f t="shared" si="16"/>
        <v>5426.2214644621126</v>
      </c>
      <c r="AB155" s="7">
        <f t="shared" si="16"/>
        <v>0</v>
      </c>
      <c r="AC155" s="14">
        <f t="shared" si="16"/>
        <v>23.510491613786144</v>
      </c>
    </row>
    <row r="156" spans="1:29" x14ac:dyDescent="0.25">
      <c r="A156" s="7" t="s">
        <v>204</v>
      </c>
      <c r="B156" s="7" t="s">
        <v>205</v>
      </c>
      <c r="C156" s="1">
        <v>516.29999999999995</v>
      </c>
      <c r="D156" s="7">
        <v>4605933.05</v>
      </c>
      <c r="E156" s="7">
        <v>-400909.73150531587</v>
      </c>
      <c r="F156" s="7">
        <v>4205023.3184946841</v>
      </c>
      <c r="G156" s="7">
        <v>900492.39</v>
      </c>
      <c r="H156" s="7">
        <v>99257.96</v>
      </c>
      <c r="I156" s="7">
        <v>3205272.968494684</v>
      </c>
      <c r="J156" s="7">
        <v>0</v>
      </c>
      <c r="K156" s="14">
        <v>8144.5348024301466</v>
      </c>
      <c r="L156" s="1">
        <v>516.29999999999995</v>
      </c>
      <c r="M156" s="7">
        <v>4605933.05</v>
      </c>
      <c r="N156" s="7">
        <v>-393217.29678889719</v>
      </c>
      <c r="O156" s="7">
        <f t="shared" si="13"/>
        <v>4212715.7532111024</v>
      </c>
      <c r="P156" s="7">
        <v>900492.39</v>
      </c>
      <c r="Q156" s="7">
        <v>99257.96</v>
      </c>
      <c r="R156" s="7">
        <f t="shared" si="14"/>
        <v>3212965.4032111024</v>
      </c>
      <c r="S156" s="7">
        <v>0</v>
      </c>
      <c r="T156" s="14">
        <f t="shared" si="15"/>
        <v>8159.4339593474779</v>
      </c>
      <c r="U156" s="1">
        <f t="shared" si="17"/>
        <v>0</v>
      </c>
      <c r="V156" s="7">
        <f t="shared" si="17"/>
        <v>0</v>
      </c>
      <c r="W156" s="7">
        <f t="shared" si="17"/>
        <v>7692.4347164186765</v>
      </c>
      <c r="X156" s="7">
        <f t="shared" si="16"/>
        <v>7692.4347164183855</v>
      </c>
      <c r="Y156" s="7">
        <f t="shared" si="16"/>
        <v>0</v>
      </c>
      <c r="Z156" s="7">
        <f t="shared" si="16"/>
        <v>0</v>
      </c>
      <c r="AA156" s="7">
        <f t="shared" si="16"/>
        <v>7692.4347164183855</v>
      </c>
      <c r="AB156" s="7">
        <f t="shared" si="16"/>
        <v>0</v>
      </c>
      <c r="AC156" s="14">
        <f t="shared" si="16"/>
        <v>14.899156917331311</v>
      </c>
    </row>
    <row r="157" spans="1:29" x14ac:dyDescent="0.25">
      <c r="A157" s="7" t="s">
        <v>204</v>
      </c>
      <c r="B157" s="7" t="s">
        <v>206</v>
      </c>
      <c r="C157" s="1">
        <v>139.4</v>
      </c>
      <c r="D157" s="7">
        <v>2199486.7199999997</v>
      </c>
      <c r="E157" s="7">
        <v>-191447.77416265479</v>
      </c>
      <c r="F157" s="7">
        <v>2008038.945837345</v>
      </c>
      <c r="G157" s="7">
        <v>600853.04</v>
      </c>
      <c r="H157" s="7">
        <v>119466.37</v>
      </c>
      <c r="I157" s="7">
        <v>1287719.5358373448</v>
      </c>
      <c r="J157" s="7">
        <v>0</v>
      </c>
      <c r="K157" s="14">
        <v>14404.870486638056</v>
      </c>
      <c r="L157" s="1">
        <v>139.4</v>
      </c>
      <c r="M157" s="7">
        <v>2199486.7199999997</v>
      </c>
      <c r="N157" s="7">
        <v>-187774.37990799235</v>
      </c>
      <c r="O157" s="7">
        <f t="shared" si="13"/>
        <v>2011712.3400920073</v>
      </c>
      <c r="P157" s="7">
        <v>600853.04</v>
      </c>
      <c r="Q157" s="7">
        <v>119466.37</v>
      </c>
      <c r="R157" s="7">
        <f t="shared" si="14"/>
        <v>1291392.9300920074</v>
      </c>
      <c r="S157" s="7">
        <v>0</v>
      </c>
      <c r="T157" s="14">
        <f t="shared" si="15"/>
        <v>14431.221951879535</v>
      </c>
      <c r="U157" s="1">
        <f t="shared" si="17"/>
        <v>0</v>
      </c>
      <c r="V157" s="7">
        <f t="shared" si="17"/>
        <v>0</v>
      </c>
      <c r="W157" s="7">
        <f t="shared" si="17"/>
        <v>3673.3942546624457</v>
      </c>
      <c r="X157" s="7">
        <f t="shared" si="16"/>
        <v>3673.3942546623293</v>
      </c>
      <c r="Y157" s="7">
        <f t="shared" si="16"/>
        <v>0</v>
      </c>
      <c r="Z157" s="7">
        <f t="shared" si="16"/>
        <v>0</v>
      </c>
      <c r="AA157" s="7">
        <f t="shared" si="16"/>
        <v>3673.3942546625622</v>
      </c>
      <c r="AB157" s="7">
        <f t="shared" si="16"/>
        <v>0</v>
      </c>
      <c r="AC157" s="14">
        <f t="shared" si="16"/>
        <v>26.351465241479673</v>
      </c>
    </row>
    <row r="158" spans="1:29" x14ac:dyDescent="0.25">
      <c r="A158" s="7" t="s">
        <v>207</v>
      </c>
      <c r="B158" s="7" t="s">
        <v>207</v>
      </c>
      <c r="C158" s="1">
        <v>3397.5</v>
      </c>
      <c r="D158" s="7">
        <v>31374849.239999998</v>
      </c>
      <c r="E158" s="7">
        <v>-2730930.3561909487</v>
      </c>
      <c r="F158" s="7">
        <v>28643918.883809049</v>
      </c>
      <c r="G158" s="7">
        <v>20089148.940000001</v>
      </c>
      <c r="H158" s="7">
        <v>1459382.84</v>
      </c>
      <c r="I158" s="7">
        <v>7095387.1038090475</v>
      </c>
      <c r="J158" s="7">
        <v>0</v>
      </c>
      <c r="K158" s="14">
        <v>8430.881202004135</v>
      </c>
      <c r="L158" s="1">
        <v>3397.5</v>
      </c>
      <c r="M158" s="7">
        <v>31374849.239999998</v>
      </c>
      <c r="N158" s="7">
        <v>-2678530.771373671</v>
      </c>
      <c r="O158" s="7">
        <f t="shared" si="13"/>
        <v>28696318.468626328</v>
      </c>
      <c r="P158" s="7">
        <v>20089148.940000001</v>
      </c>
      <c r="Q158" s="7">
        <v>1459382.84</v>
      </c>
      <c r="R158" s="7">
        <f t="shared" si="14"/>
        <v>7147786.6886263266</v>
      </c>
      <c r="S158" s="7">
        <v>0</v>
      </c>
      <c r="T158" s="14">
        <f t="shared" si="15"/>
        <v>8446.3041850261452</v>
      </c>
      <c r="U158" s="1">
        <f t="shared" si="17"/>
        <v>0</v>
      </c>
      <c r="V158" s="7">
        <f t="shared" si="17"/>
        <v>0</v>
      </c>
      <c r="W158" s="7">
        <f t="shared" si="17"/>
        <v>52399.584817277733</v>
      </c>
      <c r="X158" s="7">
        <f t="shared" si="16"/>
        <v>52399.58481727913</v>
      </c>
      <c r="Y158" s="7">
        <f t="shared" si="16"/>
        <v>0</v>
      </c>
      <c r="Z158" s="7">
        <f t="shared" si="16"/>
        <v>0</v>
      </c>
      <c r="AA158" s="7">
        <f t="shared" si="16"/>
        <v>52399.58481727913</v>
      </c>
      <c r="AB158" s="7">
        <f t="shared" si="16"/>
        <v>0</v>
      </c>
      <c r="AC158" s="14">
        <f t="shared" si="16"/>
        <v>15.422983022010158</v>
      </c>
    </row>
    <row r="159" spans="1:29" x14ac:dyDescent="0.25">
      <c r="A159" s="7" t="s">
        <v>208</v>
      </c>
      <c r="B159" s="7" t="s">
        <v>209</v>
      </c>
      <c r="C159" s="1">
        <v>357.9</v>
      </c>
      <c r="D159" s="7">
        <v>4047552.4899999998</v>
      </c>
      <c r="E159" s="7">
        <v>-64435.689999999711</v>
      </c>
      <c r="F159" s="7">
        <v>3983116.8</v>
      </c>
      <c r="G159" s="7">
        <v>3689632.33</v>
      </c>
      <c r="H159" s="7">
        <v>293484.46999999997</v>
      </c>
      <c r="I159" s="7">
        <v>0</v>
      </c>
      <c r="J159" s="7">
        <v>136527.44</v>
      </c>
      <c r="K159" s="14">
        <v>11129.133277451803</v>
      </c>
      <c r="L159" s="1">
        <v>357.9</v>
      </c>
      <c r="M159" s="7">
        <v>4047552.4899999998</v>
      </c>
      <c r="N159" s="7">
        <v>-64435.689999999711</v>
      </c>
      <c r="O159" s="7">
        <f t="shared" si="13"/>
        <v>3983116.8</v>
      </c>
      <c r="P159" s="7">
        <v>3689632.33</v>
      </c>
      <c r="Q159" s="7">
        <v>293484.46999999997</v>
      </c>
      <c r="R159" s="7">
        <f t="shared" si="14"/>
        <v>0</v>
      </c>
      <c r="S159" s="7">
        <v>136527.44</v>
      </c>
      <c r="T159" s="14">
        <f t="shared" si="15"/>
        <v>11129.133277451803</v>
      </c>
      <c r="U159" s="1">
        <f t="shared" si="17"/>
        <v>0</v>
      </c>
      <c r="V159" s="7">
        <f t="shared" si="17"/>
        <v>0</v>
      </c>
      <c r="W159" s="7">
        <f t="shared" si="17"/>
        <v>0</v>
      </c>
      <c r="X159" s="7">
        <f t="shared" si="16"/>
        <v>0</v>
      </c>
      <c r="Y159" s="7">
        <f t="shared" si="16"/>
        <v>0</v>
      </c>
      <c r="Z159" s="7">
        <f t="shared" si="16"/>
        <v>0</v>
      </c>
      <c r="AA159" s="7">
        <f t="shared" si="16"/>
        <v>0</v>
      </c>
      <c r="AB159" s="7">
        <f t="shared" si="16"/>
        <v>0</v>
      </c>
      <c r="AC159" s="14">
        <f t="shared" si="16"/>
        <v>0</v>
      </c>
    </row>
    <row r="160" spans="1:29" x14ac:dyDescent="0.25">
      <c r="A160" s="7" t="s">
        <v>208</v>
      </c>
      <c r="B160" s="7" t="s">
        <v>210</v>
      </c>
      <c r="C160" s="1">
        <v>2301</v>
      </c>
      <c r="D160" s="7">
        <v>19666262.68</v>
      </c>
      <c r="E160" s="7">
        <v>-1711791.2929176888</v>
      </c>
      <c r="F160" s="7">
        <v>17954471.387082312</v>
      </c>
      <c r="G160" s="7">
        <v>5891284.0800000001</v>
      </c>
      <c r="H160" s="7">
        <v>735785.3</v>
      </c>
      <c r="I160" s="7">
        <v>11327402.007082311</v>
      </c>
      <c r="J160" s="7">
        <v>0</v>
      </c>
      <c r="K160" s="14">
        <v>7802.8993424955725</v>
      </c>
      <c r="L160" s="1">
        <v>2301</v>
      </c>
      <c r="M160" s="7">
        <v>19666262.68</v>
      </c>
      <c r="N160" s="7">
        <v>-1678946.3861117072</v>
      </c>
      <c r="O160" s="7">
        <f t="shared" si="13"/>
        <v>17987316.293888293</v>
      </c>
      <c r="P160" s="7">
        <v>5891284.0800000001</v>
      </c>
      <c r="Q160" s="7">
        <v>735785.3</v>
      </c>
      <c r="R160" s="7">
        <f t="shared" si="14"/>
        <v>11360246.913888292</v>
      </c>
      <c r="S160" s="7">
        <v>0</v>
      </c>
      <c r="T160" s="14">
        <f t="shared" si="15"/>
        <v>7817.1735305903057</v>
      </c>
      <c r="U160" s="1">
        <f t="shared" si="17"/>
        <v>0</v>
      </c>
      <c r="V160" s="7">
        <f t="shared" si="17"/>
        <v>0</v>
      </c>
      <c r="W160" s="7">
        <f t="shared" si="17"/>
        <v>32844.906805981649</v>
      </c>
      <c r="X160" s="7">
        <f t="shared" si="16"/>
        <v>32844.906805980951</v>
      </c>
      <c r="Y160" s="7">
        <f t="shared" si="16"/>
        <v>0</v>
      </c>
      <c r="Z160" s="7">
        <f t="shared" si="16"/>
        <v>0</v>
      </c>
      <c r="AA160" s="7">
        <f t="shared" si="16"/>
        <v>32844.906805980951</v>
      </c>
      <c r="AB160" s="7">
        <f t="shared" si="16"/>
        <v>0</v>
      </c>
      <c r="AC160" s="14">
        <f t="shared" si="16"/>
        <v>14.27418809473329</v>
      </c>
    </row>
    <row r="161" spans="1:29" x14ac:dyDescent="0.25">
      <c r="A161" s="7" t="s">
        <v>211</v>
      </c>
      <c r="B161" s="7" t="s">
        <v>212</v>
      </c>
      <c r="C161" s="1">
        <v>362.9</v>
      </c>
      <c r="D161" s="7">
        <v>4045665.0500000003</v>
      </c>
      <c r="E161" s="7">
        <v>-352142.87123777025</v>
      </c>
      <c r="F161" s="7">
        <v>3693522.1787622301</v>
      </c>
      <c r="G161" s="7">
        <v>932287.83</v>
      </c>
      <c r="H161" s="7">
        <v>121698.72</v>
      </c>
      <c r="I161" s="7">
        <v>2639535.6287622298</v>
      </c>
      <c r="J161" s="7">
        <v>0</v>
      </c>
      <c r="K161" s="14">
        <v>10177.796028553956</v>
      </c>
      <c r="L161" s="1">
        <v>362.9</v>
      </c>
      <c r="M161" s="7">
        <v>4045665.0500000003</v>
      </c>
      <c r="N161" s="7">
        <v>-345386.14812786278</v>
      </c>
      <c r="O161" s="7">
        <f t="shared" si="13"/>
        <v>3700278.9018721376</v>
      </c>
      <c r="P161" s="7">
        <v>932287.83</v>
      </c>
      <c r="Q161" s="7">
        <v>121698.72</v>
      </c>
      <c r="R161" s="7">
        <f t="shared" si="14"/>
        <v>2646292.3518721373</v>
      </c>
      <c r="S161" s="7">
        <v>0</v>
      </c>
      <c r="T161" s="14">
        <f t="shared" si="15"/>
        <v>10196.41471995629</v>
      </c>
      <c r="U161" s="1">
        <f t="shared" si="17"/>
        <v>0</v>
      </c>
      <c r="V161" s="7">
        <f t="shared" si="17"/>
        <v>0</v>
      </c>
      <c r="W161" s="7">
        <f t="shared" si="17"/>
        <v>6756.7231099074706</v>
      </c>
      <c r="X161" s="7">
        <f t="shared" si="16"/>
        <v>6756.7231099074706</v>
      </c>
      <c r="Y161" s="7">
        <f t="shared" si="16"/>
        <v>0</v>
      </c>
      <c r="Z161" s="7">
        <f t="shared" si="16"/>
        <v>0</v>
      </c>
      <c r="AA161" s="7">
        <f t="shared" si="16"/>
        <v>6756.7231099074706</v>
      </c>
      <c r="AB161" s="7">
        <f t="shared" si="16"/>
        <v>0</v>
      </c>
      <c r="AC161" s="14">
        <f t="shared" si="16"/>
        <v>18.618691402334662</v>
      </c>
    </row>
    <row r="162" spans="1:29" x14ac:dyDescent="0.25">
      <c r="A162" s="7" t="s">
        <v>211</v>
      </c>
      <c r="B162" s="7" t="s">
        <v>213</v>
      </c>
      <c r="C162" s="1">
        <v>105.6</v>
      </c>
      <c r="D162" s="7">
        <v>1807425.3499999999</v>
      </c>
      <c r="E162" s="7">
        <v>-157321.9592899644</v>
      </c>
      <c r="F162" s="7">
        <v>1650103.3907100353</v>
      </c>
      <c r="G162" s="7">
        <v>455271.9</v>
      </c>
      <c r="H162" s="7">
        <v>59269.75</v>
      </c>
      <c r="I162" s="7">
        <v>1135561.7407100354</v>
      </c>
      <c r="J162" s="7">
        <v>0</v>
      </c>
      <c r="K162" s="14">
        <v>15625.979078693517</v>
      </c>
      <c r="L162" s="1">
        <v>105.6</v>
      </c>
      <c r="M162" s="7">
        <v>1807425.3499999999</v>
      </c>
      <c r="N162" s="7">
        <v>-154303.35234132991</v>
      </c>
      <c r="O162" s="7">
        <f t="shared" si="13"/>
        <v>1653121.9976586699</v>
      </c>
      <c r="P162" s="7">
        <v>455271.9</v>
      </c>
      <c r="Q162" s="7">
        <v>59269.75</v>
      </c>
      <c r="R162" s="7">
        <f t="shared" si="14"/>
        <v>1138580.34765867</v>
      </c>
      <c r="S162" s="7">
        <v>0</v>
      </c>
      <c r="T162" s="14">
        <f t="shared" si="15"/>
        <v>15654.564371767709</v>
      </c>
      <c r="U162" s="1">
        <f t="shared" si="17"/>
        <v>0</v>
      </c>
      <c r="V162" s="7">
        <f t="shared" si="17"/>
        <v>0</v>
      </c>
      <c r="W162" s="7">
        <f t="shared" si="17"/>
        <v>3018.6069486344932</v>
      </c>
      <c r="X162" s="7">
        <f t="shared" si="16"/>
        <v>3018.6069486346096</v>
      </c>
      <c r="Y162" s="7">
        <f t="shared" si="16"/>
        <v>0</v>
      </c>
      <c r="Z162" s="7">
        <f t="shared" si="16"/>
        <v>0</v>
      </c>
      <c r="AA162" s="7">
        <f t="shared" si="16"/>
        <v>3018.6069486346096</v>
      </c>
      <c r="AB162" s="7">
        <f t="shared" si="16"/>
        <v>0</v>
      </c>
      <c r="AC162" s="14">
        <f t="shared" si="16"/>
        <v>28.585293074191213</v>
      </c>
    </row>
    <row r="163" spans="1:29" x14ac:dyDescent="0.25">
      <c r="A163" s="7" t="s">
        <v>211</v>
      </c>
      <c r="B163" s="7" t="s">
        <v>214</v>
      </c>
      <c r="C163" s="1">
        <v>226.3</v>
      </c>
      <c r="D163" s="7">
        <v>3071949.5</v>
      </c>
      <c r="E163" s="7">
        <v>-267388.69972130604</v>
      </c>
      <c r="F163" s="7">
        <v>2804560.8002786939</v>
      </c>
      <c r="G163" s="7">
        <v>466871.61</v>
      </c>
      <c r="H163" s="7">
        <v>60418.27</v>
      </c>
      <c r="I163" s="7">
        <v>2277270.920278694</v>
      </c>
      <c r="J163" s="7">
        <v>0</v>
      </c>
      <c r="K163" s="14">
        <v>12393.110032163913</v>
      </c>
      <c r="L163" s="1">
        <v>226.3</v>
      </c>
      <c r="M163" s="7">
        <v>3071949.5</v>
      </c>
      <c r="N163" s="7">
        <v>-262258.19288927881</v>
      </c>
      <c r="O163" s="7">
        <f t="shared" si="13"/>
        <v>2809691.3071107212</v>
      </c>
      <c r="P163" s="7">
        <v>466871.61</v>
      </c>
      <c r="Q163" s="7">
        <v>60418.27</v>
      </c>
      <c r="R163" s="7">
        <f t="shared" si="14"/>
        <v>2282401.4271107214</v>
      </c>
      <c r="S163" s="7">
        <v>0</v>
      </c>
      <c r="T163" s="14">
        <f t="shared" si="15"/>
        <v>12415.781295230761</v>
      </c>
      <c r="U163" s="1">
        <f t="shared" si="17"/>
        <v>0</v>
      </c>
      <c r="V163" s="7">
        <f t="shared" si="17"/>
        <v>0</v>
      </c>
      <c r="W163" s="7">
        <f t="shared" si="17"/>
        <v>5130.5068320272258</v>
      </c>
      <c r="X163" s="7">
        <f t="shared" si="16"/>
        <v>5130.5068320273422</v>
      </c>
      <c r="Y163" s="7">
        <f t="shared" si="16"/>
        <v>0</v>
      </c>
      <c r="Z163" s="7">
        <f t="shared" si="16"/>
        <v>0</v>
      </c>
      <c r="AA163" s="7">
        <f t="shared" si="16"/>
        <v>5130.5068320273422</v>
      </c>
      <c r="AB163" s="7">
        <f t="shared" si="16"/>
        <v>0</v>
      </c>
      <c r="AC163" s="14">
        <f t="shared" si="16"/>
        <v>22.671263066848041</v>
      </c>
    </row>
    <row r="164" spans="1:29" x14ac:dyDescent="0.25">
      <c r="A164" s="7" t="s">
        <v>211</v>
      </c>
      <c r="B164" s="7" t="s">
        <v>215</v>
      </c>
      <c r="C164" s="1">
        <v>117.6</v>
      </c>
      <c r="D164" s="7">
        <v>1972075.05</v>
      </c>
      <c r="E164" s="7">
        <v>-171653.40230115424</v>
      </c>
      <c r="F164" s="7">
        <v>1800421.6476988457</v>
      </c>
      <c r="G164" s="7">
        <v>313716.47999999998</v>
      </c>
      <c r="H164" s="7">
        <v>33098.089999999997</v>
      </c>
      <c r="I164" s="7">
        <v>1453607.0776988456</v>
      </c>
      <c r="J164" s="7">
        <v>0</v>
      </c>
      <c r="K164" s="14">
        <v>15309.707888595627</v>
      </c>
      <c r="L164" s="1">
        <v>117.6</v>
      </c>
      <c r="M164" s="7">
        <v>1972075.05</v>
      </c>
      <c r="N164" s="7">
        <v>-168359.81153174368</v>
      </c>
      <c r="O164" s="7">
        <f t="shared" si="13"/>
        <v>1803715.2384682563</v>
      </c>
      <c r="P164" s="7">
        <v>313716.47999999998</v>
      </c>
      <c r="Q164" s="7">
        <v>33098.089999999997</v>
      </c>
      <c r="R164" s="7">
        <f t="shared" si="14"/>
        <v>1456900.6684682562</v>
      </c>
      <c r="S164" s="7">
        <v>0</v>
      </c>
      <c r="T164" s="14">
        <f t="shared" si="15"/>
        <v>15337.71461282531</v>
      </c>
      <c r="U164" s="1">
        <f t="shared" si="17"/>
        <v>0</v>
      </c>
      <c r="V164" s="7">
        <f t="shared" si="17"/>
        <v>0</v>
      </c>
      <c r="W164" s="7">
        <f t="shared" si="17"/>
        <v>3293.5907694105699</v>
      </c>
      <c r="X164" s="7">
        <f t="shared" si="16"/>
        <v>3293.590769410599</v>
      </c>
      <c r="Y164" s="7">
        <f t="shared" si="16"/>
        <v>0</v>
      </c>
      <c r="Z164" s="7">
        <f t="shared" si="16"/>
        <v>0</v>
      </c>
      <c r="AA164" s="7">
        <f t="shared" si="16"/>
        <v>3293.590769410599</v>
      </c>
      <c r="AB164" s="7">
        <f t="shared" si="16"/>
        <v>0</v>
      </c>
      <c r="AC164" s="14">
        <f t="shared" si="16"/>
        <v>28.006724229682732</v>
      </c>
    </row>
    <row r="165" spans="1:29" x14ac:dyDescent="0.25">
      <c r="A165" s="7" t="s">
        <v>211</v>
      </c>
      <c r="B165" s="7" t="s">
        <v>216</v>
      </c>
      <c r="C165" s="1">
        <v>93.5</v>
      </c>
      <c r="D165" s="7">
        <v>1627240.23</v>
      </c>
      <c r="E165" s="7">
        <v>-141638.28189034326</v>
      </c>
      <c r="F165" s="7">
        <v>1485601.9481096568</v>
      </c>
      <c r="G165" s="7">
        <v>835567.78</v>
      </c>
      <c r="H165" s="7">
        <v>94422.11</v>
      </c>
      <c r="I165" s="7">
        <v>555612.05810965679</v>
      </c>
      <c r="J165" s="7">
        <v>0</v>
      </c>
      <c r="K165" s="14">
        <v>15888.790888873335</v>
      </c>
      <c r="L165" s="1">
        <v>93.5</v>
      </c>
      <c r="M165" s="7">
        <v>1627240.23</v>
      </c>
      <c r="N165" s="7">
        <v>-138920.60468980184</v>
      </c>
      <c r="O165" s="7">
        <f t="shared" si="13"/>
        <v>1488319.6253101982</v>
      </c>
      <c r="P165" s="7">
        <v>835567.78</v>
      </c>
      <c r="Q165" s="7">
        <v>94422.11</v>
      </c>
      <c r="R165" s="7">
        <f t="shared" si="14"/>
        <v>558329.73531019816</v>
      </c>
      <c r="S165" s="7">
        <v>0</v>
      </c>
      <c r="T165" s="14">
        <f t="shared" si="15"/>
        <v>15917.856955189285</v>
      </c>
      <c r="U165" s="1">
        <f t="shared" si="17"/>
        <v>0</v>
      </c>
      <c r="V165" s="7">
        <f t="shared" si="17"/>
        <v>0</v>
      </c>
      <c r="W165" s="7">
        <f t="shared" si="17"/>
        <v>2717.6772005414241</v>
      </c>
      <c r="X165" s="7">
        <f t="shared" si="16"/>
        <v>2717.6772005413659</v>
      </c>
      <c r="Y165" s="7">
        <f t="shared" si="16"/>
        <v>0</v>
      </c>
      <c r="Z165" s="7">
        <f t="shared" si="16"/>
        <v>0</v>
      </c>
      <c r="AA165" s="7">
        <f t="shared" si="16"/>
        <v>2717.6772005413659</v>
      </c>
      <c r="AB165" s="7">
        <f t="shared" si="16"/>
        <v>0</v>
      </c>
      <c r="AC165" s="14">
        <f t="shared" si="16"/>
        <v>29.066066315950593</v>
      </c>
    </row>
    <row r="166" spans="1:29" x14ac:dyDescent="0.25">
      <c r="A166" s="7" t="s">
        <v>217</v>
      </c>
      <c r="B166" s="7" t="s">
        <v>218</v>
      </c>
      <c r="C166" s="1">
        <v>1857.6999999999998</v>
      </c>
      <c r="D166" s="7">
        <v>16286430.67</v>
      </c>
      <c r="E166" s="7">
        <v>-1417603.8766107645</v>
      </c>
      <c r="F166" s="7">
        <v>14868826.793389235</v>
      </c>
      <c r="G166" s="7">
        <v>6496282.1699999999</v>
      </c>
      <c r="H166" s="7">
        <v>549365.17000000004</v>
      </c>
      <c r="I166" s="7">
        <v>7823179.4533892348</v>
      </c>
      <c r="J166" s="7">
        <v>0</v>
      </c>
      <c r="K166" s="14">
        <v>8003.8901832315423</v>
      </c>
      <c r="L166" s="1">
        <v>1857.6999999999998</v>
      </c>
      <c r="M166" s="7">
        <v>16286430.67</v>
      </c>
      <c r="N166" s="7">
        <v>-1390403.6756238104</v>
      </c>
      <c r="O166" s="7">
        <f t="shared" si="13"/>
        <v>14896026.99437619</v>
      </c>
      <c r="P166" s="7">
        <v>6496282.1699999999</v>
      </c>
      <c r="Q166" s="7">
        <v>549365.17000000004</v>
      </c>
      <c r="R166" s="7">
        <f t="shared" si="14"/>
        <v>7850379.6543761902</v>
      </c>
      <c r="S166" s="7">
        <v>0</v>
      </c>
      <c r="T166" s="14">
        <f t="shared" si="15"/>
        <v>8018.5320527405884</v>
      </c>
      <c r="U166" s="1">
        <f t="shared" si="17"/>
        <v>0</v>
      </c>
      <c r="V166" s="7">
        <f t="shared" si="17"/>
        <v>0</v>
      </c>
      <c r="W166" s="7">
        <f t="shared" si="17"/>
        <v>27200.200986954151</v>
      </c>
      <c r="X166" s="7">
        <f t="shared" si="16"/>
        <v>27200.200986955315</v>
      </c>
      <c r="Y166" s="7">
        <f t="shared" si="16"/>
        <v>0</v>
      </c>
      <c r="Z166" s="7">
        <f t="shared" si="16"/>
        <v>0</v>
      </c>
      <c r="AA166" s="7">
        <f t="shared" si="16"/>
        <v>27200.200986955315</v>
      </c>
      <c r="AB166" s="7">
        <f t="shared" si="16"/>
        <v>0</v>
      </c>
      <c r="AC166" s="14">
        <f t="shared" si="16"/>
        <v>14.641869509046046</v>
      </c>
    </row>
    <row r="167" spans="1:29" x14ac:dyDescent="0.25">
      <c r="A167" s="7" t="s">
        <v>217</v>
      </c>
      <c r="B167" s="7" t="s">
        <v>219</v>
      </c>
      <c r="C167" s="1">
        <v>1911.4</v>
      </c>
      <c r="D167" s="7">
        <v>16332887.74</v>
      </c>
      <c r="E167" s="7">
        <v>-1421647.5939766136</v>
      </c>
      <c r="F167" s="7">
        <v>14911240.146023387</v>
      </c>
      <c r="G167" s="7">
        <v>8518421.8399999999</v>
      </c>
      <c r="H167" s="7">
        <v>543511.34</v>
      </c>
      <c r="I167" s="7">
        <v>5849306.9660233874</v>
      </c>
      <c r="J167" s="7">
        <v>0</v>
      </c>
      <c r="K167" s="14">
        <v>7801.2138464075479</v>
      </c>
      <c r="L167" s="1">
        <v>1911.4</v>
      </c>
      <c r="M167" s="7">
        <v>16332887.74</v>
      </c>
      <c r="N167" s="7">
        <v>-1394369.8043720634</v>
      </c>
      <c r="O167" s="7">
        <f t="shared" si="13"/>
        <v>14938517.935627937</v>
      </c>
      <c r="P167" s="7">
        <v>8518421.8399999999</v>
      </c>
      <c r="Q167" s="7">
        <v>543511.34</v>
      </c>
      <c r="R167" s="7">
        <f t="shared" si="14"/>
        <v>5876584.7556279376</v>
      </c>
      <c r="S167" s="7">
        <v>0</v>
      </c>
      <c r="T167" s="14">
        <f t="shared" si="15"/>
        <v>7815.4849511499096</v>
      </c>
      <c r="U167" s="1">
        <f t="shared" si="17"/>
        <v>0</v>
      </c>
      <c r="V167" s="7">
        <f t="shared" si="17"/>
        <v>0</v>
      </c>
      <c r="W167" s="7">
        <f t="shared" si="17"/>
        <v>27277.789604550228</v>
      </c>
      <c r="X167" s="7">
        <f t="shared" si="16"/>
        <v>27277.789604550228</v>
      </c>
      <c r="Y167" s="7">
        <f t="shared" si="16"/>
        <v>0</v>
      </c>
      <c r="Z167" s="7">
        <f t="shared" si="16"/>
        <v>0</v>
      </c>
      <c r="AA167" s="7">
        <f t="shared" si="16"/>
        <v>27277.789604550228</v>
      </c>
      <c r="AB167" s="7">
        <f t="shared" si="16"/>
        <v>0</v>
      </c>
      <c r="AC167" s="14">
        <f t="shared" si="16"/>
        <v>14.271104742361786</v>
      </c>
    </row>
    <row r="168" spans="1:29" x14ac:dyDescent="0.25">
      <c r="A168" s="7" t="s">
        <v>217</v>
      </c>
      <c r="B168" s="7" t="s">
        <v>220</v>
      </c>
      <c r="C168" s="1">
        <v>2347</v>
      </c>
      <c r="D168" s="7">
        <v>20006938.68</v>
      </c>
      <c r="E168" s="7">
        <v>-1741444.4212214763</v>
      </c>
      <c r="F168" s="7">
        <v>18265494.258778524</v>
      </c>
      <c r="G168" s="7">
        <v>12767603.77</v>
      </c>
      <c r="H168" s="7">
        <v>831599.99</v>
      </c>
      <c r="I168" s="7">
        <v>4666290.4987785239</v>
      </c>
      <c r="J168" s="7">
        <v>0</v>
      </c>
      <c r="K168" s="14">
        <v>7782.4858367185871</v>
      </c>
      <c r="L168" s="1">
        <v>2347</v>
      </c>
      <c r="M168" s="7">
        <v>20006938.68</v>
      </c>
      <c r="N168" s="7">
        <v>-1708030.5465514371</v>
      </c>
      <c r="O168" s="7">
        <f t="shared" si="13"/>
        <v>18298908.133448564</v>
      </c>
      <c r="P168" s="7">
        <v>12767603.77</v>
      </c>
      <c r="Q168" s="7">
        <v>831599.99</v>
      </c>
      <c r="R168" s="7">
        <f t="shared" si="14"/>
        <v>4699704.3734485637</v>
      </c>
      <c r="S168" s="7">
        <v>0</v>
      </c>
      <c r="T168" s="14">
        <f t="shared" si="15"/>
        <v>7796.7226814863925</v>
      </c>
      <c r="U168" s="1">
        <f t="shared" si="17"/>
        <v>0</v>
      </c>
      <c r="V168" s="7">
        <f t="shared" si="17"/>
        <v>0</v>
      </c>
      <c r="W168" s="7">
        <f t="shared" si="17"/>
        <v>33413.874670039164</v>
      </c>
      <c r="X168" s="7">
        <f t="shared" si="16"/>
        <v>33413.874670039862</v>
      </c>
      <c r="Y168" s="7">
        <f t="shared" si="16"/>
        <v>0</v>
      </c>
      <c r="Z168" s="7">
        <f t="shared" si="16"/>
        <v>0</v>
      </c>
      <c r="AA168" s="7">
        <f t="shared" si="16"/>
        <v>33413.874670039862</v>
      </c>
      <c r="AB168" s="7">
        <f t="shared" si="16"/>
        <v>0</v>
      </c>
      <c r="AC168" s="14">
        <f t="shared" si="16"/>
        <v>14.236844767805451</v>
      </c>
    </row>
    <row r="169" spans="1:29" x14ac:dyDescent="0.25">
      <c r="A169" s="7" t="s">
        <v>217</v>
      </c>
      <c r="B169" s="7" t="s">
        <v>221</v>
      </c>
      <c r="C169" s="1">
        <v>6430</v>
      </c>
      <c r="D169" s="7">
        <v>54347838.899999999</v>
      </c>
      <c r="E169" s="7">
        <v>-4730545.8556965264</v>
      </c>
      <c r="F169" s="7">
        <v>49617293.044303469</v>
      </c>
      <c r="G169" s="7">
        <v>26712092.949999999</v>
      </c>
      <c r="H169" s="7">
        <v>1429965.54</v>
      </c>
      <c r="I169" s="7">
        <v>21475234.554303471</v>
      </c>
      <c r="J169" s="7">
        <v>0</v>
      </c>
      <c r="K169" s="14">
        <v>7716.530800047196</v>
      </c>
      <c r="L169" s="1">
        <v>6430</v>
      </c>
      <c r="M169" s="7">
        <v>54347838.899999999</v>
      </c>
      <c r="N169" s="7">
        <v>-4639778.7520112721</v>
      </c>
      <c r="O169" s="7">
        <f t="shared" si="13"/>
        <v>49708060.147988729</v>
      </c>
      <c r="P169" s="7">
        <v>26712092.949999999</v>
      </c>
      <c r="Q169" s="7">
        <v>1429965.54</v>
      </c>
      <c r="R169" s="7">
        <f t="shared" si="14"/>
        <v>21566001.657988731</v>
      </c>
      <c r="S169" s="7">
        <v>0</v>
      </c>
      <c r="T169" s="14">
        <f t="shared" si="15"/>
        <v>7730.6469903559455</v>
      </c>
      <c r="U169" s="1">
        <f t="shared" si="17"/>
        <v>0</v>
      </c>
      <c r="V169" s="7">
        <f t="shared" si="17"/>
        <v>0</v>
      </c>
      <c r="W169" s="7">
        <f t="shared" si="17"/>
        <v>90767.103685254231</v>
      </c>
      <c r="X169" s="7">
        <f t="shared" si="16"/>
        <v>90767.103685259819</v>
      </c>
      <c r="Y169" s="7">
        <f t="shared" si="16"/>
        <v>0</v>
      </c>
      <c r="Z169" s="7">
        <f t="shared" si="16"/>
        <v>0</v>
      </c>
      <c r="AA169" s="7">
        <f t="shared" si="16"/>
        <v>90767.103685259819</v>
      </c>
      <c r="AB169" s="7">
        <f t="shared" si="16"/>
        <v>0</v>
      </c>
      <c r="AC169" s="14">
        <f t="shared" si="16"/>
        <v>14.116190308749538</v>
      </c>
    </row>
    <row r="170" spans="1:29" x14ac:dyDescent="0.25">
      <c r="A170" s="7" t="s">
        <v>217</v>
      </c>
      <c r="B170" s="7" t="s">
        <v>222</v>
      </c>
      <c r="C170" s="1">
        <v>3789.9</v>
      </c>
      <c r="D170" s="7">
        <v>32033106.476999998</v>
      </c>
      <c r="E170" s="7">
        <v>-2788226.3979011299</v>
      </c>
      <c r="F170" s="7">
        <v>29244880.079098869</v>
      </c>
      <c r="G170" s="7">
        <v>10210692.140000001</v>
      </c>
      <c r="H170" s="7">
        <v>519490.72</v>
      </c>
      <c r="I170" s="7">
        <v>18514697.21909887</v>
      </c>
      <c r="J170" s="7">
        <v>0</v>
      </c>
      <c r="K170" s="14">
        <v>7716.530800047196</v>
      </c>
      <c r="L170" s="1">
        <v>3789.9</v>
      </c>
      <c r="M170" s="7">
        <v>32033106.476999998</v>
      </c>
      <c r="N170" s="7">
        <v>-2734727.4482500032</v>
      </c>
      <c r="O170" s="7">
        <f t="shared" si="13"/>
        <v>29298379.028749995</v>
      </c>
      <c r="P170" s="7">
        <v>10210692.140000001</v>
      </c>
      <c r="Q170" s="7">
        <v>519490.72</v>
      </c>
      <c r="R170" s="7">
        <f t="shared" si="14"/>
        <v>18568196.168749996</v>
      </c>
      <c r="S170" s="7">
        <v>0</v>
      </c>
      <c r="T170" s="14">
        <f t="shared" si="15"/>
        <v>7730.6469903559446</v>
      </c>
      <c r="U170" s="1">
        <f t="shared" si="17"/>
        <v>0</v>
      </c>
      <c r="V170" s="7">
        <f t="shared" si="17"/>
        <v>0</v>
      </c>
      <c r="W170" s="7">
        <f t="shared" si="17"/>
        <v>53498.94965112675</v>
      </c>
      <c r="X170" s="7">
        <f t="shared" si="16"/>
        <v>53498.949651125818</v>
      </c>
      <c r="Y170" s="7">
        <f t="shared" si="16"/>
        <v>0</v>
      </c>
      <c r="Z170" s="7">
        <f t="shared" si="16"/>
        <v>0</v>
      </c>
      <c r="AA170" s="7">
        <f t="shared" si="16"/>
        <v>53498.949651125818</v>
      </c>
      <c r="AB170" s="7">
        <f t="shared" si="16"/>
        <v>0</v>
      </c>
      <c r="AC170" s="14">
        <f t="shared" si="16"/>
        <v>14.116190308748628</v>
      </c>
    </row>
    <row r="171" spans="1:29" x14ac:dyDescent="0.25">
      <c r="A171" s="7" t="s">
        <v>217</v>
      </c>
      <c r="B171" s="7" t="s">
        <v>223</v>
      </c>
      <c r="C171" s="1">
        <v>21751.4</v>
      </c>
      <c r="D171" s="7">
        <v>190056889.82000002</v>
      </c>
      <c r="E171" s="7">
        <v>-16542936.217553491</v>
      </c>
      <c r="F171" s="7">
        <v>173513953.60244653</v>
      </c>
      <c r="G171" s="7">
        <v>45402811.520000003</v>
      </c>
      <c r="H171" s="7">
        <v>2628976.75</v>
      </c>
      <c r="I171" s="7">
        <v>125482165.33244652</v>
      </c>
      <c r="J171" s="7">
        <v>0</v>
      </c>
      <c r="K171" s="14">
        <v>7977.139568140281</v>
      </c>
      <c r="L171" s="1">
        <v>21751.4</v>
      </c>
      <c r="M171" s="7">
        <v>190056889.82000002</v>
      </c>
      <c r="N171" s="7">
        <v>-16225519.485378904</v>
      </c>
      <c r="O171" s="7">
        <f t="shared" si="13"/>
        <v>173831370.33462113</v>
      </c>
      <c r="P171" s="7">
        <v>45402811.520000003</v>
      </c>
      <c r="Q171" s="7">
        <v>2628976.75</v>
      </c>
      <c r="R171" s="7">
        <f t="shared" si="14"/>
        <v>125799582.06462112</v>
      </c>
      <c r="S171" s="7">
        <v>0</v>
      </c>
      <c r="T171" s="14">
        <f t="shared" si="15"/>
        <v>7991.7325015686865</v>
      </c>
      <c r="U171" s="1">
        <f t="shared" si="17"/>
        <v>0</v>
      </c>
      <c r="V171" s="7">
        <f t="shared" si="17"/>
        <v>0</v>
      </c>
      <c r="W171" s="7">
        <f t="shared" si="17"/>
        <v>317416.7321745865</v>
      </c>
      <c r="X171" s="7">
        <f t="shared" si="16"/>
        <v>317416.73217460513</v>
      </c>
      <c r="Y171" s="7">
        <f t="shared" si="16"/>
        <v>0</v>
      </c>
      <c r="Z171" s="7">
        <f t="shared" si="16"/>
        <v>0</v>
      </c>
      <c r="AA171" s="7">
        <f t="shared" si="16"/>
        <v>317416.73217460513</v>
      </c>
      <c r="AB171" s="7">
        <f t="shared" si="16"/>
        <v>0</v>
      </c>
      <c r="AC171" s="14">
        <f t="shared" si="16"/>
        <v>14.592933428405559</v>
      </c>
    </row>
    <row r="172" spans="1:29" x14ac:dyDescent="0.25">
      <c r="A172" s="7" t="s">
        <v>217</v>
      </c>
      <c r="B172" s="7" t="s">
        <v>206</v>
      </c>
      <c r="C172" s="1">
        <v>1118.3000000000002</v>
      </c>
      <c r="D172" s="7">
        <v>10153187.199999999</v>
      </c>
      <c r="E172" s="7">
        <v>-400.00999999861233</v>
      </c>
      <c r="F172" s="7">
        <v>10152787.190000001</v>
      </c>
      <c r="G172" s="7">
        <v>9648330.7200000007</v>
      </c>
      <c r="H172" s="7">
        <v>504456.47</v>
      </c>
      <c r="I172" s="7">
        <v>6.9849193096160889E-10</v>
      </c>
      <c r="J172" s="7">
        <v>403788.05</v>
      </c>
      <c r="K172" s="14">
        <v>9078.7688366270231</v>
      </c>
      <c r="L172" s="1">
        <v>1118.3000000000002</v>
      </c>
      <c r="M172" s="7">
        <v>10153187.199999999</v>
      </c>
      <c r="N172" s="7">
        <v>-400.00999999861233</v>
      </c>
      <c r="O172" s="7">
        <f t="shared" si="13"/>
        <v>10152787.190000001</v>
      </c>
      <c r="P172" s="7">
        <v>9648330.7200000007</v>
      </c>
      <c r="Q172" s="7">
        <v>504456.47</v>
      </c>
      <c r="R172" s="7">
        <f t="shared" si="14"/>
        <v>6.9849193096160889E-10</v>
      </c>
      <c r="S172" s="7">
        <v>403788.05</v>
      </c>
      <c r="T172" s="14">
        <f t="shared" si="15"/>
        <v>9078.7688366270231</v>
      </c>
      <c r="U172" s="1">
        <f t="shared" si="17"/>
        <v>0</v>
      </c>
      <c r="V172" s="7">
        <f t="shared" si="17"/>
        <v>0</v>
      </c>
      <c r="W172" s="7">
        <f t="shared" si="17"/>
        <v>0</v>
      </c>
      <c r="X172" s="7">
        <f t="shared" si="16"/>
        <v>0</v>
      </c>
      <c r="Y172" s="7">
        <f t="shared" si="16"/>
        <v>0</v>
      </c>
      <c r="Z172" s="7">
        <f t="shared" si="16"/>
        <v>0</v>
      </c>
      <c r="AA172" s="7">
        <f t="shared" si="16"/>
        <v>0</v>
      </c>
      <c r="AB172" s="7">
        <f t="shared" si="16"/>
        <v>0</v>
      </c>
      <c r="AC172" s="14">
        <f t="shared" si="16"/>
        <v>0</v>
      </c>
    </row>
    <row r="173" spans="1:29" x14ac:dyDescent="0.25">
      <c r="A173" s="7" t="s">
        <v>217</v>
      </c>
      <c r="B173" s="7" t="s">
        <v>224</v>
      </c>
      <c r="C173" s="1">
        <v>2325.5</v>
      </c>
      <c r="D173" s="7">
        <v>21125241.030000001</v>
      </c>
      <c r="E173" s="7">
        <v>-1838783.720341394</v>
      </c>
      <c r="F173" s="7">
        <v>19286457.309658606</v>
      </c>
      <c r="G173" s="7">
        <v>15404064.76</v>
      </c>
      <c r="H173" s="7">
        <v>894207.96</v>
      </c>
      <c r="I173" s="7">
        <v>2988184.5896586059</v>
      </c>
      <c r="J173" s="7">
        <v>0</v>
      </c>
      <c r="K173" s="14">
        <v>8293.4669144952077</v>
      </c>
      <c r="L173" s="1">
        <v>2325.5</v>
      </c>
      <c r="M173" s="7">
        <v>21125241.030000001</v>
      </c>
      <c r="N173" s="7">
        <v>-1803502.1529091699</v>
      </c>
      <c r="O173" s="7">
        <f t="shared" si="13"/>
        <v>19321738.87709083</v>
      </c>
      <c r="P173" s="7">
        <v>15404064.76</v>
      </c>
      <c r="Q173" s="7">
        <v>894207.96</v>
      </c>
      <c r="R173" s="7">
        <f t="shared" si="14"/>
        <v>3023466.1570908306</v>
      </c>
      <c r="S173" s="7">
        <v>0</v>
      </c>
      <c r="T173" s="14">
        <f t="shared" si="15"/>
        <v>8308.638519497239</v>
      </c>
      <c r="U173" s="1">
        <f t="shared" si="17"/>
        <v>0</v>
      </c>
      <c r="V173" s="7">
        <f t="shared" si="17"/>
        <v>0</v>
      </c>
      <c r="W173" s="7">
        <f t="shared" si="17"/>
        <v>35281.567432224052</v>
      </c>
      <c r="X173" s="7">
        <f t="shared" si="16"/>
        <v>35281.567432224751</v>
      </c>
      <c r="Y173" s="7">
        <f t="shared" si="16"/>
        <v>0</v>
      </c>
      <c r="Z173" s="7">
        <f t="shared" si="16"/>
        <v>0</v>
      </c>
      <c r="AA173" s="7">
        <f t="shared" si="16"/>
        <v>35281.567432224751</v>
      </c>
      <c r="AB173" s="7">
        <f t="shared" si="16"/>
        <v>0</v>
      </c>
      <c r="AC173" s="14">
        <f t="shared" si="16"/>
        <v>15.171605002031356</v>
      </c>
    </row>
    <row r="174" spans="1:29" x14ac:dyDescent="0.25">
      <c r="A174" s="7" t="s">
        <v>217</v>
      </c>
      <c r="B174" s="7" t="s">
        <v>225</v>
      </c>
      <c r="C174" s="1">
        <v>924.4</v>
      </c>
      <c r="D174" s="7">
        <v>8487219.4000000004</v>
      </c>
      <c r="E174" s="7">
        <v>-738744.74812018999</v>
      </c>
      <c r="F174" s="7">
        <v>7748474.6518798107</v>
      </c>
      <c r="G174" s="7">
        <v>3004892.69</v>
      </c>
      <c r="H174" s="7">
        <v>242632.13</v>
      </c>
      <c r="I174" s="7">
        <v>4500949.8318798104</v>
      </c>
      <c r="J174" s="7">
        <v>0</v>
      </c>
      <c r="K174" s="14">
        <v>8382.1664343139455</v>
      </c>
      <c r="L174" s="1">
        <v>924.4</v>
      </c>
      <c r="M174" s="7">
        <v>8487219.4000000004</v>
      </c>
      <c r="N174" s="7">
        <v>-724570.12151366076</v>
      </c>
      <c r="O174" s="7">
        <f t="shared" si="13"/>
        <v>7762649.2784863394</v>
      </c>
      <c r="P174" s="7">
        <v>3004892.69</v>
      </c>
      <c r="Q174" s="7">
        <v>242632.13</v>
      </c>
      <c r="R174" s="7">
        <f t="shared" si="14"/>
        <v>4515124.45848634</v>
      </c>
      <c r="S174" s="7">
        <v>0</v>
      </c>
      <c r="T174" s="14">
        <f t="shared" si="15"/>
        <v>8397.5003012617253</v>
      </c>
      <c r="U174" s="1">
        <f t="shared" si="17"/>
        <v>0</v>
      </c>
      <c r="V174" s="7">
        <f t="shared" si="17"/>
        <v>0</v>
      </c>
      <c r="W174" s="7">
        <f t="shared" si="17"/>
        <v>14174.626606529229</v>
      </c>
      <c r="X174" s="7">
        <f t="shared" si="16"/>
        <v>14174.626606528647</v>
      </c>
      <c r="Y174" s="7">
        <f t="shared" si="16"/>
        <v>0</v>
      </c>
      <c r="Z174" s="7">
        <f t="shared" si="16"/>
        <v>0</v>
      </c>
      <c r="AA174" s="7">
        <f t="shared" si="16"/>
        <v>14174.626606529579</v>
      </c>
      <c r="AB174" s="7">
        <f t="shared" si="16"/>
        <v>0</v>
      </c>
      <c r="AC174" s="14">
        <f t="shared" si="16"/>
        <v>15.333866947779825</v>
      </c>
    </row>
    <row r="175" spans="1:29" x14ac:dyDescent="0.25">
      <c r="A175" s="7" t="s">
        <v>217</v>
      </c>
      <c r="B175" s="7" t="s">
        <v>226</v>
      </c>
      <c r="C175" s="1">
        <v>167.5</v>
      </c>
      <c r="D175" s="7">
        <v>2548848.9099999997</v>
      </c>
      <c r="E175" s="7">
        <v>-221856.96601814847</v>
      </c>
      <c r="F175" s="7">
        <v>2326991.9439818515</v>
      </c>
      <c r="G175" s="7">
        <v>1287140.8999999999</v>
      </c>
      <c r="H175" s="7">
        <v>121280.94</v>
      </c>
      <c r="I175" s="7">
        <v>918570.1039818516</v>
      </c>
      <c r="J175" s="7">
        <v>0</v>
      </c>
      <c r="K175" s="14">
        <v>13892.489217802098</v>
      </c>
      <c r="L175" s="1">
        <v>167.5</v>
      </c>
      <c r="M175" s="7">
        <v>2548848.9099999997</v>
      </c>
      <c r="N175" s="7">
        <v>-217600.0969691748</v>
      </c>
      <c r="O175" s="7">
        <f t="shared" si="13"/>
        <v>2331248.813030825</v>
      </c>
      <c r="P175" s="7">
        <v>1287140.8999999999</v>
      </c>
      <c r="Q175" s="7">
        <v>121280.94</v>
      </c>
      <c r="R175" s="7">
        <f t="shared" si="14"/>
        <v>922826.97303082515</v>
      </c>
      <c r="S175" s="7">
        <v>0</v>
      </c>
      <c r="T175" s="14">
        <f t="shared" si="15"/>
        <v>13917.903361378059</v>
      </c>
      <c r="U175" s="1">
        <f t="shared" si="17"/>
        <v>0</v>
      </c>
      <c r="V175" s="7">
        <f t="shared" si="17"/>
        <v>0</v>
      </c>
      <c r="W175" s="7">
        <f t="shared" si="17"/>
        <v>4256.8690489736618</v>
      </c>
      <c r="X175" s="7">
        <f t="shared" si="16"/>
        <v>4256.8690489735454</v>
      </c>
      <c r="Y175" s="7">
        <f t="shared" si="16"/>
        <v>0</v>
      </c>
      <c r="Z175" s="7">
        <f t="shared" si="16"/>
        <v>0</v>
      </c>
      <c r="AA175" s="7">
        <f t="shared" si="16"/>
        <v>4256.8690489735454</v>
      </c>
      <c r="AB175" s="7">
        <f t="shared" si="16"/>
        <v>0</v>
      </c>
      <c r="AC175" s="14">
        <f t="shared" si="16"/>
        <v>25.414143575961134</v>
      </c>
    </row>
    <row r="176" spans="1:29" x14ac:dyDescent="0.25">
      <c r="A176" s="7" t="s">
        <v>217</v>
      </c>
      <c r="B176" s="7" t="s">
        <v>227</v>
      </c>
      <c r="C176" s="1">
        <v>194.20000000000002</v>
      </c>
      <c r="D176" s="7">
        <v>2777035.23</v>
      </c>
      <c r="E176" s="7">
        <v>-241718.76498293938</v>
      </c>
      <c r="F176" s="7">
        <v>2535316.4650170607</v>
      </c>
      <c r="G176" s="7">
        <v>2108230.0699999998</v>
      </c>
      <c r="H176" s="7">
        <v>132362.91</v>
      </c>
      <c r="I176" s="7">
        <v>294723.48501706088</v>
      </c>
      <c r="J176" s="7">
        <v>0</v>
      </c>
      <c r="K176" s="14">
        <v>13055.182621097119</v>
      </c>
      <c r="L176" s="1">
        <v>194.20000000000002</v>
      </c>
      <c r="M176" s="7">
        <v>2777035.23</v>
      </c>
      <c r="N176" s="7">
        <v>-237080.79869466045</v>
      </c>
      <c r="O176" s="7">
        <f t="shared" si="13"/>
        <v>2539954.4313053396</v>
      </c>
      <c r="P176" s="7">
        <v>2108230.0699999998</v>
      </c>
      <c r="Q176" s="7">
        <v>132362.91</v>
      </c>
      <c r="R176" s="7">
        <f t="shared" si="14"/>
        <v>299361.45130533969</v>
      </c>
      <c r="S176" s="7">
        <v>0</v>
      </c>
      <c r="T176" s="14">
        <f t="shared" si="15"/>
        <v>13079.065042766937</v>
      </c>
      <c r="U176" s="1">
        <f t="shared" si="17"/>
        <v>0</v>
      </c>
      <c r="V176" s="7">
        <f t="shared" si="17"/>
        <v>0</v>
      </c>
      <c r="W176" s="7">
        <f t="shared" si="17"/>
        <v>4637.9662882789271</v>
      </c>
      <c r="X176" s="7">
        <f t="shared" si="16"/>
        <v>4637.9662882788107</v>
      </c>
      <c r="Y176" s="7">
        <f t="shared" si="16"/>
        <v>0</v>
      </c>
      <c r="Z176" s="7">
        <f t="shared" si="16"/>
        <v>0</v>
      </c>
      <c r="AA176" s="7">
        <f t="shared" si="16"/>
        <v>4637.9662882788107</v>
      </c>
      <c r="AB176" s="7">
        <f t="shared" si="16"/>
        <v>0</v>
      </c>
      <c r="AC176" s="14">
        <f t="shared" si="16"/>
        <v>23.882421669817631</v>
      </c>
    </row>
    <row r="177" spans="1:32" x14ac:dyDescent="0.25">
      <c r="A177" s="7" t="s">
        <v>217</v>
      </c>
      <c r="B177" s="7" t="s">
        <v>228</v>
      </c>
      <c r="C177" s="1">
        <v>78.7</v>
      </c>
      <c r="D177" s="7">
        <v>1435226.51</v>
      </c>
      <c r="E177" s="7">
        <v>-11025.910000000062</v>
      </c>
      <c r="F177" s="7">
        <v>1424200.5999999999</v>
      </c>
      <c r="G177" s="7">
        <v>1346840.7</v>
      </c>
      <c r="H177" s="7">
        <v>77359.899999999994</v>
      </c>
      <c r="I177" s="7">
        <v>0</v>
      </c>
      <c r="J177" s="7">
        <v>78404.160000000003</v>
      </c>
      <c r="K177" s="14">
        <v>18096.576874205843</v>
      </c>
      <c r="L177" s="1">
        <v>78.7</v>
      </c>
      <c r="M177" s="7">
        <v>1435226.51</v>
      </c>
      <c r="N177" s="7">
        <v>-11025.910000000062</v>
      </c>
      <c r="O177" s="7">
        <f t="shared" si="13"/>
        <v>1424200.5999999999</v>
      </c>
      <c r="P177" s="7">
        <v>1346840.7</v>
      </c>
      <c r="Q177" s="7">
        <v>77359.899999999994</v>
      </c>
      <c r="R177" s="7">
        <f t="shared" si="14"/>
        <v>0</v>
      </c>
      <c r="S177" s="7">
        <v>78404.160000000003</v>
      </c>
      <c r="T177" s="14">
        <f t="shared" si="15"/>
        <v>18096.576874205843</v>
      </c>
      <c r="U177" s="1">
        <f t="shared" si="17"/>
        <v>0</v>
      </c>
      <c r="V177" s="7">
        <f t="shared" si="17"/>
        <v>0</v>
      </c>
      <c r="W177" s="7">
        <f t="shared" si="17"/>
        <v>0</v>
      </c>
      <c r="X177" s="7">
        <f t="shared" si="16"/>
        <v>0</v>
      </c>
      <c r="Y177" s="7">
        <f t="shared" si="16"/>
        <v>0</v>
      </c>
      <c r="Z177" s="7">
        <f t="shared" si="16"/>
        <v>0</v>
      </c>
      <c r="AA177" s="7">
        <f t="shared" si="16"/>
        <v>0</v>
      </c>
      <c r="AB177" s="7">
        <f t="shared" si="16"/>
        <v>0</v>
      </c>
      <c r="AC177" s="14">
        <f t="shared" si="16"/>
        <v>0</v>
      </c>
    </row>
    <row r="178" spans="1:32" x14ac:dyDescent="0.25">
      <c r="A178" s="7" t="s">
        <v>229</v>
      </c>
      <c r="B178" s="7" t="s">
        <v>230</v>
      </c>
      <c r="C178" s="1">
        <v>797.2</v>
      </c>
      <c r="D178" s="7">
        <v>7875578.0700000003</v>
      </c>
      <c r="E178" s="7">
        <v>-685506.24926970096</v>
      </c>
      <c r="F178" s="7">
        <v>7190071.8207302997</v>
      </c>
      <c r="G178" s="7">
        <v>2018796.07</v>
      </c>
      <c r="H178" s="7">
        <v>232895.77</v>
      </c>
      <c r="I178" s="7">
        <v>4938379.9807302998</v>
      </c>
      <c r="J178" s="7">
        <v>0</v>
      </c>
      <c r="K178" s="14">
        <v>9019.1568247996729</v>
      </c>
      <c r="L178" s="1">
        <v>797.2</v>
      </c>
      <c r="M178" s="7">
        <v>7875578.0700000003</v>
      </c>
      <c r="N178" s="7">
        <v>-672353.13360347704</v>
      </c>
      <c r="O178" s="7">
        <f t="shared" si="13"/>
        <v>7203224.9363965234</v>
      </c>
      <c r="P178" s="7">
        <v>2018796.07</v>
      </c>
      <c r="Q178" s="7">
        <v>232895.77</v>
      </c>
      <c r="R178" s="7">
        <f t="shared" si="14"/>
        <v>4951533.0963965235</v>
      </c>
      <c r="S178" s="7">
        <v>0</v>
      </c>
      <c r="T178" s="14">
        <f t="shared" si="15"/>
        <v>9035.6559663779772</v>
      </c>
      <c r="U178" s="1">
        <f t="shared" si="17"/>
        <v>0</v>
      </c>
      <c r="V178" s="7">
        <f t="shared" si="17"/>
        <v>0</v>
      </c>
      <c r="W178" s="7">
        <f t="shared" si="17"/>
        <v>13153.115666223923</v>
      </c>
      <c r="X178" s="7">
        <f t="shared" si="16"/>
        <v>13153.11566622369</v>
      </c>
      <c r="Y178" s="7">
        <f t="shared" si="16"/>
        <v>0</v>
      </c>
      <c r="Z178" s="7">
        <f t="shared" si="16"/>
        <v>0</v>
      </c>
      <c r="AA178" s="7">
        <f t="shared" si="16"/>
        <v>13153.11566622369</v>
      </c>
      <c r="AB178" s="7">
        <f t="shared" si="16"/>
        <v>0</v>
      </c>
      <c r="AC178" s="14">
        <f t="shared" si="16"/>
        <v>16.499141578304261</v>
      </c>
    </row>
    <row r="179" spans="1:32" x14ac:dyDescent="0.25">
      <c r="A179" s="7" t="s">
        <v>229</v>
      </c>
      <c r="B179" s="7" t="s">
        <v>231</v>
      </c>
      <c r="C179" s="1">
        <v>677.6</v>
      </c>
      <c r="D179" s="7">
        <v>6436398.3100000005</v>
      </c>
      <c r="E179" s="7">
        <v>-560237.13117657439</v>
      </c>
      <c r="F179" s="7">
        <v>5876161.1788234264</v>
      </c>
      <c r="G179" s="7">
        <v>1459730.01</v>
      </c>
      <c r="H179" s="7">
        <v>161625.17000000001</v>
      </c>
      <c r="I179" s="7">
        <v>4254805.9988234267</v>
      </c>
      <c r="J179" s="7">
        <v>0</v>
      </c>
      <c r="K179" s="14">
        <v>8672.0206299047022</v>
      </c>
      <c r="L179" s="1">
        <v>677.6</v>
      </c>
      <c r="M179" s="7">
        <v>6436398.3100000005</v>
      </c>
      <c r="N179" s="7">
        <v>-549487.61022803548</v>
      </c>
      <c r="O179" s="7">
        <f t="shared" si="13"/>
        <v>5886910.6997719649</v>
      </c>
      <c r="P179" s="7">
        <v>1459730.01</v>
      </c>
      <c r="Q179" s="7">
        <v>161625.17000000001</v>
      </c>
      <c r="R179" s="7">
        <f t="shared" si="14"/>
        <v>4265555.5197719652</v>
      </c>
      <c r="S179" s="7">
        <v>0</v>
      </c>
      <c r="T179" s="14">
        <f t="shared" si="15"/>
        <v>8687.8847399232072</v>
      </c>
      <c r="U179" s="1">
        <f t="shared" si="17"/>
        <v>0</v>
      </c>
      <c r="V179" s="7">
        <f t="shared" si="17"/>
        <v>0</v>
      </c>
      <c r="W179" s="7">
        <f t="shared" si="17"/>
        <v>10749.520948538906</v>
      </c>
      <c r="X179" s="7">
        <f t="shared" si="16"/>
        <v>10749.520948538557</v>
      </c>
      <c r="Y179" s="7">
        <f t="shared" si="16"/>
        <v>0</v>
      </c>
      <c r="Z179" s="7">
        <f t="shared" si="16"/>
        <v>0</v>
      </c>
      <c r="AA179" s="7">
        <f t="shared" si="16"/>
        <v>10749.520948538557</v>
      </c>
      <c r="AB179" s="7">
        <f t="shared" si="16"/>
        <v>0</v>
      </c>
      <c r="AC179" s="14">
        <f t="shared" si="16"/>
        <v>15.864110018505016</v>
      </c>
    </row>
    <row r="180" spans="1:32" x14ac:dyDescent="0.25">
      <c r="A180" s="7" t="s">
        <v>229</v>
      </c>
      <c r="B180" s="7" t="s">
        <v>232</v>
      </c>
      <c r="C180" s="1">
        <v>198.8</v>
      </c>
      <c r="D180" s="7">
        <v>2880237.5100000002</v>
      </c>
      <c r="E180" s="7">
        <v>-250701.70023544732</v>
      </c>
      <c r="F180" s="7">
        <v>2629535.8097645529</v>
      </c>
      <c r="G180" s="7">
        <v>396211.79</v>
      </c>
      <c r="H180" s="7">
        <v>44116.93</v>
      </c>
      <c r="I180" s="7">
        <v>2189207.0897645527</v>
      </c>
      <c r="J180" s="7">
        <v>0</v>
      </c>
      <c r="K180" s="14">
        <v>13227.041296602378</v>
      </c>
      <c r="L180" s="1">
        <v>198.8</v>
      </c>
      <c r="M180" s="7">
        <v>2880237.5100000002</v>
      </c>
      <c r="N180" s="7">
        <v>-245891.37434209653</v>
      </c>
      <c r="O180" s="7">
        <f t="shared" si="13"/>
        <v>2634346.1356579037</v>
      </c>
      <c r="P180" s="7">
        <v>396211.79</v>
      </c>
      <c r="Q180" s="7">
        <v>44116.93</v>
      </c>
      <c r="R180" s="7">
        <f t="shared" si="14"/>
        <v>2194017.4156579035</v>
      </c>
      <c r="S180" s="7">
        <v>0</v>
      </c>
      <c r="T180" s="14">
        <f t="shared" si="15"/>
        <v>13251.238106931105</v>
      </c>
      <c r="U180" s="1">
        <f t="shared" si="17"/>
        <v>0</v>
      </c>
      <c r="V180" s="7">
        <f t="shared" si="17"/>
        <v>0</v>
      </c>
      <c r="W180" s="7">
        <f t="shared" si="17"/>
        <v>4810.3258933507896</v>
      </c>
      <c r="X180" s="7">
        <f t="shared" si="16"/>
        <v>4810.3258933508769</v>
      </c>
      <c r="Y180" s="7">
        <f t="shared" si="16"/>
        <v>0</v>
      </c>
      <c r="Z180" s="7">
        <f t="shared" si="16"/>
        <v>0</v>
      </c>
      <c r="AA180" s="7">
        <f t="shared" si="16"/>
        <v>4810.3258933508769</v>
      </c>
      <c r="AB180" s="7">
        <f t="shared" si="16"/>
        <v>0</v>
      </c>
      <c r="AC180" s="14">
        <f t="shared" si="16"/>
        <v>24.196810328727224</v>
      </c>
    </row>
    <row r="181" spans="1:32" x14ac:dyDescent="0.25">
      <c r="A181" s="7" t="s">
        <v>229</v>
      </c>
      <c r="B181" s="7" t="s">
        <v>233</v>
      </c>
      <c r="C181" s="1">
        <v>63.3</v>
      </c>
      <c r="D181" s="7">
        <v>1184430.1400000001</v>
      </c>
      <c r="E181" s="7">
        <v>-103095.19575283531</v>
      </c>
      <c r="F181" s="7">
        <v>1081334.9442471648</v>
      </c>
      <c r="G181" s="7">
        <v>351707.01</v>
      </c>
      <c r="H181" s="7">
        <v>44014.21</v>
      </c>
      <c r="I181" s="7">
        <v>685613.72424716479</v>
      </c>
      <c r="J181" s="7">
        <v>0</v>
      </c>
      <c r="K181" s="14">
        <v>17082.700541029459</v>
      </c>
      <c r="L181" s="1">
        <v>63.3</v>
      </c>
      <c r="M181" s="7">
        <v>1184430.1400000001</v>
      </c>
      <c r="N181" s="7">
        <v>-101117.06202201422</v>
      </c>
      <c r="O181" s="7">
        <f t="shared" si="13"/>
        <v>1083313.0779779858</v>
      </c>
      <c r="P181" s="7">
        <v>351707.01</v>
      </c>
      <c r="Q181" s="7">
        <v>44014.21</v>
      </c>
      <c r="R181" s="7">
        <f t="shared" si="14"/>
        <v>687591.85797798587</v>
      </c>
      <c r="S181" s="7">
        <v>0</v>
      </c>
      <c r="T181" s="14">
        <f t="shared" si="15"/>
        <v>17113.950678957124</v>
      </c>
      <c r="U181" s="1">
        <f t="shared" si="17"/>
        <v>0</v>
      </c>
      <c r="V181" s="7">
        <f t="shared" si="17"/>
        <v>0</v>
      </c>
      <c r="W181" s="7">
        <f t="shared" si="17"/>
        <v>1978.1337308210932</v>
      </c>
      <c r="X181" s="7">
        <f t="shared" si="16"/>
        <v>1978.1337308210786</v>
      </c>
      <c r="Y181" s="7">
        <f t="shared" si="16"/>
        <v>0</v>
      </c>
      <c r="Z181" s="7">
        <f t="shared" si="16"/>
        <v>0</v>
      </c>
      <c r="AA181" s="7">
        <f t="shared" si="16"/>
        <v>1978.1337308210786</v>
      </c>
      <c r="AB181" s="7">
        <f t="shared" si="16"/>
        <v>0</v>
      </c>
      <c r="AC181" s="14">
        <f t="shared" si="16"/>
        <v>31.250137927665492</v>
      </c>
    </row>
    <row r="182" spans="1:32" x14ac:dyDescent="0.25">
      <c r="K182" s="14"/>
      <c r="T182" s="14"/>
      <c r="AC182" s="14"/>
    </row>
    <row r="183" spans="1:32" x14ac:dyDescent="0.25">
      <c r="A183" s="12"/>
      <c r="B183" s="12" t="s">
        <v>234</v>
      </c>
      <c r="C183" s="4">
        <f>SUM(C4:C182)</f>
        <v>870084.90000000037</v>
      </c>
      <c r="D183" s="12">
        <f>SUM(D4:D182)</f>
        <v>7739732988.4099989</v>
      </c>
      <c r="E183" s="12">
        <f>SUM(E4:E182)</f>
        <v>-672396894.00000048</v>
      </c>
      <c r="F183" s="12">
        <f>ROUND(SUM(F4:F182),0)</f>
        <v>7067336094</v>
      </c>
      <c r="G183" s="12">
        <f>ROUND(SUM(G4:G182),0)</f>
        <v>2394206928</v>
      </c>
      <c r="H183" s="12">
        <f>ROUND(SUM(H4:H182),0)</f>
        <v>204543989</v>
      </c>
      <c r="I183" s="12">
        <f>ROUND(SUM(I4:I182),0)+1</f>
        <v>4468585178</v>
      </c>
      <c r="J183" s="12">
        <f>SUM(J4:J182)</f>
        <v>618719.65</v>
      </c>
      <c r="K183" s="16">
        <f>F183/C183</f>
        <v>8122.5821687056023</v>
      </c>
      <c r="L183" s="4">
        <f>SUM(L4:L182)</f>
        <v>870084.90000000037</v>
      </c>
      <c r="M183" s="12">
        <f>SUM(M4:M182)+1</f>
        <v>7739732989.4099989</v>
      </c>
      <c r="N183" s="12">
        <f>SUM(N4:N182)</f>
        <v>-659496768.99999905</v>
      </c>
      <c r="O183" s="12">
        <f>SUM(O4:O182)+1</f>
        <v>7080236220.4100046</v>
      </c>
      <c r="P183" s="12">
        <f>SUM(P4:P182)+1</f>
        <v>2394206929.2100024</v>
      </c>
      <c r="Q183" s="12">
        <f>SUM(Q4:Q182)-1</f>
        <v>204543988.17000005</v>
      </c>
      <c r="R183" s="12">
        <f>SUM(R4:R182)+1</f>
        <v>4481485303.0299969</v>
      </c>
      <c r="S183" s="12">
        <f>SUM(S4:S182)</f>
        <v>618719.65</v>
      </c>
      <c r="T183" s="16">
        <f>O183/L183</f>
        <v>8137.4084533704718</v>
      </c>
      <c r="U183" s="4">
        <f>SUM(U4:U182)</f>
        <v>0</v>
      </c>
      <c r="V183" s="12">
        <f>SUM(V4:V182)</f>
        <v>0</v>
      </c>
      <c r="W183" s="12">
        <f>SUM(W4:W182)</f>
        <v>12900125.000000648</v>
      </c>
      <c r="X183" s="12">
        <f>SUM(X4:X182)</f>
        <v>12900125.000000786</v>
      </c>
      <c r="Y183" s="12">
        <f>SUM(Y4:Y182)</f>
        <v>0</v>
      </c>
      <c r="Z183" s="12">
        <f>SUM(Z4:Z182)</f>
        <v>0</v>
      </c>
      <c r="AA183" s="12">
        <f>SUM(AA4:AA182)+1</f>
        <v>12900126.000000779</v>
      </c>
      <c r="AB183" s="12">
        <f>SUM(AB4:AB182)</f>
        <v>0</v>
      </c>
      <c r="AC183" s="16">
        <f>T183-K183</f>
        <v>14.82628466486949</v>
      </c>
    </row>
    <row r="184" spans="1:32" x14ac:dyDescent="0.25">
      <c r="A184" s="18"/>
      <c r="B184" s="18"/>
      <c r="C184" s="19"/>
      <c r="D184" s="18"/>
      <c r="E184" s="18"/>
      <c r="F184" s="18"/>
      <c r="G184" s="18"/>
      <c r="H184" s="18"/>
      <c r="I184" s="18"/>
      <c r="J184" s="18"/>
      <c r="K184" s="20"/>
      <c r="L184" s="19"/>
      <c r="M184" s="18"/>
      <c r="N184" s="18"/>
      <c r="O184" s="18"/>
      <c r="P184" s="18"/>
      <c r="Q184" s="18"/>
      <c r="R184" s="18"/>
      <c r="S184" s="18"/>
      <c r="T184" s="20"/>
      <c r="U184" s="19"/>
      <c r="V184" s="18"/>
      <c r="W184" s="18"/>
      <c r="X184" s="18"/>
      <c r="Y184" s="18"/>
      <c r="Z184" s="18"/>
      <c r="AA184" s="18"/>
      <c r="AB184" s="18"/>
      <c r="AC184" s="20"/>
    </row>
    <row r="185" spans="1:32" x14ac:dyDescent="0.25">
      <c r="D185" s="32" t="s">
        <v>241</v>
      </c>
      <c r="E185" s="33"/>
      <c r="F185" s="21">
        <f>SUM(F4:F181)</f>
        <v>7067336094.4100027</v>
      </c>
      <c r="AD185" s="13"/>
      <c r="AE185" s="13"/>
      <c r="AF185" s="13"/>
    </row>
    <row r="187" spans="1:32" ht="17.25" customHeight="1" x14ac:dyDescent="0.25">
      <c r="AD187" s="13"/>
      <c r="AE187" s="13"/>
      <c r="AF187" s="13"/>
    </row>
    <row r="188" spans="1:32" x14ac:dyDescent="0.25">
      <c r="AD188" s="13"/>
      <c r="AE188" s="13"/>
      <c r="AF188" s="13"/>
    </row>
  </sheetData>
  <autoFilter ref="A2:AC183"/>
  <mergeCells count="4">
    <mergeCell ref="D185:E185"/>
    <mergeCell ref="C1:K1"/>
    <mergeCell ref="L1:T1"/>
    <mergeCell ref="U1:AC1"/>
  </mergeCells>
  <printOptions horizontalCentered="1" headings="1" gridLines="1"/>
  <pageMargins left="0.19" right="0.17" top="0.89" bottom="0.41" header="0.17" footer="0.17"/>
  <pageSetup scale="65" fitToWidth="3" fitToHeight="4" orientation="landscape" r:id="rId1"/>
  <headerFooter>
    <oddHeader xml:space="preserve">&amp;L&amp;G&amp;C&amp;"Museo Slab 500,Bold"
Illustration of 
FY2017-18 Total Program Funding with Supplental AND
FY2018-19 Proposed School Finance Act Bill as of April 16, 2018&amp;"-,Bold"
&amp;"-,Regular"
</oddHeader>
    <oddFooter>&amp;L&amp;F&amp;CPage &amp;P of &amp;N&amp;R&amp;D</oddFooter>
  </headerFooter>
  <colBreaks count="2" manualBreakCount="2">
    <brk id="11" max="189" man="1"/>
    <brk id="20" max="189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2018-19 HB18-1379 to Supp Req</vt:lpstr>
      <vt:lpstr>'2018-19 HB18-1379 to Supp Req'!Print_Area</vt:lpstr>
      <vt:lpstr>'2018-19 HB18-1379 to Supp Req'!Print_Titles</vt:lpstr>
    </vt:vector>
  </TitlesOfParts>
  <Company>CDE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Emm</dc:creator>
  <cp:lastModifiedBy>Tim Kahle</cp:lastModifiedBy>
  <cp:lastPrinted>2018-04-17T15:23:09Z</cp:lastPrinted>
  <dcterms:created xsi:type="dcterms:W3CDTF">2012-04-09T19:03:04Z</dcterms:created>
  <dcterms:modified xsi:type="dcterms:W3CDTF">2019-02-21T00:03:32Z</dcterms:modified>
</cp:coreProperties>
</file>